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05FBC941-84FD-4DF1-B370-EE047C6199F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אופציות!$A$6:$K$98</definedName>
    <definedName name="_xlnm._FilterDatabase" localSheetId="21" hidden="1">הלוואות!$A$5:$Q$12</definedName>
    <definedName name="_xlnm._FilterDatabase" localSheetId="25" hidden="1">'השקעות אחרות '!$A$5:$J$90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קונצרני'!$A$6:$R$13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מניות'!$A$6:$L$197</definedName>
    <definedName name="_xlnm._FilterDatabase" localSheetId="16" hidden="1">'לא סחיר - קרנות השקעה'!$A$6:$J$395</definedName>
    <definedName name="_xlnm._FilterDatabase" localSheetId="1" hidden="1">מזומנים!$A$5:$K$198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אופציות!$A$1:$AZ$25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'!$A$1:$AZ$13</definedName>
    <definedName name="_xlnm.Print_Area" localSheetId="23">'זכויות מקרקעין'!$A$1:$AZ$8</definedName>
    <definedName name="_xlnm.Print_Area" localSheetId="10">'חוזים עתידיים'!$A$1:$AZ$22</definedName>
    <definedName name="_xlnm.Print_Area" localSheetId="26">'יתרת התחייבות להשקעה'!$A$1:$AZ$48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קונצרני'!$A$1:$AZ$13</definedName>
    <definedName name="_xlnm.Print_Area" localSheetId="18">'לא סחיר - אופציות'!$A$1:$AZ$20</definedName>
    <definedName name="_xlnm.Print_Area" localSheetId="19">'לא סחיר - חוזים עתידיים'!$A$1:$AZ$267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מניות'!$A$1:$AZ$23</definedName>
    <definedName name="_xlnm.Print_Area" localSheetId="16">'לא סחיר - קרנות השקעה'!$A$1:$AZ$93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מזומנים!$A$1:$AZ$63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סל'!$A$1:$AZ$75</definedName>
    <definedName name="_xlnm.Print_Area" localSheetId="2">'תעודות התחייבות ממשלתיות'!$A$1:$AZ$27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1" l="1"/>
  <c r="H9" i="81"/>
  <c r="H8" i="81" s="1"/>
  <c r="C36" i="88" s="1"/>
  <c r="I18" i="58"/>
  <c r="I13" i="81" l="1"/>
  <c r="I11" i="81"/>
  <c r="I8" i="81"/>
  <c r="I45" i="58"/>
  <c r="I44" i="58" s="1"/>
  <c r="C42" i="88"/>
  <c r="K186" i="62"/>
  <c r="K216" i="62"/>
  <c r="K185" i="62" l="1"/>
  <c r="I10" i="58"/>
  <c r="I9" i="58" s="1"/>
  <c r="I8" i="58" s="1"/>
  <c r="I10" i="81"/>
  <c r="I9" i="81"/>
  <c r="I260" i="76"/>
  <c r="I259" i="76"/>
  <c r="I258" i="76"/>
  <c r="I257" i="76"/>
  <c r="I256" i="76"/>
  <c r="I255" i="76"/>
  <c r="I254" i="76"/>
  <c r="I253" i="76"/>
  <c r="I252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8" i="73"/>
  <c r="I47" i="73"/>
  <c r="I46" i="73"/>
  <c r="I45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29" i="73"/>
  <c r="I28" i="73"/>
  <c r="I27" i="73"/>
  <c r="I26" i="73"/>
  <c r="I25" i="73"/>
  <c r="I24" i="73"/>
  <c r="I23" i="73"/>
  <c r="I22" i="73"/>
  <c r="I20" i="73"/>
  <c r="I19" i="73"/>
  <c r="I17" i="73"/>
  <c r="I16" i="73"/>
  <c r="I15" i="73"/>
  <c r="I14" i="73"/>
  <c r="I13" i="73"/>
  <c r="I12" i="73"/>
  <c r="I11" i="73"/>
  <c r="I10" i="73"/>
  <c r="I9" i="73"/>
  <c r="K16" i="72"/>
  <c r="K15" i="72"/>
  <c r="K14" i="72"/>
  <c r="K13" i="72"/>
  <c r="K12" i="72"/>
  <c r="K11" i="72"/>
  <c r="K10" i="72"/>
  <c r="K9" i="72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15" i="64"/>
  <c r="M14" i="64"/>
  <c r="M13" i="64"/>
  <c r="M12" i="64"/>
  <c r="M11" i="64"/>
  <c r="M10" i="64"/>
  <c r="M9" i="64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C22" i="88"/>
  <c r="C11" i="88"/>
  <c r="C9" i="88" l="1"/>
  <c r="C41" i="88" s="1"/>
  <c r="J13" i="81" l="1"/>
  <c r="J11" i="81"/>
  <c r="K45" i="58"/>
  <c r="K44" i="58"/>
  <c r="J8" i="81"/>
  <c r="J258" i="76"/>
  <c r="J255" i="76"/>
  <c r="J252" i="76"/>
  <c r="J248" i="76"/>
  <c r="J245" i="76"/>
  <c r="J242" i="76"/>
  <c r="J239" i="76"/>
  <c r="J236" i="76"/>
  <c r="J233" i="76"/>
  <c r="J230" i="76"/>
  <c r="J227" i="76"/>
  <c r="J224" i="76"/>
  <c r="J221" i="76"/>
  <c r="J218" i="76"/>
  <c r="J215" i="76"/>
  <c r="J212" i="76"/>
  <c r="J209" i="76"/>
  <c r="J206" i="76"/>
  <c r="J203" i="76"/>
  <c r="J200" i="76"/>
  <c r="J197" i="76"/>
  <c r="J194" i="76"/>
  <c r="J191" i="76"/>
  <c r="J188" i="76"/>
  <c r="J185" i="76"/>
  <c r="J182" i="76"/>
  <c r="J179" i="76"/>
  <c r="J176" i="76"/>
  <c r="J172" i="76"/>
  <c r="J169" i="76"/>
  <c r="J166" i="76"/>
  <c r="J163" i="76"/>
  <c r="J160" i="76"/>
  <c r="J157" i="76"/>
  <c r="J154" i="76"/>
  <c r="J151" i="76"/>
  <c r="J148" i="76"/>
  <c r="J145" i="76"/>
  <c r="J142" i="76"/>
  <c r="J139" i="76"/>
  <c r="J136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0" i="76"/>
  <c r="J67" i="76"/>
  <c r="J64" i="76"/>
  <c r="J61" i="76"/>
  <c r="J58" i="76"/>
  <c r="J55" i="76"/>
  <c r="J52" i="76"/>
  <c r="J49" i="76"/>
  <c r="J46" i="76"/>
  <c r="J43" i="76"/>
  <c r="J40" i="76"/>
  <c r="J37" i="76"/>
  <c r="J34" i="76"/>
  <c r="J31" i="76"/>
  <c r="J28" i="76"/>
  <c r="J25" i="76"/>
  <c r="J22" i="76"/>
  <c r="J18" i="76"/>
  <c r="J15" i="76"/>
  <c r="J12" i="76"/>
  <c r="J9" i="76"/>
  <c r="K11" i="75"/>
  <c r="J87" i="73"/>
  <c r="J84" i="73"/>
  <c r="J81" i="73"/>
  <c r="J78" i="73"/>
  <c r="J75" i="73"/>
  <c r="J72" i="73"/>
  <c r="J69" i="73"/>
  <c r="J66" i="73"/>
  <c r="J63" i="73"/>
  <c r="J60" i="73"/>
  <c r="J57" i="73"/>
  <c r="J54" i="73"/>
  <c r="J51" i="73"/>
  <c r="J47" i="73"/>
  <c r="J43" i="73"/>
  <c r="J40" i="73"/>
  <c r="J37" i="73"/>
  <c r="J34" i="73"/>
  <c r="J31" i="73"/>
  <c r="J27" i="73"/>
  <c r="J24" i="73"/>
  <c r="J20" i="73"/>
  <c r="J16" i="73"/>
  <c r="J13" i="73"/>
  <c r="J10" i="73"/>
  <c r="L15" i="72"/>
  <c r="L12" i="72"/>
  <c r="L9" i="72"/>
  <c r="J13" i="67"/>
  <c r="J10" i="67"/>
  <c r="K17" i="66"/>
  <c r="K13" i="66"/>
  <c r="K10" i="66"/>
  <c r="K19" i="65"/>
  <c r="K15" i="65"/>
  <c r="K12" i="65"/>
  <c r="K9" i="65"/>
  <c r="N13" i="64"/>
  <c r="N10" i="64"/>
  <c r="M66" i="63"/>
  <c r="M63" i="63"/>
  <c r="M60" i="63"/>
  <c r="M57" i="63"/>
  <c r="M54" i="63"/>
  <c r="M51" i="63"/>
  <c r="M48" i="63"/>
  <c r="M45" i="63"/>
  <c r="M42" i="63"/>
  <c r="M39" i="63"/>
  <c r="M36" i="63"/>
  <c r="M33" i="63"/>
  <c r="M30" i="63"/>
  <c r="M27" i="63"/>
  <c r="M23" i="63"/>
  <c r="M20" i="63"/>
  <c r="M17" i="63"/>
  <c r="M14" i="63"/>
  <c r="M11" i="63"/>
  <c r="N257" i="62"/>
  <c r="N254" i="62"/>
  <c r="N251" i="62"/>
  <c r="N248" i="62"/>
  <c r="N244" i="62"/>
  <c r="N241" i="62"/>
  <c r="N238" i="62"/>
  <c r="N235" i="62"/>
  <c r="N231" i="62"/>
  <c r="N228" i="62"/>
  <c r="N225" i="62"/>
  <c r="N222" i="62"/>
  <c r="N219" i="62"/>
  <c r="N216" i="62"/>
  <c r="N212" i="62"/>
  <c r="N209" i="62"/>
  <c r="N206" i="62"/>
  <c r="N246" i="62"/>
  <c r="N201" i="62"/>
  <c r="N198" i="62"/>
  <c r="N195" i="62"/>
  <c r="N234" i="62"/>
  <c r="N190" i="62"/>
  <c r="N187" i="62"/>
  <c r="N183" i="62"/>
  <c r="N180" i="62"/>
  <c r="K47" i="58"/>
  <c r="K38" i="58"/>
  <c r="K32" i="58"/>
  <c r="K26" i="58"/>
  <c r="K20" i="58"/>
  <c r="K12" i="58"/>
  <c r="J10" i="81"/>
  <c r="J260" i="76"/>
  <c r="J257" i="76"/>
  <c r="J254" i="76"/>
  <c r="J250" i="76"/>
  <c r="J247" i="76"/>
  <c r="J244" i="76"/>
  <c r="J241" i="76"/>
  <c r="J238" i="76"/>
  <c r="J235" i="76"/>
  <c r="J232" i="76"/>
  <c r="J229" i="76"/>
  <c r="J226" i="76"/>
  <c r="J223" i="76"/>
  <c r="J220" i="76"/>
  <c r="J217" i="76"/>
  <c r="J214" i="76"/>
  <c r="J211" i="76"/>
  <c r="J208" i="76"/>
  <c r="J205" i="76"/>
  <c r="J202" i="76"/>
  <c r="J199" i="76"/>
  <c r="J196" i="76"/>
  <c r="J193" i="76"/>
  <c r="J190" i="76"/>
  <c r="J187" i="76"/>
  <c r="J184" i="76"/>
  <c r="J181" i="76"/>
  <c r="J178" i="76"/>
  <c r="J175" i="76"/>
  <c r="J171" i="76"/>
  <c r="J168" i="76"/>
  <c r="J165" i="76"/>
  <c r="J162" i="76"/>
  <c r="J159" i="76"/>
  <c r="J156" i="76"/>
  <c r="J153" i="76"/>
  <c r="J150" i="76"/>
  <c r="J147" i="76"/>
  <c r="J144" i="76"/>
  <c r="J259" i="76"/>
  <c r="J249" i="76"/>
  <c r="J240" i="76"/>
  <c r="J231" i="76"/>
  <c r="J222" i="76"/>
  <c r="J213" i="76"/>
  <c r="J204" i="76"/>
  <c r="J195" i="76"/>
  <c r="J186" i="76"/>
  <c r="J177" i="76"/>
  <c r="J167" i="76"/>
  <c r="J158" i="76"/>
  <c r="J149" i="76"/>
  <c r="J137" i="76"/>
  <c r="J126" i="76"/>
  <c r="J119" i="76"/>
  <c r="J108" i="76"/>
  <c r="J101" i="76"/>
  <c r="J90" i="76"/>
  <c r="J83" i="76"/>
  <c r="J72" i="76"/>
  <c r="J65" i="76"/>
  <c r="J54" i="76"/>
  <c r="J47" i="76"/>
  <c r="J36" i="76"/>
  <c r="J29" i="76"/>
  <c r="J17" i="76"/>
  <c r="J10" i="76"/>
  <c r="J83" i="73"/>
  <c r="J76" i="73"/>
  <c r="J65" i="73"/>
  <c r="J58" i="73"/>
  <c r="J46" i="73"/>
  <c r="J38" i="73"/>
  <c r="J26" i="73"/>
  <c r="J17" i="73"/>
  <c r="L14" i="72"/>
  <c r="J14" i="67"/>
  <c r="K12" i="66"/>
  <c r="K17" i="65"/>
  <c r="N12" i="64"/>
  <c r="M64" i="63"/>
  <c r="M53" i="63"/>
  <c r="M46" i="63"/>
  <c r="M35" i="63"/>
  <c r="M28" i="63"/>
  <c r="M16" i="63"/>
  <c r="M9" i="63"/>
  <c r="N247" i="62"/>
  <c r="N239" i="62"/>
  <c r="N227" i="62"/>
  <c r="N220" i="62"/>
  <c r="N208" i="62"/>
  <c r="N202" i="62"/>
  <c r="N192" i="62"/>
  <c r="N185" i="62"/>
  <c r="N177" i="62"/>
  <c r="N174" i="62"/>
  <c r="N171" i="62"/>
  <c r="N168" i="62"/>
  <c r="N165" i="62"/>
  <c r="N162" i="62"/>
  <c r="N159" i="62"/>
  <c r="N156" i="62"/>
  <c r="N153" i="62"/>
  <c r="N150" i="62"/>
  <c r="N147" i="62"/>
  <c r="N144" i="62"/>
  <c r="N141" i="62"/>
  <c r="N138" i="62"/>
  <c r="N135" i="62"/>
  <c r="N132" i="62"/>
  <c r="N129" i="62"/>
  <c r="N126" i="62"/>
  <c r="N123" i="62"/>
  <c r="N120" i="62"/>
  <c r="N117" i="62"/>
  <c r="N113" i="62"/>
  <c r="N110" i="62"/>
  <c r="N107" i="62"/>
  <c r="N104" i="62"/>
  <c r="N101" i="62"/>
  <c r="N98" i="62"/>
  <c r="N95" i="62"/>
  <c r="N92" i="62"/>
  <c r="N89" i="62"/>
  <c r="N86" i="62"/>
  <c r="N83" i="62"/>
  <c r="N80" i="62"/>
  <c r="N77" i="62"/>
  <c r="N74" i="62"/>
  <c r="N71" i="62"/>
  <c r="N68" i="62"/>
  <c r="N65" i="62"/>
  <c r="N62" i="62"/>
  <c r="N59" i="62"/>
  <c r="N56" i="62"/>
  <c r="N53" i="62"/>
  <c r="N50" i="62"/>
  <c r="N47" i="62"/>
  <c r="N43" i="62"/>
  <c r="N40" i="62"/>
  <c r="N37" i="62"/>
  <c r="N34" i="62"/>
  <c r="N31" i="62"/>
  <c r="N28" i="62"/>
  <c r="N25" i="62"/>
  <c r="N22" i="62"/>
  <c r="N19" i="62"/>
  <c r="N16" i="62"/>
  <c r="N13" i="62"/>
  <c r="N10" i="62"/>
  <c r="Q20" i="59"/>
  <c r="Q17" i="59"/>
  <c r="Q14" i="59"/>
  <c r="Q11" i="59"/>
  <c r="K48" i="58"/>
  <c r="K37" i="58"/>
  <c r="K30" i="58"/>
  <c r="K23" i="58"/>
  <c r="K14" i="58"/>
  <c r="N45" i="62"/>
  <c r="N33" i="62"/>
  <c r="N24" i="62"/>
  <c r="N15" i="62"/>
  <c r="Q19" i="59"/>
  <c r="Q13" i="59"/>
  <c r="K42" i="58"/>
  <c r="K28" i="58"/>
  <c r="K11" i="58"/>
  <c r="J140" i="76"/>
  <c r="J129" i="76"/>
  <c r="J122" i="76"/>
  <c r="J111" i="76"/>
  <c r="J104" i="76"/>
  <c r="J93" i="76"/>
  <c r="J86" i="76"/>
  <c r="J75" i="76"/>
  <c r="J68" i="76"/>
  <c r="J57" i="76"/>
  <c r="J50" i="76"/>
  <c r="J39" i="76"/>
  <c r="J32" i="76"/>
  <c r="J21" i="76"/>
  <c r="J13" i="76"/>
  <c r="J86" i="73"/>
  <c r="J79" i="73"/>
  <c r="J68" i="73"/>
  <c r="J61" i="73"/>
  <c r="J50" i="73"/>
  <c r="J41" i="73"/>
  <c r="J29" i="73"/>
  <c r="J22" i="73"/>
  <c r="J9" i="73"/>
  <c r="L10" i="72"/>
  <c r="K16" i="66"/>
  <c r="K20" i="65"/>
  <c r="N15" i="64"/>
  <c r="M67" i="63"/>
  <c r="M56" i="63"/>
  <c r="M49" i="63"/>
  <c r="M38" i="63"/>
  <c r="M31" i="63"/>
  <c r="M19" i="63"/>
  <c r="M12" i="63"/>
  <c r="N250" i="62"/>
  <c r="N242" i="62"/>
  <c r="N230" i="62"/>
  <c r="N223" i="62"/>
  <c r="N211" i="62"/>
  <c r="N204" i="62"/>
  <c r="N194" i="62"/>
  <c r="N188" i="62"/>
  <c r="K46" i="58"/>
  <c r="K36" i="58"/>
  <c r="K29" i="58"/>
  <c r="K22" i="58"/>
  <c r="K13" i="58"/>
  <c r="J9" i="81"/>
  <c r="J253" i="76"/>
  <c r="J243" i="76"/>
  <c r="J234" i="76"/>
  <c r="J225" i="76"/>
  <c r="J216" i="76"/>
  <c r="J207" i="76"/>
  <c r="J198" i="76"/>
  <c r="J189" i="76"/>
  <c r="J180" i="76"/>
  <c r="J170" i="76"/>
  <c r="J161" i="76"/>
  <c r="J152" i="76"/>
  <c r="J143" i="76"/>
  <c r="J132" i="76"/>
  <c r="J125" i="76"/>
  <c r="J114" i="76"/>
  <c r="J107" i="76"/>
  <c r="J96" i="76"/>
  <c r="J89" i="76"/>
  <c r="J78" i="76"/>
  <c r="J71" i="76"/>
  <c r="J60" i="76"/>
  <c r="J53" i="76"/>
  <c r="J42" i="76"/>
  <c r="J35" i="76"/>
  <c r="J24" i="76"/>
  <c r="J16" i="76"/>
  <c r="K10" i="75"/>
  <c r="J82" i="73"/>
  <c r="J71" i="73"/>
  <c r="J64" i="73"/>
  <c r="J53" i="73"/>
  <c r="J45" i="73"/>
  <c r="J33" i="73"/>
  <c r="J25" i="73"/>
  <c r="J12" i="73"/>
  <c r="L13" i="72"/>
  <c r="J9" i="67"/>
  <c r="K11" i="66"/>
  <c r="K11" i="65"/>
  <c r="N11" i="64"/>
  <c r="M59" i="63"/>
  <c r="M52" i="63"/>
  <c r="M41" i="63"/>
  <c r="M34" i="63"/>
  <c r="M22" i="63"/>
  <c r="M15" i="63"/>
  <c r="N253" i="62"/>
  <c r="N245" i="62"/>
  <c r="N233" i="62"/>
  <c r="N226" i="62"/>
  <c r="N214" i="62"/>
  <c r="N207" i="62"/>
  <c r="N197" i="62"/>
  <c r="N191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2" i="62"/>
  <c r="N39" i="62"/>
  <c r="N36" i="62"/>
  <c r="N30" i="62"/>
  <c r="N27" i="62"/>
  <c r="N21" i="62"/>
  <c r="N18" i="62"/>
  <c r="N12" i="62"/>
  <c r="N9" i="62"/>
  <c r="Q16" i="59"/>
  <c r="Q10" i="59"/>
  <c r="K35" i="58"/>
  <c r="K21" i="58"/>
  <c r="J135" i="76"/>
  <c r="J128" i="76"/>
  <c r="J117" i="76"/>
  <c r="J110" i="76"/>
  <c r="J99" i="76"/>
  <c r="J92" i="76"/>
  <c r="J81" i="76"/>
  <c r="J74" i="76"/>
  <c r="J63" i="76"/>
  <c r="J246" i="76"/>
  <c r="J219" i="76"/>
  <c r="J192" i="76"/>
  <c r="J164" i="76"/>
  <c r="J138" i="76"/>
  <c r="J123" i="76"/>
  <c r="J84" i="76"/>
  <c r="J69" i="76"/>
  <c r="K34" i="58"/>
  <c r="K19" i="58"/>
  <c r="N32" i="62"/>
  <c r="N23" i="62"/>
  <c r="Q18" i="59"/>
  <c r="Q9" i="59"/>
  <c r="K16" i="58"/>
  <c r="J44" i="76"/>
  <c r="J55" i="73"/>
  <c r="J14" i="73"/>
  <c r="J11" i="67"/>
  <c r="K13" i="65"/>
  <c r="M61" i="63"/>
  <c r="M43" i="63"/>
  <c r="M24" i="63"/>
  <c r="N255" i="62"/>
  <c r="N217" i="62"/>
  <c r="N181" i="62"/>
  <c r="N172" i="62"/>
  <c r="N163" i="62"/>
  <c r="N136" i="62"/>
  <c r="N127" i="62"/>
  <c r="N108" i="62"/>
  <c r="N81" i="62"/>
  <c r="N63" i="62"/>
  <c r="N44" i="62"/>
  <c r="N26" i="62"/>
  <c r="Q12" i="59"/>
  <c r="K27" i="58"/>
  <c r="K25" i="58"/>
  <c r="J134" i="76"/>
  <c r="J95" i="76"/>
  <c r="J80" i="76"/>
  <c r="J56" i="76"/>
  <c r="J51" i="76"/>
  <c r="J38" i="76"/>
  <c r="J33" i="76"/>
  <c r="J19" i="76"/>
  <c r="J14" i="76"/>
  <c r="J85" i="73"/>
  <c r="J80" i="73"/>
  <c r="J67" i="73"/>
  <c r="J62" i="73"/>
  <c r="J48" i="73"/>
  <c r="J23" i="73"/>
  <c r="L11" i="72"/>
  <c r="K15" i="66"/>
  <c r="N14" i="64"/>
  <c r="M50" i="63"/>
  <c r="M37" i="63"/>
  <c r="M18" i="63"/>
  <c r="N249" i="62"/>
  <c r="N224" i="62"/>
  <c r="N205" i="62"/>
  <c r="N189" i="62"/>
  <c r="N175" i="62"/>
  <c r="N166" i="62"/>
  <c r="N157" i="62"/>
  <c r="N139" i="62"/>
  <c r="N121" i="62"/>
  <c r="N111" i="62"/>
  <c r="N102" i="62"/>
  <c r="N93" i="62"/>
  <c r="N75" i="62"/>
  <c r="N57" i="62"/>
  <c r="N48" i="62"/>
  <c r="N38" i="62"/>
  <c r="N20" i="62"/>
  <c r="Q15" i="59"/>
  <c r="J113" i="76"/>
  <c r="J98" i="76"/>
  <c r="J59" i="76"/>
  <c r="J45" i="76"/>
  <c r="J41" i="76"/>
  <c r="J27" i="76"/>
  <c r="J23" i="76"/>
  <c r="K13" i="75"/>
  <c r="K9" i="75"/>
  <c r="J74" i="73"/>
  <c r="J70" i="73"/>
  <c r="J56" i="73"/>
  <c r="J52" i="73"/>
  <c r="J36" i="73"/>
  <c r="J32" i="73"/>
  <c r="J15" i="73"/>
  <c r="J11" i="73"/>
  <c r="J12" i="67"/>
  <c r="K18" i="66"/>
  <c r="K14" i="65"/>
  <c r="K10" i="65"/>
  <c r="M62" i="63"/>
  <c r="M58" i="63"/>
  <c r="M44" i="63"/>
  <c r="M40" i="63"/>
  <c r="M25" i="63"/>
  <c r="M21" i="63"/>
  <c r="N256" i="62"/>
  <c r="N252" i="62"/>
  <c r="N237" i="62"/>
  <c r="N232" i="62"/>
  <c r="N218" i="62"/>
  <c r="N213" i="62"/>
  <c r="N200" i="62"/>
  <c r="N196" i="62"/>
  <c r="N182" i="62"/>
  <c r="N178" i="62"/>
  <c r="N169" i="62"/>
  <c r="N160" i="62"/>
  <c r="N151" i="62"/>
  <c r="N142" i="62"/>
  <c r="N133" i="62"/>
  <c r="N124" i="62"/>
  <c r="N115" i="62"/>
  <c r="N105" i="62"/>
  <c r="N96" i="62"/>
  <c r="N87" i="62"/>
  <c r="N78" i="62"/>
  <c r="N69" i="62"/>
  <c r="N60" i="62"/>
  <c r="N51" i="62"/>
  <c r="N41" i="62"/>
  <c r="N14" i="62"/>
  <c r="K33" i="58"/>
  <c r="J256" i="76"/>
  <c r="J228" i="76"/>
  <c r="J201" i="76"/>
  <c r="J174" i="76"/>
  <c r="J146" i="76"/>
  <c r="J141" i="76"/>
  <c r="J102" i="76"/>
  <c r="J87" i="76"/>
  <c r="K31" i="58"/>
  <c r="K15" i="58"/>
  <c r="J131" i="76"/>
  <c r="J116" i="76"/>
  <c r="J77" i="76"/>
  <c r="J62" i="76"/>
  <c r="J48" i="76"/>
  <c r="J30" i="76"/>
  <c r="J26" i="76"/>
  <c r="J11" i="76"/>
  <c r="K12" i="75"/>
  <c r="J77" i="73"/>
  <c r="J73" i="73"/>
  <c r="J59" i="73"/>
  <c r="J39" i="73"/>
  <c r="J35" i="73"/>
  <c r="J19" i="73"/>
  <c r="J15" i="67"/>
  <c r="K18" i="65"/>
  <c r="M65" i="63"/>
  <c r="M47" i="63"/>
  <c r="M29" i="63"/>
  <c r="M10" i="63"/>
  <c r="N240" i="62"/>
  <c r="N236" i="62"/>
  <c r="N221" i="62"/>
  <c r="N203" i="62"/>
  <c r="N199" i="62"/>
  <c r="N186" i="62"/>
  <c r="N154" i="62"/>
  <c r="N145" i="62"/>
  <c r="N118" i="62"/>
  <c r="N99" i="62"/>
  <c r="N90" i="62"/>
  <c r="N72" i="62"/>
  <c r="N54" i="62"/>
  <c r="N35" i="62"/>
  <c r="N17" i="62"/>
  <c r="Q21" i="59"/>
  <c r="K41" i="58"/>
  <c r="K10" i="58"/>
  <c r="J237" i="76"/>
  <c r="J210" i="76"/>
  <c r="J183" i="76"/>
  <c r="J155" i="76"/>
  <c r="J120" i="76"/>
  <c r="J105" i="76"/>
  <c r="J66" i="76"/>
  <c r="K40" i="58"/>
  <c r="J42" i="73"/>
  <c r="J28" i="73"/>
  <c r="L16" i="72"/>
  <c r="K9" i="66"/>
  <c r="N9" i="64"/>
  <c r="M55" i="63"/>
  <c r="M32" i="63"/>
  <c r="M13" i="63"/>
  <c r="N243" i="62"/>
  <c r="N229" i="62"/>
  <c r="N210" i="62"/>
  <c r="N193" i="62"/>
  <c r="N148" i="62"/>
  <c r="N130" i="62"/>
  <c r="N84" i="62"/>
  <c r="N66" i="62"/>
  <c r="N29" i="62"/>
  <c r="N11" i="62"/>
  <c r="K39" i="58"/>
  <c r="K24" i="58"/>
  <c r="D16" i="88"/>
  <c r="K18" i="58"/>
  <c r="D27" i="88"/>
  <c r="D17" i="88"/>
  <c r="D30" i="88"/>
  <c r="D22" i="88"/>
  <c r="D18" i="88"/>
  <c r="D11" i="88"/>
  <c r="D9" i="88"/>
  <c r="K9" i="58"/>
  <c r="D29" i="88"/>
  <c r="D36" i="88"/>
  <c r="D20" i="88"/>
  <c r="D19" i="88"/>
  <c r="D15" i="88"/>
  <c r="D41" i="88"/>
  <c r="D12" i="88"/>
  <c r="D37" i="88"/>
  <c r="D10" i="88"/>
  <c r="D26" i="88"/>
  <c r="J9" i="58" l="1"/>
  <c r="J45" i="58"/>
  <c r="J47" i="58"/>
  <c r="J41" i="58"/>
  <c r="J38" i="58"/>
  <c r="J35" i="58"/>
  <c r="J32" i="58"/>
  <c r="J29" i="58"/>
  <c r="J26" i="58"/>
  <c r="J23" i="58"/>
  <c r="J20" i="58"/>
  <c r="J15" i="58"/>
  <c r="J12" i="58"/>
  <c r="K8" i="58"/>
  <c r="J46" i="58"/>
  <c r="J40" i="58"/>
  <c r="J37" i="58"/>
  <c r="J34" i="58"/>
  <c r="J31" i="58"/>
  <c r="J28" i="58"/>
  <c r="J25" i="58"/>
  <c r="J22" i="58"/>
  <c r="J19" i="58"/>
  <c r="J14" i="58"/>
  <c r="J11" i="58"/>
  <c r="J8" i="58"/>
  <c r="J48" i="58"/>
  <c r="J42" i="58"/>
  <c r="J39" i="58"/>
  <c r="J36" i="58"/>
  <c r="J33" i="58"/>
  <c r="J30" i="58"/>
  <c r="J27" i="58"/>
  <c r="J24" i="58"/>
  <c r="J21" i="58"/>
  <c r="J16" i="58"/>
  <c r="J13" i="58"/>
  <c r="J10" i="58"/>
  <c r="J44" i="58"/>
  <c r="J18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1231]}"/>
    <s v="{[Medida].[Medida].&amp;[2]}"/>
    <s v="{[Keren].[Keren].[All]}"/>
    <s v="{[Cheshbon KM].[Hie Peilut].[Peilut 7].&amp;[Kod_Peilut_L7_627]&amp;[Kod_Peilut_L6_475]&amp;[Kod_Peilut_L5_305]&amp;[Kod_Peilut_L4_304]&amp;[Kod_Peilut_L3_303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fi="14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fi="14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5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</valueMetadata>
</metadata>
</file>

<file path=xl/sharedStrings.xml><?xml version="1.0" encoding="utf-8"?>
<sst xmlns="http://schemas.openxmlformats.org/spreadsheetml/2006/main" count="8165" uniqueCount="1710">
  <si>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</si>
  <si>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</si>
  <si>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</si>
  <si>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</si>
  <si>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</si>
  <si>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</si>
  <si>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</si>
  <si>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</si>
  <si>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</si>
  <si>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</si>
  <si>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</si>
  <si>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</si>
  <si>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</si>
  <si>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</si>
  <si>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</si>
  <si>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</si>
  <si>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</si>
  <si>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</si>
  <si>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</si>
  <si>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</si>
  <si>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</si>
  <si>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</si>
  <si>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</si>
  <si>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</si>
  <si>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</si>
  <si>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</si>
  <si>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</si>
  <si>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</si>
  <si>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</si>
  <si>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</si>
  <si>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</si>
  <si>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</si>
  <si>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</si>
  <si>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</si>
  <si>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</si>
  <si>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</si>
  <si>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</si>
  <si>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</si>
  <si>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</si>
  <si>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</si>
  <si>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</si>
  <si>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</si>
  <si>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</si>
  <si>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</si>
  <si>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</si>
  <si>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</si>
  <si>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</si>
  <si>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</si>
  <si>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</si>
  <si>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</si>
  <si>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</si>
  <si>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</si>
  <si>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</si>
  <si>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</si>
  <si>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</si>
  <si>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</si>
  <si>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</si>
  <si>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</si>
  <si>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</si>
  <si>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</si>
  <si>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</si>
  <si>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</si>
  <si>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</si>
  <si>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</si>
  <si>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</si>
  <si>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</si>
  <si>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</si>
  <si>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</si>
  <si>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</si>
  <si>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</si>
  <si>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</si>
  <si>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</si>
  <si>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</si>
  <si>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</si>
  <si>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</si>
  <si>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</si>
  <si>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</si>
  <si>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</si>
  <si>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</si>
  <si>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</si>
  <si>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</si>
  <si>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</si>
  <si>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</si>
  <si>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</si>
  <si>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</si>
  <si>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</si>
  <si>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</si>
  <si>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</si>
  <si>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</si>
  <si>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</si>
  <si>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</si>
  <si>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</si>
  <si>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</si>
  <si>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</si>
  <si>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</si>
  <si>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</si>
  <si>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</si>
  <si>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</si>
  <si>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</si>
  <si>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</si>
  <si>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</si>
  <si>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</si>
  <si>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</si>
  <si>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</si>
  <si>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</si>
  <si>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</si>
  <si>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</si>
  <si>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</si>
  <si>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</si>
  <si>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</si>
  <si>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</si>
  <si>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</si>
  <si>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</si>
  <si>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</si>
  <si>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</si>
  <si>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</si>
  <si>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</si>
  <si>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</si>
  <si>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</si>
  <si>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</si>
  <si>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</si>
  <si>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</si>
  <si>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</si>
  <si>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</si>
  <si>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</si>
  <si>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</si>
  <si>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</si>
  <si>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</si>
  <si>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</si>
  <si>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</si>
  <si>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</si>
  <si>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</si>
  <si>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</si>
  <si>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</si>
  <si>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</si>
  <si>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</si>
  <si>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</si>
  <si>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</si>
  <si>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</si>
  <si>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</si>
  <si>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</si>
  <si>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</si>
  <si>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</si>
  <si>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</si>
  <si>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</si>
  <si>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</si>
  <si>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</si>
  <si>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</si>
  <si>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</si>
  <si>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</si>
  <si>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</si>
  <si>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</si>
  <si>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</si>
  <si>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</si>
  <si>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</si>
  <si>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</si>
  <si>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</si>
  <si>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</si>
  <si>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</si>
  <si>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</si>
  <si>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</si>
  <si>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</si>
  <si>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</si>
  <si>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</si>
  <si>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</si>
  <si>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</si>
  <si>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</si>
  <si>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</si>
  <si>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</si>
  <si>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</si>
  <si>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</si>
  <si>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</si>
  <si>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</si>
  <si>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</si>
  <si>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</si>
  <si>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</si>
  <si>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</si>
  <si>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</si>
  <si>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</si>
  <si>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</si>
  <si>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</si>
  <si>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</si>
  <si>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</si>
  <si>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</si>
  <si>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</si>
  <si>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</si>
  <si>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</si>
  <si>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</si>
  <si>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</si>
  <si>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</si>
  <si>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</si>
  <si>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</si>
  <si>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</si>
  <si>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</si>
  <si>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מניות</t>
  </si>
  <si>
    <t>מ.ק.מ. 1114</t>
  </si>
  <si>
    <t>8241119</t>
  </si>
  <si>
    <t>RF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</si>
  <si>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</si>
  <si>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</si>
  <si>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</si>
  <si>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</si>
  <si>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</si>
  <si>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</si>
  <si>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</si>
  <si>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</si>
  <si>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</si>
  <si>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</si>
  <si>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</si>
  <si>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</si>
  <si>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814</t>
  </si>
  <si>
    <t>8240814</t>
  </si>
  <si>
    <t>מ.ק.מ. 914</t>
  </si>
  <si>
    <t>8240913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</si>
  <si>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</si>
  <si>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</si>
  <si>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</si>
  <si>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</si>
  <si>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</si>
  <si>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</si>
  <si>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</si>
  <si>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</si>
  <si>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</si>
  <si>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</si>
  <si>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</si>
  <si>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</si>
  <si>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</si>
  <si>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</si>
  <si>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</si>
  <si>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</si>
  <si>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</si>
  <si>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</si>
  <si>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</si>
  <si>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</si>
  <si>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</si>
  <si>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</si>
  <si>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</si>
  <si>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</si>
  <si>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</si>
  <si>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אנלייט אנרגיה*</t>
  </si>
  <si>
    <t>720011</t>
  </si>
  <si>
    <t>520041146</t>
  </si>
  <si>
    <t>אנרג'יאן*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</si>
  <si>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</si>
  <si>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</si>
  <si>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</si>
  <si>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</si>
  <si>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</si>
  <si>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</si>
  <si>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</si>
  <si>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</si>
  <si>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</si>
  <si>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</si>
  <si>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</si>
  <si>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</si>
  <si>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בזק*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</si>
  <si>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</si>
  <si>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</si>
  <si>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</si>
  <si>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</si>
  <si>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</si>
  <si>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</si>
  <si>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</si>
  <si>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</si>
  <si>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</si>
  <si>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</si>
  <si>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</si>
  <si>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</si>
  <si>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</si>
  <si>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</si>
  <si>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</si>
  <si>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</si>
  <si>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</si>
  <si>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</si>
  <si>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</si>
  <si>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</si>
  <si>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</si>
  <si>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</si>
  <si>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</si>
  <si>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</si>
  <si>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</si>
  <si>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</si>
  <si>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</si>
  <si>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</si>
  <si>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</si>
  <si>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</si>
  <si>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</si>
  <si>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</si>
  <si>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</si>
  <si>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</si>
  <si>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</si>
  <si>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</si>
  <si>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</si>
  <si>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</si>
  <si>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</si>
  <si>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</si>
  <si>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</si>
  <si>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</si>
  <si>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</si>
  <si>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</si>
  <si>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</si>
  <si>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</si>
  <si>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</si>
  <si>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</si>
  <si>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</si>
  <si>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</si>
  <si>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</si>
  <si>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</si>
  <si>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</si>
  <si>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</si>
  <si>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</si>
  <si>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</si>
  <si>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</si>
  <si>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</si>
  <si>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</si>
  <si>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</si>
  <si>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</si>
  <si>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</si>
  <si>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</si>
  <si>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</si>
  <si>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</si>
  <si>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</si>
  <si>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</si>
  <si>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</si>
  <si>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</si>
  <si>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</si>
  <si>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</si>
  <si>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</si>
  <si>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</si>
  <si>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</si>
  <si>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</si>
  <si>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</si>
  <si>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</si>
  <si>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</si>
  <si>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</si>
  <si>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</si>
  <si>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</si>
  <si>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</si>
  <si>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</si>
  <si>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</si>
  <si>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</si>
  <si>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</si>
  <si>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</si>
  <si>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</si>
  <si>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</si>
  <si>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</si>
  <si>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מלונאות ותיירות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</si>
  <si>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</si>
  <si>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</si>
  <si>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</si>
  <si>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</si>
  <si>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</si>
  <si>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</si>
  <si>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</si>
  <si>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</si>
  <si>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</si>
  <si>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</si>
  <si>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</si>
  <si>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</si>
  <si>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</si>
  <si>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</si>
  <si>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</si>
  <si>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</si>
  <si>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</si>
  <si>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</si>
  <si>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</si>
  <si>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</si>
  <si>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</si>
  <si>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</si>
  <si>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</si>
  <si>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</si>
  <si>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</si>
  <si>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</si>
  <si>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</si>
  <si>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</si>
  <si>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</si>
  <si>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</si>
  <si>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</si>
  <si>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</si>
  <si>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</si>
  <si>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</si>
  <si>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</si>
  <si>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</si>
  <si>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</si>
  <si>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</si>
  <si>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</si>
  <si>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</si>
  <si>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</si>
  <si>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</si>
  <si>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</si>
  <si>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</si>
  <si>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</si>
  <si>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</si>
  <si>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</si>
  <si>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</si>
  <si>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</si>
  <si>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</si>
  <si>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</si>
  <si>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</si>
  <si>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</si>
  <si>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</si>
  <si>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</si>
  <si>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</si>
  <si>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</si>
  <si>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</si>
  <si>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</si>
  <si>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</si>
  <si>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</si>
  <si>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</si>
  <si>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</si>
  <si>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</si>
  <si>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</si>
  <si>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</si>
  <si>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</si>
  <si>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</si>
  <si>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</si>
  <si>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</si>
  <si>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</si>
  <si>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</si>
  <si>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</si>
  <si>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</si>
  <si>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</si>
  <si>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</si>
  <si>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</si>
  <si>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</si>
  <si>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</si>
  <si>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</si>
  <si>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</si>
  <si>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</si>
  <si>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</si>
  <si>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</si>
  <si>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</si>
  <si>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</si>
  <si>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</si>
  <si>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</si>
  <si>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</si>
  <si>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</si>
  <si>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</si>
  <si>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</si>
  <si>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</si>
  <si>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</si>
  <si>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</si>
  <si>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</si>
  <si>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</si>
  <si>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</si>
  <si>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</si>
  <si>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</si>
  <si>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</si>
  <si>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</si>
  <si>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</si>
  <si>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</si>
  <si>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</si>
  <si>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</si>
  <si>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</si>
  <si>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</si>
  <si>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משק אנרגיה</t>
  </si>
  <si>
    <t>1166974</t>
  </si>
  <si>
    <t>516167343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</si>
  <si>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</si>
  <si>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</si>
  <si>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</si>
  <si>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</si>
  <si>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</si>
  <si>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</si>
  <si>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</si>
  <si>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</si>
  <si>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</si>
  <si>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</si>
  <si>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</si>
  <si>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</si>
  <si>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</si>
  <si>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</si>
  <si>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</si>
  <si>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</si>
  <si>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</si>
  <si>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</si>
  <si>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</si>
  <si>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</si>
  <si>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</si>
  <si>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</si>
  <si>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</si>
  <si>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</si>
  <si>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</si>
  <si>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</si>
  <si>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</si>
  <si>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</si>
  <si>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</si>
  <si>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</si>
  <si>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</si>
  <si>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</si>
  <si>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</si>
  <si>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</si>
  <si>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</si>
  <si>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</si>
  <si>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</si>
  <si>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</si>
  <si>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</si>
  <si>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</si>
  <si>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</si>
  <si>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</si>
  <si>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</si>
  <si>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</si>
  <si>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</si>
  <si>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</si>
  <si>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</si>
  <si>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</si>
  <si>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קבוצת אקרשטיין</t>
  </si>
  <si>
    <t>1176205</t>
  </si>
  <si>
    <t>512714494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</si>
  <si>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</si>
  <si>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</si>
  <si>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</si>
  <si>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</si>
  <si>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</si>
  <si>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</si>
  <si>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</si>
  <si>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</si>
  <si>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</si>
  <si>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</si>
  <si>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</si>
  <si>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</si>
  <si>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</si>
  <si>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</si>
  <si>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</si>
  <si>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</si>
  <si>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</si>
  <si>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</si>
  <si>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</si>
  <si>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</si>
  <si>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</si>
  <si>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</si>
  <si>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</si>
  <si>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</si>
  <si>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</si>
  <si>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</si>
  <si>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</si>
  <si>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</si>
  <si>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</si>
  <si>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</si>
  <si>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</si>
  <si>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</si>
  <si>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</si>
  <si>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</si>
  <si>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</si>
  <si>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</si>
  <si>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</si>
  <si>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</si>
  <si>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</si>
  <si>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</si>
  <si>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</si>
  <si>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</si>
  <si>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</si>
  <si>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</si>
  <si>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</si>
  <si>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</si>
  <si>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</si>
  <si>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</si>
  <si>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</si>
  <si>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</si>
  <si>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</si>
  <si>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</si>
  <si>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</si>
  <si>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</si>
  <si>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</si>
  <si>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</si>
  <si>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</si>
  <si>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</si>
  <si>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</si>
  <si>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</si>
  <si>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</si>
  <si>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</si>
  <si>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</si>
  <si>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</si>
  <si>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</si>
  <si>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</si>
  <si>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</si>
  <si>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</si>
  <si>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</si>
  <si>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</si>
  <si>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</si>
  <si>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</si>
  <si>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</si>
  <si>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</si>
  <si>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</si>
  <si>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</si>
  <si>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</si>
  <si>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</si>
  <si>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</si>
  <si>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</si>
  <si>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</si>
  <si>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</si>
  <si>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</si>
  <si>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</si>
  <si>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</si>
  <si>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</si>
  <si>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</si>
  <si>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</si>
  <si>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</si>
  <si>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</si>
  <si>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</si>
  <si>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</si>
  <si>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</si>
  <si>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</si>
  <si>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</si>
  <si>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</si>
  <si>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</si>
  <si>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</si>
  <si>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515846558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</si>
  <si>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</si>
  <si>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</si>
  <si>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</si>
  <si>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</si>
  <si>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</si>
  <si>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</si>
  <si>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</si>
  <si>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</si>
  <si>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</si>
  <si>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</si>
  <si>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</si>
  <si>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</si>
  <si>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</si>
  <si>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</si>
  <si>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</si>
  <si>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</si>
  <si>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</si>
  <si>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</si>
  <si>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</si>
  <si>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</si>
  <si>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</si>
  <si>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</si>
  <si>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</si>
  <si>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</si>
  <si>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</si>
  <si>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</si>
  <si>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</si>
  <si>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</si>
  <si>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</si>
  <si>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</si>
  <si>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</si>
  <si>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</si>
  <si>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</si>
  <si>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</si>
  <si>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</si>
  <si>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</si>
  <si>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</si>
  <si>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</si>
  <si>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</si>
  <si>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</si>
  <si>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</si>
  <si>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</si>
  <si>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</si>
  <si>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</si>
  <si>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</si>
  <si>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</si>
  <si>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</si>
  <si>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</si>
  <si>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</si>
  <si>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</si>
  <si>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</si>
  <si>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</si>
  <si>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</si>
  <si>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</si>
  <si>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</si>
  <si>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</si>
  <si>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</si>
  <si>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</si>
  <si>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</si>
  <si>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</si>
  <si>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</si>
  <si>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</si>
  <si>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</si>
  <si>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</si>
  <si>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</si>
  <si>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</si>
  <si>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</si>
  <si>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</si>
  <si>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</si>
  <si>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</si>
  <si>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</si>
  <si>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</si>
  <si>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</si>
  <si>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</si>
  <si>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</si>
  <si>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</si>
  <si>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</si>
  <si>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</si>
  <si>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</si>
  <si>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</si>
  <si>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</si>
  <si>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</si>
  <si>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</si>
  <si>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</si>
  <si>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</si>
  <si>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</si>
  <si>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</si>
  <si>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</si>
  <si>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</si>
  <si>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</si>
  <si>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</si>
  <si>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</si>
  <si>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</si>
  <si>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</si>
  <si>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</si>
  <si>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</si>
  <si>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</si>
  <si>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</si>
  <si>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</si>
  <si>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</si>
  <si>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</si>
  <si>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</si>
  <si>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</si>
  <si>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</si>
  <si>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</si>
  <si>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</si>
  <si>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</si>
  <si>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</si>
  <si>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</si>
  <si>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</si>
  <si>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</si>
  <si>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</si>
  <si>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</si>
  <si>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</si>
  <si>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</si>
  <si>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</si>
  <si>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</si>
  <si>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</si>
  <si>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</si>
  <si>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</si>
  <si>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</si>
  <si>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</si>
  <si>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</si>
  <si>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</si>
  <si>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</si>
  <si>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</si>
  <si>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</si>
  <si>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</si>
  <si>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</si>
  <si>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</si>
  <si>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</si>
  <si>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</si>
  <si>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</si>
  <si>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</si>
  <si>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</si>
  <si>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</si>
  <si>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</si>
  <si>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</si>
  <si>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</si>
  <si>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</si>
  <si>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</si>
  <si>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</si>
  <si>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</si>
  <si>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</si>
  <si>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</si>
  <si>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</si>
  <si>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</si>
  <si>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</si>
  <si>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</si>
  <si>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</si>
  <si>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</si>
  <si>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</si>
  <si>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</si>
  <si>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</si>
  <si>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</si>
  <si>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</si>
  <si>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</si>
  <si>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</si>
  <si>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</si>
  <si>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</si>
  <si>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</si>
  <si>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</si>
  <si>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</si>
  <si>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</si>
  <si>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</si>
  <si>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</si>
  <si>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</si>
  <si>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</si>
  <si>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</si>
  <si>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</si>
  <si>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</si>
  <si>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</si>
  <si>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</si>
  <si>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</si>
  <si>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</si>
  <si>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</si>
  <si>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</si>
  <si>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</si>
  <si>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</si>
  <si>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</si>
  <si>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</si>
  <si>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</si>
  <si>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</si>
  <si>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</si>
  <si>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</si>
  <si>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</si>
  <si>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</si>
  <si>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</si>
  <si>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</si>
  <si>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</si>
  <si>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</si>
  <si>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</si>
  <si>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</si>
  <si>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</si>
  <si>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</si>
  <si>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</si>
  <si>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</si>
  <si>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</si>
  <si>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</si>
  <si>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</si>
  <si>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</si>
  <si>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</si>
  <si>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</si>
  <si>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</si>
  <si>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</si>
  <si>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</si>
  <si>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</si>
  <si>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</si>
  <si>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</si>
  <si>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</si>
  <si>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</si>
  <si>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</si>
  <si>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</si>
  <si>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</si>
  <si>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</si>
  <si>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</si>
  <si>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</si>
  <si>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</si>
  <si>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</si>
  <si>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</si>
  <si>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</si>
  <si>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</si>
  <si>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</si>
  <si>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</si>
  <si>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</si>
  <si>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</si>
  <si>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</si>
  <si>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</si>
  <si>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</si>
  <si>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</si>
  <si>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</si>
  <si>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</si>
  <si>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</si>
  <si>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</si>
  <si>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</si>
  <si>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</si>
  <si>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</si>
  <si>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</si>
  <si>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</si>
  <si>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</si>
  <si>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</si>
  <si>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</si>
  <si>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</si>
  <si>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</si>
  <si>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</si>
  <si>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</si>
  <si>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</si>
  <si>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</si>
  <si>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</si>
  <si>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</si>
  <si>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</si>
  <si>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</si>
  <si>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</si>
  <si>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</si>
  <si>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</si>
  <si>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</si>
  <si>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</si>
  <si>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</si>
  <si>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</si>
  <si>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</si>
  <si>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</si>
  <si>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</si>
  <si>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</si>
  <si>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</si>
  <si>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</si>
  <si>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</si>
  <si>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</si>
  <si>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</si>
  <si>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</si>
  <si>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</si>
  <si>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</si>
  <si>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</si>
  <si>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</si>
  <si>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</si>
  <si>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</si>
  <si>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</si>
  <si>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</si>
  <si>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</si>
  <si>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</si>
  <si>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</si>
  <si>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</si>
  <si>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</si>
  <si>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</si>
  <si>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</si>
  <si>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</si>
  <si>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</si>
  <si>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</si>
  <si>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</si>
  <si>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</si>
  <si>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</si>
  <si>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</si>
  <si>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</si>
  <si>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</si>
  <si>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</si>
  <si>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</si>
  <si>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</si>
  <si>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</si>
  <si>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</si>
  <si>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</si>
  <si>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</si>
  <si>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</si>
  <si>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</si>
  <si>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</si>
  <si>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</si>
  <si>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</si>
  <si>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</si>
  <si>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</si>
  <si>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</si>
  <si>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</si>
  <si>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</si>
  <si>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</si>
  <si>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</si>
  <si>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</si>
  <si>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</si>
  <si>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</si>
  <si>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</si>
  <si>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</si>
  <si>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</si>
  <si>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</si>
  <si>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</si>
  <si>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</si>
  <si>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</si>
  <si>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</si>
  <si>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</si>
  <si>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</si>
  <si>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</si>
  <si>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</si>
  <si>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</si>
  <si>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</si>
  <si>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</si>
  <si>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</si>
  <si>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</si>
  <si>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</si>
  <si>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</si>
  <si>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</si>
  <si>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</si>
  <si>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</si>
  <si>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</si>
  <si>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</si>
  <si>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</si>
  <si>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</si>
  <si>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</si>
  <si>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</si>
  <si>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</si>
  <si>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</si>
  <si>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</si>
  <si>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</si>
  <si>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</si>
  <si>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</si>
  <si>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</si>
  <si>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</si>
  <si>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</si>
  <si>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</si>
  <si>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</si>
  <si>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</si>
  <si>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</si>
  <si>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</si>
  <si>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</si>
  <si>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</si>
  <si>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</si>
  <si>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</si>
  <si>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</si>
  <si>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</si>
  <si>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</si>
  <si>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</si>
  <si>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</si>
  <si>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</si>
  <si>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</si>
  <si>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</si>
  <si>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</si>
  <si>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</si>
  <si>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</si>
  <si>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</si>
  <si>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</si>
  <si>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</si>
  <si>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</si>
  <si>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</si>
  <si>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</si>
  <si>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</si>
  <si>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</si>
  <si>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</si>
  <si>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</si>
  <si>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</si>
  <si>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</si>
  <si>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</si>
  <si>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</si>
  <si>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</si>
  <si>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</si>
  <si>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</si>
  <si>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</si>
  <si>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</si>
  <si>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</si>
  <si>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</si>
  <si>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</si>
  <si>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</si>
  <si>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</si>
  <si>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</si>
  <si>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</si>
  <si>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</si>
  <si>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</si>
  <si>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</si>
  <si>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</si>
  <si>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</si>
  <si>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</si>
  <si>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</si>
  <si>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</si>
  <si>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</si>
  <si>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</si>
  <si>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</si>
  <si>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</si>
  <si>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</si>
  <si>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</si>
  <si>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</si>
  <si>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</si>
  <si>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</si>
  <si>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</si>
  <si>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</si>
  <si>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</si>
  <si>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</si>
  <si>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</si>
  <si>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</si>
  <si>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</si>
  <si>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</si>
  <si>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</si>
  <si>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</si>
  <si>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</si>
  <si>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</si>
  <si>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</si>
  <si>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</si>
  <si>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</si>
  <si>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</si>
  <si>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</si>
  <si>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</si>
  <si>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</si>
  <si>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</si>
  <si>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</si>
  <si>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</si>
  <si>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</si>
  <si>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</si>
  <si>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</si>
  <si>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</si>
  <si>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</si>
  <si>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</si>
  <si>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</si>
  <si>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</si>
  <si>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</si>
  <si>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</si>
  <si>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</si>
  <si>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</si>
  <si>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</si>
  <si>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</si>
  <si>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</si>
  <si>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</si>
  <si>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</si>
  <si>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</si>
  <si>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</si>
  <si>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</si>
  <si>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</si>
  <si>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</si>
  <si>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</si>
  <si>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</si>
  <si>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</si>
  <si>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</si>
  <si>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</si>
  <si>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</si>
  <si>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</si>
  <si>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</si>
  <si>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</si>
  <si>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</si>
  <si>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</si>
  <si>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Stage One Venture Capital Fund IV</t>
  </si>
  <si>
    <t>Noked Long L.P</t>
  </si>
  <si>
    <t>FIMI ISRAEL OPPORTUNITY 6</t>
  </si>
  <si>
    <t>Fortissimo Capital Fund V L.P.</t>
  </si>
  <si>
    <t>Fortissimo Partners VI</t>
  </si>
  <si>
    <t>Kedma Capital III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</si>
  <si>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</si>
  <si>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</si>
  <si>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</si>
  <si>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</si>
  <si>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</si>
  <si>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</si>
  <si>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</si>
  <si>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</si>
  <si>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</si>
  <si>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</si>
  <si>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</si>
  <si>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</si>
  <si>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</si>
  <si>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</si>
  <si>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</si>
  <si>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</si>
  <si>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</si>
  <si>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</si>
  <si>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</si>
  <si>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</si>
  <si>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Accelmed Partners II</t>
  </si>
  <si>
    <t>Accelmed Partners LP</t>
  </si>
  <si>
    <t>AE Industrial Partners Fund II, LP</t>
  </si>
  <si>
    <t>AP IX Connect Holdings L.P</t>
  </si>
  <si>
    <t>Astorg VIII</t>
  </si>
  <si>
    <t>BCP V DEXKO CO INVEST LP</t>
  </si>
  <si>
    <t>CRUISE.CO</t>
  </si>
  <si>
    <t>CSC TS HOLDINGS L.P</t>
  </si>
  <si>
    <t>Dover Street IX L.P.</t>
  </si>
  <si>
    <t>Elatec GmbH</t>
  </si>
  <si>
    <t>GTCR Fund XII/A&amp;B LP</t>
  </si>
  <si>
    <t>H.I.G. Advantage Buyout Fund, L.P.</t>
  </si>
  <si>
    <t>harbourvest A</t>
  </si>
  <si>
    <t>HarbourVest Partners Co-Investment Fund IV L.P.</t>
  </si>
  <si>
    <t>IK Small Cap Fund II No.1 SCSp</t>
  </si>
  <si>
    <t>Incline Equity Partners IV, L.P.</t>
  </si>
  <si>
    <t>Insight Venture Partners X, L.P.</t>
  </si>
  <si>
    <t>Investindustrial VII L.P.</t>
  </si>
  <si>
    <t>ISF III Overflow Fund L.P</t>
  </si>
  <si>
    <t>Kelso Investment Associates X, L.P.</t>
  </si>
  <si>
    <t>Lytx, Inc.</t>
  </si>
  <si>
    <t>Migdal HarbourVest Tranche B</t>
  </si>
  <si>
    <t>Pamlico Capital IV, L.P.</t>
  </si>
  <si>
    <t>Pantheon Global Secondary VII</t>
  </si>
  <si>
    <t>Paragon Fund III Feeder Limited</t>
  </si>
  <si>
    <t>Preston Hollow Capital, LLC</t>
  </si>
  <si>
    <t>Project Draco</t>
  </si>
  <si>
    <t>Project Gridiron</t>
  </si>
  <si>
    <t>Project Saxa</t>
  </si>
  <si>
    <t>Project Starboard</t>
  </si>
  <si>
    <t>Qumra MS LP Minute Media</t>
  </si>
  <si>
    <t>Sun Capital Partners VII, L.P.</t>
  </si>
  <si>
    <t>Thoma Bravo Discover Fund II, L.P.</t>
  </si>
  <si>
    <t>U.S. Anesthesia Partners Holdings, Inc.</t>
  </si>
  <si>
    <t>WestView Capital Partners IV, L.P.</t>
  </si>
  <si>
    <t>Windjammer Senior Equity Fund V, L.P.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</si>
  <si>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</si>
  <si>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</si>
  <si>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</si>
  <si>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</si>
  <si>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</si>
  <si>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</si>
  <si>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</si>
  <si>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</si>
  <si>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10000643</t>
  </si>
  <si>
    <t>או פי סי אנרגיה</t>
  </si>
  <si>
    <t>10000668</t>
  </si>
  <si>
    <t>בזק</t>
  </si>
  <si>
    <t>10000669</t>
  </si>
  <si>
    <t>10000676</t>
  </si>
  <si>
    <t>10000667</t>
  </si>
  <si>
    <t>10000757</t>
  </si>
  <si>
    <t>10000721</t>
  </si>
  <si>
    <t>10000854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</si>
  <si>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</si>
  <si>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</si>
  <si>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</si>
  <si>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</si>
  <si>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</si>
  <si>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</si>
  <si>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</si>
  <si>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</si>
  <si>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</si>
  <si>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</si>
  <si>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</si>
  <si>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</si>
  <si>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</si>
  <si>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</si>
  <si>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</si>
  <si>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</si>
  <si>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</si>
  <si>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</si>
  <si>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</si>
  <si>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</si>
  <si>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</si>
  <si>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</si>
  <si>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</si>
  <si>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</si>
  <si>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</si>
  <si>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</si>
  <si>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</si>
  <si>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</si>
  <si>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</si>
  <si>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</si>
  <si>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</si>
  <si>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</si>
  <si>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</si>
  <si>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</si>
  <si>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</si>
  <si>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</si>
  <si>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</si>
  <si>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</si>
  <si>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</si>
  <si>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</si>
  <si>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</si>
  <si>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</si>
  <si>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</si>
  <si>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</si>
  <si>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</si>
  <si>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</si>
  <si>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</si>
  <si>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</si>
  <si>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</si>
  <si>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</si>
  <si>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</si>
  <si>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</si>
  <si>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</si>
  <si>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</si>
  <si>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</si>
  <si>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</si>
  <si>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</si>
  <si>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</si>
  <si>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</si>
  <si>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</si>
  <si>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</si>
  <si>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</si>
  <si>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</si>
  <si>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</si>
  <si>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</si>
  <si>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</si>
  <si>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</si>
  <si>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</si>
  <si>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</si>
  <si>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</si>
  <si>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</si>
  <si>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</si>
  <si>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</si>
  <si>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</si>
  <si>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</si>
  <si>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</si>
  <si>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</si>
  <si>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</si>
  <si>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</si>
  <si>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</si>
  <si>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</si>
  <si>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</si>
  <si>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</si>
  <si>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</si>
  <si>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</si>
  <si>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</si>
  <si>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</si>
  <si>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</si>
  <si>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</si>
  <si>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</si>
  <si>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</si>
  <si>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</si>
  <si>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</si>
  <si>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</si>
  <si>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</si>
  <si>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</si>
  <si>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</si>
  <si>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</si>
  <si>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</si>
  <si>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</si>
  <si>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</si>
  <si>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</si>
  <si>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</si>
  <si>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</si>
  <si>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</si>
  <si>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+ILS/-USD 3.6581 03-06-24 (10) -264</t>
  </si>
  <si>
    <t>10004362</t>
  </si>
  <si>
    <t>+ILS/-USD 3.6596 03-06-24 (10) -264</t>
  </si>
  <si>
    <t>10004361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</si>
  <si>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</si>
  <si>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</si>
  <si>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</si>
  <si>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</si>
  <si>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</si>
  <si>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</si>
  <si>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</si>
  <si>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</si>
  <si>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</si>
  <si>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</si>
  <si>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</si>
  <si>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</si>
  <si>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</si>
  <si>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</si>
  <si>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</si>
  <si>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</si>
  <si>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</si>
  <si>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</si>
  <si>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</si>
  <si>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</si>
  <si>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</si>
  <si>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</si>
  <si>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</si>
  <si>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</si>
  <si>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</si>
  <si>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</si>
  <si>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</si>
  <si>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</si>
  <si>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</si>
  <si>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</si>
  <si>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</si>
  <si>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</si>
  <si>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</si>
  <si>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</si>
  <si>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</si>
  <si>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</si>
  <si>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</si>
  <si>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</si>
  <si>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</si>
  <si>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</si>
  <si>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</si>
  <si>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</si>
  <si>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</si>
  <si>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</si>
  <si>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</si>
  <si>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</si>
  <si>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</si>
  <si>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</si>
  <si>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</si>
  <si>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</si>
  <si>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</si>
  <si>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</si>
  <si>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</si>
  <si>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</si>
  <si>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</si>
  <si>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</si>
  <si>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</si>
  <si>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</si>
  <si>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</si>
  <si>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</si>
  <si>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</si>
  <si>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</si>
  <si>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</si>
  <si>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</si>
  <si>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</si>
  <si>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+ILS/-USD 3.744 08-05-24 (12) -376</t>
  </si>
  <si>
    <t>10004270</t>
  </si>
  <si>
    <t>+ILS/-USD 3.79 17-04-24 (11) -383</t>
  </si>
  <si>
    <t>10000845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</si>
  <si>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</si>
  <si>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</si>
  <si>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</si>
  <si>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</si>
  <si>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</si>
  <si>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</si>
  <si>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</si>
  <si>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</si>
  <si>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</si>
  <si>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</si>
  <si>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</si>
  <si>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</si>
  <si>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</si>
  <si>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</si>
  <si>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</si>
  <si>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</si>
  <si>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</si>
  <si>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</si>
  <si>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</si>
  <si>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</si>
  <si>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</si>
  <si>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</si>
  <si>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</si>
  <si>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</si>
  <si>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</si>
  <si>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</si>
  <si>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</si>
  <si>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</si>
  <si>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</si>
  <si>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</si>
  <si>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</si>
  <si>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</si>
  <si>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</si>
  <si>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</si>
  <si>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</si>
  <si>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</si>
  <si>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</si>
  <si>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</si>
  <si>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</si>
  <si>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</si>
  <si>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</si>
  <si>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</si>
  <si>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</si>
  <si>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</si>
  <si>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</si>
  <si>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</si>
  <si>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</si>
  <si>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</si>
  <si>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</si>
  <si>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</si>
  <si>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</si>
  <si>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</si>
  <si>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</si>
  <si>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</si>
  <si>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</si>
  <si>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</si>
  <si>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</si>
  <si>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</si>
  <si>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</si>
  <si>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</si>
  <si>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</si>
  <si>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</si>
  <si>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</si>
  <si>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</si>
  <si>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</si>
  <si>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</si>
  <si>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</si>
  <si>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</si>
  <si>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</si>
  <si>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</si>
  <si>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</si>
  <si>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</si>
  <si>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</si>
  <si>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</si>
  <si>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</si>
  <si>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</si>
  <si>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</si>
  <si>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</si>
  <si>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</si>
  <si>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</si>
  <si>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</si>
  <si>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</si>
  <si>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</si>
  <si>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</si>
  <si>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</si>
  <si>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</si>
  <si>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</si>
  <si>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</si>
  <si>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</si>
  <si>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</si>
  <si>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</si>
  <si>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</si>
  <si>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</si>
  <si>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</si>
  <si>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</si>
  <si>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</si>
  <si>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</si>
  <si>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</si>
  <si>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</si>
  <si>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</si>
  <si>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</si>
  <si>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</si>
  <si>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</si>
  <si>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</si>
  <si>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3.6536 28-05-24 (10) -344</t>
  </si>
  <si>
    <t>10001037</t>
  </si>
  <si>
    <t>+USD/-EUR 1.11079 10-01-24 (10) +112.9</t>
  </si>
  <si>
    <t>10003867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</si>
  <si>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</si>
  <si>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</si>
  <si>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</si>
  <si>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</si>
  <si>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</si>
  <si>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</si>
  <si>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</si>
  <si>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</si>
  <si>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</si>
  <si>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</si>
  <si>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</si>
  <si>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</si>
  <si>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</si>
  <si>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</si>
  <si>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</si>
  <si>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</si>
  <si>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</si>
  <si>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</si>
  <si>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</si>
  <si>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</si>
  <si>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</si>
  <si>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</si>
  <si>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</si>
  <si>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</si>
  <si>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</si>
  <si>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</si>
  <si>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</si>
  <si>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</si>
  <si>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</si>
  <si>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</si>
  <si>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</si>
  <si>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</si>
  <si>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</si>
  <si>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</si>
  <si>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</si>
  <si>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</si>
  <si>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</si>
  <si>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</si>
  <si>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</si>
  <si>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</si>
  <si>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</si>
  <si>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</si>
  <si>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</si>
  <si>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</si>
  <si>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</si>
  <si>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</si>
  <si>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</si>
  <si>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</si>
  <si>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</si>
  <si>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</si>
  <si>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</si>
  <si>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</si>
  <si>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</si>
  <si>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</si>
  <si>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</si>
  <si>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</si>
  <si>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</si>
  <si>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</si>
  <si>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</si>
  <si>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</si>
  <si>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</si>
  <si>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</si>
  <si>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</si>
  <si>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</si>
  <si>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</si>
  <si>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</si>
  <si>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</si>
  <si>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</si>
  <si>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</si>
  <si>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</si>
  <si>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</si>
  <si>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</si>
  <si>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</si>
  <si>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</si>
  <si>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</si>
  <si>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</si>
  <si>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</si>
  <si>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</si>
  <si>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</si>
  <si>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</si>
  <si>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</si>
  <si>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</si>
  <si>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</si>
  <si>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</si>
  <si>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</si>
  <si>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</si>
  <si>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</si>
  <si>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</si>
  <si>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</si>
  <si>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</si>
  <si>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1.07864 18-01-24 (10) +36.4</t>
  </si>
  <si>
    <t>10004236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</si>
  <si>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</si>
  <si>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</si>
  <si>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</si>
  <si>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</si>
  <si>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</si>
  <si>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</si>
  <si>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</si>
  <si>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</si>
  <si>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</si>
  <si>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</si>
  <si>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</si>
  <si>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</si>
  <si>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1.0683 03-04-24 (20) +73</t>
  </si>
  <si>
    <t>10004225</t>
  </si>
  <si>
    <t>+USD/-EUR 1.0688 03-04-24 (10) +73</t>
  </si>
  <si>
    <t>10004223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</si>
  <si>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</si>
  <si>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</si>
  <si>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</si>
  <si>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</si>
  <si>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</si>
  <si>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</si>
  <si>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</si>
  <si>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</si>
  <si>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</si>
  <si>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</si>
  <si>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</si>
  <si>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</si>
  <si>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</si>
  <si>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</si>
  <si>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</si>
  <si>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</si>
  <si>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</si>
  <si>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</si>
  <si>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</si>
  <si>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</si>
  <si>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</si>
  <si>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</si>
  <si>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</si>
  <si>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</si>
  <si>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</si>
  <si>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</si>
  <si>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</si>
  <si>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</si>
  <si>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1.1099 13-02-24 (10) +109</t>
  </si>
  <si>
    <t>10001019</t>
  </si>
  <si>
    <t>+GBP/-USD 1.21859 11-01-24 (10) +7.9</t>
  </si>
  <si>
    <t>10001035</t>
  </si>
  <si>
    <t>+JPY/-USD 147.86 16-01-24 (10) -203</t>
  </si>
  <si>
    <t>10001034</t>
  </si>
  <si>
    <t>+USD/-EUR 1.05772 13-02-24 (10) +68.2</t>
  </si>
  <si>
    <t>10001029</t>
  </si>
  <si>
    <t>+USD/-EUR 1.07355 13-02-24 (10) +72.5</t>
  </si>
  <si>
    <t>10001027</t>
  </si>
  <si>
    <t>10001012</t>
  </si>
  <si>
    <t>+USD/-JPY 135.623 16-01-24 (10) -393.5</t>
  </si>
  <si>
    <t>10001016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</si>
  <si>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</si>
  <si>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</si>
  <si>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</si>
  <si>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</si>
  <si>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</si>
  <si>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</si>
  <si>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</si>
  <si>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</si>
  <si>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</si>
  <si>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</si>
  <si>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</si>
  <si>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</si>
  <si>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</si>
  <si>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</si>
  <si>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</si>
  <si>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</si>
  <si>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</si>
  <si>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</si>
  <si>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</si>
  <si>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</si>
  <si>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</si>
  <si>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</si>
  <si>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</si>
  <si>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</si>
  <si>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</si>
  <si>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</si>
  <si>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</si>
  <si>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</si>
  <si>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</si>
  <si>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</si>
  <si>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ilAAA</t>
  </si>
  <si>
    <t>31211000</t>
  </si>
  <si>
    <t>30211000</t>
  </si>
  <si>
    <t>30311000</t>
  </si>
  <si>
    <t>32012000</t>
  </si>
  <si>
    <t>30312000</t>
  </si>
  <si>
    <t>30212000</t>
  </si>
  <si>
    <t>31712000</t>
  </si>
  <si>
    <t>31112000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</si>
  <si>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</si>
  <si>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</si>
  <si>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</si>
  <si>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</si>
  <si>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</si>
  <si>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</si>
  <si>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</si>
  <si>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</si>
  <si>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34010000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</si>
  <si>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</si>
  <si>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</si>
  <si>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</si>
  <si>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</si>
  <si>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</si>
  <si>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</si>
  <si>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</si>
  <si>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</si>
  <si>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A-</t>
  </si>
  <si>
    <t>S&amp;P</t>
  </si>
  <si>
    <t>32085000</t>
  </si>
  <si>
    <t>30385000</t>
  </si>
  <si>
    <t>מניות הפחתת שווי ניירות חסומים</t>
  </si>
  <si>
    <t>112239100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</si>
  <si>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</si>
  <si>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</si>
  <si>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</si>
  <si>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</si>
  <si>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</si>
  <si>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</si>
  <si>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</si>
  <si>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</si>
  <si>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</si>
  <si>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</si>
  <si>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</si>
  <si>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</si>
  <si>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</si>
  <si>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Silverfort</t>
  </si>
  <si>
    <t>Accelmed Growth Partners</t>
  </si>
  <si>
    <t>Arkin Bio Ventures II</t>
  </si>
  <si>
    <t>Fimi Israel Opportunity 6</t>
  </si>
  <si>
    <t>Fortissimo Capital Fund V</t>
  </si>
  <si>
    <t>Kedma Capital Partners III</t>
  </si>
  <si>
    <t>Kedma Capital Partners IV LP</t>
  </si>
  <si>
    <t>Manor Evergreen Investments Fund L.P</t>
  </si>
  <si>
    <t>Silverfort Co-Investment</t>
  </si>
  <si>
    <t>Stage One IV Annex Fund L.P</t>
  </si>
  <si>
    <t>Stage One Venture Capital Fund IV L.P</t>
  </si>
  <si>
    <t>U.M Accelmed Medical Partners L.P</t>
  </si>
  <si>
    <t>Accelmed Partners II, L.P</t>
  </si>
  <si>
    <t>BCP V DEXKO CO-INVEST LP</t>
  </si>
  <si>
    <t>Bessemer Venture Partners XII Institutional L.P</t>
  </si>
  <si>
    <t>CDR XII</t>
  </si>
  <si>
    <t>Court Sqaure Capital Partners V</t>
  </si>
  <si>
    <t>CVC Capital Partners IX (A) L.P</t>
  </si>
  <si>
    <t>Francisco Partners VII</t>
  </si>
  <si>
    <t>Greenfield Partners FloLIVE Co-Investment</t>
  </si>
  <si>
    <t>ISRAEL SECONDARY FUND III L.P</t>
  </si>
  <si>
    <t>Migdal-HarbourVest 2016 Fund L.P</t>
  </si>
  <si>
    <t>Migdal-HarbourVest 2016 Fund L.P. (Tranche B)</t>
  </si>
  <si>
    <t>Pantheon Global Secondary Fund VII</t>
  </si>
  <si>
    <t>QUMRA OPPORTUNITY FUND I</t>
  </si>
  <si>
    <t>Vintage Growth Fund IV L.P</t>
  </si>
  <si>
    <t>Technology Hardware &amp; Equipment</t>
  </si>
  <si>
    <t>Capital Goods</t>
  </si>
  <si>
    <t>Software &amp; Services</t>
  </si>
  <si>
    <t>Commercial &amp; Professional Services</t>
  </si>
  <si>
    <t>Retailing</t>
  </si>
  <si>
    <t>Health Care Equipment &amp; Services</t>
  </si>
  <si>
    <t>Automobiles &amp; Components</t>
  </si>
  <si>
    <t>Pharmaceuticals &amp; Biotechnology</t>
  </si>
  <si>
    <t>Transportation</t>
  </si>
  <si>
    <t>Real Estate</t>
  </si>
  <si>
    <t>Consumer Durables &amp; Apparel</t>
  </si>
  <si>
    <t>חייבים REWIRE 8839</t>
  </si>
  <si>
    <t>חייבים בגין עסקה עתידית SPAC-Byte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</si>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</sst>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6" fillId="0" borderId="21" xfId="13" applyFont="1" applyFill="1" applyBorder="1" applyAlignment="1">
      <alignment horizontal="right"/>
    </xf>
    <xf numFmtId="10" fontId="6" fillId="0" borderId="21" xfId="14" applyNumberFormat="1" applyFont="1" applyFill="1" applyBorder="1" applyAlignment="1">
      <alignment horizontal="center"/>
    </xf>
    <xf numFmtId="2" fontId="6" fillId="0" borderId="21" xfId="7" applyNumberFormat="1" applyFont="1" applyBorder="1" applyAlignment="1">
      <alignment horizontal="right"/>
    </xf>
    <xf numFmtId="167" fontId="6" fillId="0" borderId="21" xfId="7" applyNumberFormat="1" applyFont="1" applyBorder="1" applyAlignment="1">
      <alignment horizontal="center"/>
    </xf>
    <xf numFmtId="0" fontId="27" fillId="0" borderId="20" xfId="0" applyFont="1" applyBorder="1" applyAlignment="1">
      <alignment horizontal="right"/>
    </xf>
    <xf numFmtId="4" fontId="27" fillId="0" borderId="20" xfId="0" applyNumberFormat="1" applyFont="1" applyBorder="1" applyAlignment="1">
      <alignment horizontal="right"/>
    </xf>
    <xf numFmtId="10" fontId="27" fillId="0" borderId="20" xfId="0" applyNumberFormat="1" applyFont="1" applyBorder="1" applyAlignment="1">
      <alignment horizontal="right"/>
    </xf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9" fillId="0" borderId="0" xfId="0" applyFont="1" applyAlignment="1">
      <alignment horizontal="right" readingOrder="2"/>
    </xf>
    <xf numFmtId="0" fontId="32" fillId="0" borderId="0" xfId="0" applyFont="1"/>
    <xf numFmtId="0" fontId="26" fillId="0" borderId="0" xfId="0" applyFont="1" applyAlignment="1">
      <alignment horizontal="right" indent="1"/>
    </xf>
    <xf numFmtId="4" fontId="3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0" fontId="0" fillId="0" borderId="0" xfId="0" applyAlignment="1">
      <alignment horizontal="right"/>
    </xf>
    <xf numFmtId="43" fontId="0" fillId="0" borderId="0" xfId="13" applyFont="1"/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1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7" fillId="0" borderId="20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right" indent="3"/>
    </xf>
    <xf numFmtId="3" fontId="6" fillId="3" borderId="9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2" xfId="7" applyNumberFormat="1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25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85AF09A4-32D1-42DF-8F40-E7D3CB81AD8E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3FC4AFC3-A4AF-4D8A-80B4-83DBCD60900F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E6773A-5C82-4B37-8D27-79126D12AFEE}" name="RowTitleRegion1.b1.c4.1" displayName="RowTitleRegion1.b1.c4.1" ref="B1:C4" totalsRowShown="0" headerRowDxfId="623" dataDxfId="622" tableBorderDxfId="621" headerRowCellStyle="Normal_2007-16618" dataCellStyle="Normal_2007-16618">
  <autoFilter ref="B1:C4" xr:uid="{FCE6773A-5C82-4B37-8D27-79126D12AFEE}">
    <filterColumn colId="0" hiddenButton="1"/>
    <filterColumn colId="1" hiddenButton="1"/>
  </autoFilter>
  <tableColumns count="2">
    <tableColumn id="1" xr3:uid="{6FCE0BCB-7056-42D5-AF47-569E213C7257}" name="תאריך הדיווח" dataDxfId="620" dataCellStyle="Normal_2007-16618"/>
    <tableColumn id="2" xr3:uid="{0E6292A6-AB5B-4A3C-BB3B-C92C4C3F5089}" name="31/12/2023" dataDxfId="619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0DC06D-C311-42E8-BE87-E86D6A68463C}" name="TitleRegion1.a5.d63.2" displayName="TitleRegion1.a5.d63.2" ref="A5:D63" totalsRowShown="0">
  <autoFilter ref="A5:D63" xr:uid="{590DC06D-C311-42E8-BE87-E86D6A68463C}">
    <filterColumn colId="0" hiddenButton="1"/>
    <filterColumn colId="1" hiddenButton="1"/>
    <filterColumn colId="2" hiddenButton="1"/>
    <filterColumn colId="3" hiddenButton="1"/>
  </autoFilter>
  <tableColumns count="4">
    <tableColumn id="1" xr3:uid="{1102F526-9A17-4944-B552-9B5711F29869}" name="ריק במקור" dataDxfId="618" dataCellStyle="Normal_2007-16618"/>
    <tableColumn id="2" xr3:uid="{3A324799-F906-4BE3-8491-F73FE87E8095}" name="סכום נכסי ההשקעה:" dataDxfId="617" dataCellStyle="Normal_2007-16618"/>
    <tableColumn id="3" xr3:uid="{FBAAD1B6-B28C-4C3D-8556-E4989FC344B1}" name="ריק במקור2" dataDxfId="616" dataCellStyle="Normal_2007-16618"/>
    <tableColumn id="4" xr3:uid="{B77A3A56-E9F6-4BEE-BE06-030C84A8E730}" name="ריק במקור3" dataDxfId="615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2A6A4D-4170-4AF0-80B8-7ADCF9DFFE59}" name="RowTitleRegion1.a1.b4.1" displayName="RowTitleRegion1.a1.b4.1" ref="A1:B4" totalsRowShown="0" headerRowDxfId="614" dataDxfId="613" tableBorderDxfId="612" headerRowCellStyle="Normal_2007-16618" dataCellStyle="Normal_2007-16618">
  <autoFilter ref="A1:B4" xr:uid="{752A6A4D-4170-4AF0-80B8-7ADCF9DFFE59}">
    <filterColumn colId="0" hiddenButton="1"/>
    <filterColumn colId="1" hiddenButton="1"/>
  </autoFilter>
  <tableColumns count="2">
    <tableColumn id="1" xr3:uid="{4F35A401-43E1-421F-87BB-F45D6583A62B}" name="תאריך הדיווח" dataDxfId="611" dataCellStyle="Normal_2007-16618"/>
    <tableColumn id="2" xr3:uid="{C76294B3-59AE-49FB-8BE6-4314D8F0F877}" name="31/12/2023" dataDxfId="610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BC330B-D27C-4733-86D4-DEE6B9D2DE6B}" name="TitleRegion1.a5.k63.1" displayName="TitleRegion1.a5.k63.1" ref="A5:K63" totalsRowShown="0" headerRowDxfId="609" dataDxfId="607" headerRowBorderDxfId="608">
  <autoFilter ref="A5:K63" xr:uid="{B9BC330B-D27C-4733-86D4-DEE6B9D2DE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4CA1C78-A636-404A-98FC-1B53AA59F6AF}" name="שם המנפיק/שם נייר ערך " dataDxfId="606"/>
    <tableColumn id="2" xr3:uid="{5C9BE7F7-AC27-47D4-A0DA-D670ACB50E8E}" name="מספר ני&quot;ע" dataDxfId="605"/>
    <tableColumn id="3" xr3:uid="{A3C6CF49-B39A-4091-8A53-6D275E9CA8A1}" name="מספר מנפיק" dataDxfId="604"/>
    <tableColumn id="4" xr3:uid="{3F8ECEEC-FD76-42B5-9288-EA8E04B73FA6}" name="דירוג" dataDxfId="603"/>
    <tableColumn id="5" xr3:uid="{F2F47640-1EBE-4F1C-89AB-9CF94049BD01}" name="שם מדרג" dataDxfId="602"/>
    <tableColumn id="6" xr3:uid="{E4C955EB-CF28-45F7-A8E4-48177DBA08A5}" name="סוג מטבע" dataDxfId="601"/>
    <tableColumn id="7" xr3:uid="{2C8944AE-4117-4D24-B1AB-41CD9141E468}" name="שיעור ריבית" dataDxfId="600"/>
    <tableColumn id="8" xr3:uid="{4186025B-C07A-4652-B256-2C267DB028F6}" name="תשואה לפידיון" dataDxfId="599"/>
    <tableColumn id="9" xr3:uid="{951FCDAC-232E-4277-8FFE-DDCC23AB78FE}" name="שווי שוק" dataDxfId="598"/>
    <tableColumn id="10" xr3:uid="{85C1C8EF-D5FB-4411-BC64-47D04B1458E8}" name="שעור מנכסי אפיק ההשקעה" dataDxfId="597"/>
    <tableColumn id="11" xr3:uid="{E3A6D0DA-E69C-48CA-80F7-DDE0064BB893}" name="שעור מסך נכסי השקעה" dataDxfId="59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053F50-5268-459A-9633-FF71D06CFDD7}" name="RowTitleRegion1.a1.b4.1" displayName="RowTitleRegion1.a1.b4.1_" ref="A1:B4" totalsRowShown="0" headerRowDxfId="595" dataDxfId="594" tableBorderDxfId="593" headerRowCellStyle="Normal_2007-16618" dataCellStyle="Normal_2007-16618">
  <autoFilter ref="A1:B4" xr:uid="{16053F50-5268-459A-9633-FF71D06CFDD7}">
    <filterColumn colId="0" hiddenButton="1"/>
    <filterColumn colId="1" hiddenButton="1"/>
  </autoFilter>
  <tableColumns count="2">
    <tableColumn id="1" xr3:uid="{E3ED42A6-29AF-48AC-99C8-68F77A5BA800}" name="תאריך הדיווח" dataDxfId="592" dataCellStyle="Normal_2007-16618"/>
    <tableColumn id="2" xr3:uid="{23338734-9F00-4255-B9AB-30A71F338630}" name="31/12/2023" dataDxfId="591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01100F-69DF-421E-9844-AADDC46C0B09}" name="TitleRegion1.a6.q27.1" displayName="TitleRegion1.a6.q27.1" ref="A6:Q27" totalsRowShown="0" headerRowDxfId="590" dataDxfId="588" headerRowBorderDxfId="589" tableBorderDxfId="587">
  <autoFilter ref="A6:Q27" xr:uid="{3E01100F-69DF-421E-9844-AADDC46C0B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2FE6868-37FF-4C5F-91D5-BF39D64F2CA0}" name="שם המנפיק/שם נייר ערך " dataDxfId="586"/>
    <tableColumn id="2" xr3:uid="{C1100C4E-EEFB-4E7B-A509-33C1056F00B7}" name="מספר ני&quot;ע"/>
    <tableColumn id="3" xr3:uid="{63647F39-6CDF-4CF5-AD3A-9FE9BC897567}" name="זירת מסחר"/>
    <tableColumn id="4" xr3:uid="{87D06D32-3FED-40AB-BB42-FA30FCC7D9E5}" name="דירוג" dataDxfId="585"/>
    <tableColumn id="5" xr3:uid="{4D5A405B-959B-4507-B9DF-DBB91E8AE09B}" name="שם מדרג" dataDxfId="584"/>
    <tableColumn id="6" xr3:uid="{65ECC711-EB1B-4AF7-A38B-F8953CDE212F}" name="תאריך רכישה" dataDxfId="583"/>
    <tableColumn id="7" xr3:uid="{B01EFF9D-2928-4C34-9259-84D37BFFD56C}" name="מח&quot;מ" dataDxfId="582"/>
    <tableColumn id="8" xr3:uid="{8F67322B-1D14-4FAB-B4D3-8BC05838FA8C}" name="סוג מטבע" dataDxfId="581"/>
    <tableColumn id="9" xr3:uid="{67B056AB-D040-4EA2-93BC-1BE0C71417E9}" name="שיעור ריבית" dataDxfId="580"/>
    <tableColumn id="10" xr3:uid="{65A6A11B-ECDD-4E57-AB84-257FF544C55A}" name="תשואה לפידיון" dataDxfId="579"/>
    <tableColumn id="11" xr3:uid="{51F129AA-18D6-4376-9B9B-A29FAD01277F}" name="ערך נקוב****" dataDxfId="578"/>
    <tableColumn id="12" xr3:uid="{075B2918-9257-4511-A26A-84510E5B386D}" name="שער***" dataDxfId="577"/>
    <tableColumn id="13" xr3:uid="{A392DE35-73E1-4F84-8922-6EBE3B0E5BFA}" name="פדיון/ ריבית/ דיבידנד לקבל*****  " dataDxfId="576"/>
    <tableColumn id="14" xr3:uid="{DE55CDBE-7765-480C-A8FF-FB7ECDEFE431}" name="שווי שוק" dataDxfId="575"/>
    <tableColumn id="15" xr3:uid="{C7404320-ED3E-45E4-8713-D0F181D5F550}" name="שעור מערך נקוב**** מונפק" dataDxfId="574"/>
    <tableColumn id="16" xr3:uid="{88D897A2-CCEB-488F-A44F-45C55462A3D9}" name="שעור מנכסי אפיק ההשקעה" dataDxfId="573"/>
    <tableColumn id="17" xr3:uid="{DEEE4193-1CE6-468D-8294-CB8E639758BB}" name="שעור מסך נכסי השקעה**" dataDxfId="57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138E7A-0C28-4F0A-89F1-803B617CD9CD}" name="RowTitleRegion1.a1.b4.1" displayName="_RowTitleRegion1.a1.b4.1" ref="A1:B4" totalsRowShown="0" headerRowDxfId="571" dataDxfId="570" tableBorderDxfId="569" headerRowCellStyle="Normal_2007-16618" dataCellStyle="Normal_2007-16618">
  <autoFilter ref="A1:B4" xr:uid="{5A138E7A-0C28-4F0A-89F1-803B617CD9CD}">
    <filterColumn colId="0" hiddenButton="1"/>
    <filterColumn colId="1" hiddenButton="1"/>
  </autoFilter>
  <tableColumns count="2">
    <tableColumn id="1" xr3:uid="{F82E3B8D-A1E2-4200-BB63-FDC197DA5711}" name="תאריך הדיווח" dataDxfId="568" dataCellStyle="Normal_2007-16618"/>
    <tableColumn id="2" xr3:uid="{D779B323-BEFA-44C5-BD2F-07690C531655}" name="31/12/2023" dataDxfId="567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AB65176-D087-44DB-8C6C-CD3998217753}" name="TitleRegion1.a6.s13.1" displayName="TitleRegion1.a6.s13.1" ref="A6:S13" totalsRowShown="0" headerRowDxfId="566" dataDxfId="564" headerRowBorderDxfId="565" tableBorderDxfId="563">
  <autoFilter ref="A6:S13" xr:uid="{AAB65176-D087-44DB-8C6C-CD39982177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F91AF0C-96B7-4CED-B8C4-87557A13B5AC}" name="שם המנפיק/שם נייר ערך " dataDxfId="562"/>
    <tableColumn id="2" xr3:uid="{92FDCEEC-1B54-4D17-9CAC-AA82958553CE}" name="מספר ני&quot;ע" dataDxfId="561"/>
    <tableColumn id="3" xr3:uid="{09249CA1-48AD-4E65-BD88-192BB4B347C4}" name="זירת מסחר" dataDxfId="560"/>
    <tableColumn id="4" xr3:uid="{DF44E248-293F-4A28-94E9-AD2362E2C8F4}" name="ספק מידע" dataDxfId="559"/>
    <tableColumn id="5" xr3:uid="{D0248E58-3F1B-4719-BA2E-DF0AE37DB7C2}" name="מספר מנפיק" dataDxfId="558"/>
    <tableColumn id="6" xr3:uid="{53A95A97-F5F9-4B98-BB8A-1058D51A599D}" name="ענף מסחר" dataDxfId="557"/>
    <tableColumn id="7" xr3:uid="{31CE3222-5EF0-4ABF-B2C6-A3D73725B990}" name="דירוג" dataDxfId="556"/>
    <tableColumn id="8" xr3:uid="{B462C15D-DCBA-44F7-9582-BF3CB1699F3C}" name="שם מדרג" dataDxfId="555"/>
    <tableColumn id="9" xr3:uid="{471A72D0-83D9-4405-9DB5-13273873CE5D}" name="תאריך רכישה" dataDxfId="554"/>
    <tableColumn id="10" xr3:uid="{7753EB64-EF41-4388-A980-099260412F2F}" name="מח&quot;מ" dataDxfId="553"/>
    <tableColumn id="11" xr3:uid="{9A6E4878-54B7-4B31-B2C5-19572F1C49F1}" name="סוג מטבע" dataDxfId="552"/>
    <tableColumn id="12" xr3:uid="{CE90EC2E-126B-4714-876E-5D863E0851FD}" name="שיעור ריבית" dataDxfId="551"/>
    <tableColumn id="13" xr3:uid="{6A284F09-74BB-4C13-B4A1-EAE548B0C0EA}" name="תשואה לפידיון" dataDxfId="550"/>
    <tableColumn id="14" xr3:uid="{66B777C4-5DDC-408A-9477-DB77402438C8}" name="ערך נקוב****" dataDxfId="549"/>
    <tableColumn id="15" xr3:uid="{876672A1-7408-4907-A965-97BE05FA38F7}" name="שער***" dataDxfId="548"/>
    <tableColumn id="16" xr3:uid="{C29CFD89-5E2D-4C39-AD90-F5AA7CCFAE54}" name="שווי שוק" dataDxfId="547"/>
    <tableColumn id="17" xr3:uid="{CDF92461-81DE-4043-97F9-D8C76D408B5E}" name="שעור מערך נקוב מונפק" dataDxfId="546"/>
    <tableColumn id="18" xr3:uid="{ECCDC906-AB9A-4195-AF34-70EEA3695292}" name="שעור מנכסי אפיק ההשקעה" dataDxfId="545"/>
    <tableColumn id="19" xr3:uid="{A67D858F-95AF-403A-9B75-D4B618214429}" name="שעור מסך נכסי השקעה**" dataDxfId="544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3553D9-2A4A-43C8-858C-93509F38F077}" name="RowTitleRegion1.a1.b4.1" displayName="_RowTitleRegion1.a1.b4.1_1" ref="A1:B4" totalsRowShown="0" headerRowDxfId="543" dataDxfId="542" tableBorderDxfId="541" headerRowCellStyle="Normal_2007-16618" dataCellStyle="Normal_2007-16618">
  <autoFilter ref="A1:B4" xr:uid="{023553D9-2A4A-43C8-858C-93509F38F077}">
    <filterColumn colId="0" hiddenButton="1"/>
    <filterColumn colId="1" hiddenButton="1"/>
  </autoFilter>
  <tableColumns count="2">
    <tableColumn id="1" xr3:uid="{CE0B81E1-FCA7-44D9-BF0D-44870E72C985}" name="תאריך הדיווח" dataDxfId="540" dataCellStyle="Normal_2007-16618"/>
    <tableColumn id="2" xr3:uid="{FB42F0BF-3A87-40E7-832A-13ED4D4B029D}" name="31/12/2023" dataDxfId="539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772697-C7FE-4B06-A6F3-B21810B483A0}" name="TitleRegion1.a6.t14.1" displayName="TitleRegion1.a6.t14.1" ref="A6:T14" totalsRowShown="0" headerRowDxfId="538" dataDxfId="536" headerRowBorderDxfId="537" tableBorderDxfId="535">
  <autoFilter ref="A6:T14" xr:uid="{FD772697-C7FE-4B06-A6F3-B21810B483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67476AA-AA38-4BAB-BF27-E8D1108F83D0}" name="שם המנפיק/שם נייר ערך " dataDxfId="534"/>
    <tableColumn id="2" xr3:uid="{0C8E058C-E351-4C73-909C-EC40A7D3E3F0}" name="מספר ני&quot;ע" dataDxfId="533"/>
    <tableColumn id="3" xr3:uid="{C3EC9075-DAEC-40FE-83ED-15DB5C1A520E}" name="זירת מסחר" dataDxfId="532"/>
    <tableColumn id="4" xr3:uid="{60C8240E-2D57-4FCA-A0CF-B4D58A529F3C}" name="ספק מידע" dataDxfId="531"/>
    <tableColumn id="5" xr3:uid="{2901BF0A-55D6-4EA4-BE96-A9372F5FC8B8}" name="מספר מנפיק" dataDxfId="530"/>
    <tableColumn id="6" xr3:uid="{BD09F212-30FA-4943-960F-6C0311A8AA03}" name="ענף מסחר" dataDxfId="529"/>
    <tableColumn id="7" xr3:uid="{EAE947E5-FA28-4467-9E93-DE2E0F309BD0}" name="דירוג" dataDxfId="528"/>
    <tableColumn id="8" xr3:uid="{2F4F504C-59CF-4922-8A13-156548463BD3}" name="שם מדרג" dataDxfId="527"/>
    <tableColumn id="9" xr3:uid="{E4BBD7B2-C423-47A5-82AD-251DA3ADC328}" name="תאריך רכישה" dataDxfId="526"/>
    <tableColumn id="10" xr3:uid="{47799428-2F9D-4405-AE95-1E0ABD7849B4}" name="מח&quot;מ" dataDxfId="525"/>
    <tableColumn id="11" xr3:uid="{319914E1-FF48-48E5-8C97-DB94B1ED55B7}" name="סוג מטבע" dataDxfId="524"/>
    <tableColumn id="12" xr3:uid="{25A3759F-6D19-429D-A1A7-8F1BB889F8B8}" name="שיעור ריבית" dataDxfId="523"/>
    <tableColumn id="13" xr3:uid="{8C436D15-6105-409E-96E9-EE20DEE55284}" name="תשואה לפידיון" dataDxfId="522"/>
    <tableColumn id="14" xr3:uid="{B06D7EB8-D1AD-44BE-8952-E8D2F2D89055}" name="ערך נקוב****" dataDxfId="521"/>
    <tableColumn id="15" xr3:uid="{91C3B841-ADC9-4935-B466-AB21A783A0DE}" name="שער***" dataDxfId="520"/>
    <tableColumn id="16" xr3:uid="{88E128BD-EFBC-418F-A5E6-DD01BBE8CBC2}" name="פדיון/ ריבית/ דיבידנד לקבל*****  " dataDxfId="519"/>
    <tableColumn id="17" xr3:uid="{FDE8C33B-708A-431D-8212-E026A55E22B5}" name="שווי שוק" dataDxfId="518"/>
    <tableColumn id="18" xr3:uid="{44A62028-66FC-412D-9A0E-A320541F6F81}" name="שעור מערך נקוב מונפק" dataDxfId="517"/>
    <tableColumn id="19" xr3:uid="{2AF1618F-F697-48AF-9B51-FD387ED9C65D}" name="שעור מנכסי אפיק ההשקעה" dataDxfId="516"/>
    <tableColumn id="20" xr3:uid="{3419C33B-B5B0-4C85-BD7E-7E207DC56913}" name="שעור מסך נכסי השקעה**" dataDxfId="51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FC98958-A097-4574-982F-B93112951DD3}" name="RowTitleRegion1.a1.b4.1" displayName="_RowTitleRegion1.a1.b4.1_2" ref="A1:B4" totalsRowShown="0" headerRowDxfId="514" dataDxfId="513" tableBorderDxfId="512" headerRowCellStyle="Normal_2007-16618" dataCellStyle="Normal_2007-16618">
  <autoFilter ref="A1:B4" xr:uid="{AFC98958-A097-4574-982F-B93112951DD3}">
    <filterColumn colId="0" hiddenButton="1"/>
    <filterColumn colId="1" hiddenButton="1"/>
  </autoFilter>
  <tableColumns count="2">
    <tableColumn id="1" xr3:uid="{A2FE9EE7-2B1A-4C1F-8FBA-FD2BFAEF5926}" name="תאריך הדיווח" dataDxfId="511" dataCellStyle="Normal_2007-16618"/>
    <tableColumn id="2" xr3:uid="{CA749E71-BF08-4B80-A310-597229E733AA}" name="31/12/2023" dataDxfId="510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D6F671-FB7B-4A6E-8E58-67C6D5413C4F}" name="TitleRegion1.a6.n263.1" displayName="TitleRegion1.a6.n263.1" ref="A6:N263" totalsRowShown="0" headerRowDxfId="509" dataDxfId="507" headerRowBorderDxfId="508" tableBorderDxfId="506">
  <autoFilter ref="A6:N263" xr:uid="{EAD6F671-FB7B-4A6E-8E58-67C6D5413C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B3BEF2-0FAF-4347-BF8E-F7788A341182}" name="שם המנפיק/שם נייר ערך " dataDxfId="505"/>
    <tableColumn id="2" xr3:uid="{968A594D-941E-410E-83AE-D4F11C30E0E4}" name="מספר ני&quot;ע" dataDxfId="504"/>
    <tableColumn id="3" xr3:uid="{7854BBBF-BF8F-4183-83E1-0271D6EABAFD}" name="זירת מסחר" dataDxfId="503"/>
    <tableColumn id="4" xr3:uid="{0DC8A6D3-26D3-4BD6-AC4F-CD4356B97C07}" name="ספק מידע" dataDxfId="502"/>
    <tableColumn id="5" xr3:uid="{53D37F3D-B4B8-457C-8428-6DBA800C754A}" name="מספר מנפיק" dataDxfId="501"/>
    <tableColumn id="6" xr3:uid="{F4B08287-B3E3-46BA-B1D7-1669543F27B6}" name="ענף מסחר" dataDxfId="500"/>
    <tableColumn id="7" xr3:uid="{43D87A75-E6D1-462A-B718-5C15BDA9B83C}" name="סוג מטבע" dataDxfId="499"/>
    <tableColumn id="8" xr3:uid="{F9331687-A647-40B3-9D72-7187229DE367}" name="ערך נקוב****" dataDxfId="498"/>
    <tableColumn id="9" xr3:uid="{D7B831CE-5039-4623-B3C2-F6C79491E92C}" name="שער***" dataDxfId="497"/>
    <tableColumn id="10" xr3:uid="{93196715-7C59-4FE3-AF4A-9164696B25B0}" name="פדיון/ ריבית/ דיבידנד לקבל*****  " dataDxfId="496"/>
    <tableColumn id="11" xr3:uid="{C5888FFD-B2AA-408C-99D7-2C8D7636CCB4}" name="שווי שוק" dataDxfId="495"/>
    <tableColumn id="12" xr3:uid="{0D28891C-AB86-4EE3-AB98-67DDA6E7BBC9}" name="שעור מערך נקוב מונפק" dataDxfId="494"/>
    <tableColumn id="13" xr3:uid="{A7A1805B-5952-4555-94FE-4DCC14948B1C}" name="שעור מנכסי אפיק ההשקעה" dataDxfId="493"/>
    <tableColumn id="14" xr3:uid="{F28CCEAB-87B8-4A80-B586-926B61E6F7DE}" name="שעור מסך נכסי השקעה**" dataDxfId="492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24107A-4753-4807-8D22-BCACE4A73D06}" name="RowTitleRegion1.a1.b4.1" displayName="_RowTitleRegion1.a1.b4.1_3" ref="A1:B4" totalsRowShown="0" headerRowDxfId="491" dataDxfId="490" tableBorderDxfId="489" headerRowCellStyle="Normal_2007-16618" dataCellStyle="Normal_2007-16618">
  <autoFilter ref="A1:B4" xr:uid="{AE24107A-4753-4807-8D22-BCACE4A73D06}">
    <filterColumn colId="0" hiddenButton="1"/>
    <filterColumn colId="1" hiddenButton="1"/>
  </autoFilter>
  <tableColumns count="2">
    <tableColumn id="1" xr3:uid="{61B0982B-917D-4C8B-8F95-DFF145A35162}" name="תאריך הדיווח" dataDxfId="488" dataCellStyle="Normal_2007-16618"/>
    <tableColumn id="2" xr3:uid="{353D8F44-FA25-4032-8D32-31C6B653256E}" name="31/12/2023" dataDxfId="487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7F78AA-6CB6-4C0D-BB4C-1D72C3931A4F}" name="TitleRegion1.a6.m75.1" displayName="TitleRegion1.a6.m75.1" ref="A6:M75" totalsRowShown="0" headerRowDxfId="486" dataDxfId="484" headerRowBorderDxfId="485" tableBorderDxfId="483">
  <autoFilter ref="A6:M75" xr:uid="{757F78AA-6CB6-4C0D-BB4C-1D72C3931A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72C4D6-5003-4DD2-A5C0-93494CD6ED89}" name="שם המנפיק/שם נייר ערך " dataDxfId="482"/>
    <tableColumn id="2" xr3:uid="{B0A88481-CB12-43D8-BF7F-E839F6039883}" name="מספר ני&quot;ע" dataDxfId="481"/>
    <tableColumn id="3" xr3:uid="{09913A8E-2BD2-4B9F-815D-2AABDAB4AE14}" name="זירת מסחר" dataDxfId="480"/>
    <tableColumn id="4" xr3:uid="{E45BBEBA-AA43-4CFC-9C9D-FA107FE4190E}" name="מספר מנפיק" dataDxfId="479"/>
    <tableColumn id="5" xr3:uid="{85976597-AC4C-4A11-A39B-AD9388F2F46C}" name="ענף מסחר" dataDxfId="478"/>
    <tableColumn id="6" xr3:uid="{E1A4B0E2-2D4A-458E-B9F8-F2BE329408E0}" name="סוג מטבע" dataDxfId="477"/>
    <tableColumn id="7" xr3:uid="{208EB515-3F82-42FB-B66D-E3AB6A00D5AA}" name="ערך נקוב****" dataDxfId="476"/>
    <tableColumn id="8" xr3:uid="{6CF922EC-02CB-43E3-B7F1-8A726ABA6881}" name="שער***" dataDxfId="475"/>
    <tableColumn id="9" xr3:uid="{2AEE171E-C976-4E37-94D5-2B3DA147DDF6}" name="פדיון/ ריבית/ דיבידנד לקבל*****  " dataDxfId="474"/>
    <tableColumn id="10" xr3:uid="{FCDF5528-C2A4-4D01-9ABE-801F1870F814}" name="שווי שוק" dataDxfId="473"/>
    <tableColumn id="11" xr3:uid="{4284289B-C3F5-4BD5-8CB1-3A75144CD38D}" name="שעור מערך נקוב מונפק" dataDxfId="472"/>
    <tableColumn id="12" xr3:uid="{A3FA6F2B-00A5-4283-9242-88A95FBCFFB7}" name="שעור מנכסי אפיק ההשקעה" dataDxfId="471"/>
    <tableColumn id="13" xr3:uid="{99EA244D-B35B-40C1-854A-728465865EC1}" name="שעור מסך נכסי השקעה**" dataDxfId="47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B63C29-291F-4A40-8FFB-79EFE2EB034B}" name="RowTitleRegion1.a1.b4.1" displayName="_RowTitleRegion1.a1.b4.1_4" ref="A1:B4" totalsRowShown="0" headerRowDxfId="469" dataDxfId="468" tableBorderDxfId="467" headerRowCellStyle="Normal_2007-16618" dataCellStyle="Normal_2007-16618">
  <autoFilter ref="A1:B4" xr:uid="{5FB63C29-291F-4A40-8FFB-79EFE2EB034B}">
    <filterColumn colId="0" hiddenButton="1"/>
    <filterColumn colId="1" hiddenButton="1"/>
  </autoFilter>
  <tableColumns count="2">
    <tableColumn id="1" xr3:uid="{1FD4BA44-6859-4622-A45F-CD9AEBBCF9A4}" name="תאריך הדיווח" dataDxfId="466" dataCellStyle="Normal_2007-16618"/>
    <tableColumn id="2" xr3:uid="{26E3D92E-3A70-4B95-91F6-5A2C03E07935}" name="31/12/2023" dataDxfId="465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7640030-F14D-4F71-A18C-7BE8F06D78D9}" name="TitleRegion1.a6.n22.1" displayName="TitleRegion1.a6.n22.1" ref="A6:N22" totalsRowShown="0" headerRowDxfId="464" dataDxfId="462" headerRowBorderDxfId="463" tableBorderDxfId="461">
  <autoFilter ref="A6:N22" xr:uid="{97640030-F14D-4F71-A18C-7BE8F06D7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6C26CC2-13F5-4B17-B0EE-1F706941FC5B}" name="שם המנפיק/שם נייר ערך " dataDxfId="460"/>
    <tableColumn id="2" xr3:uid="{FB3FF6DC-4DC6-4A84-B5A5-DA6498B2CFAA}" name="מספר ני&quot;ע" dataDxfId="459"/>
    <tableColumn id="3" xr3:uid="{15DA27DF-8310-4C71-B8AC-6159B9971930}" name="זירת מסחר" dataDxfId="458"/>
    <tableColumn id="4" xr3:uid="{333087E0-8511-4998-96D9-D8E399BB7762}" name="מספר מנפיק" dataDxfId="457"/>
    <tableColumn id="5" xr3:uid="{4B664CD6-4879-4520-B0B0-2E5B9241DB5E}" name="ענף מסחר" dataDxfId="456"/>
    <tableColumn id="6" xr3:uid="{CB14B7F5-9799-43C9-8B82-E5006095B2F0}" name="דירוג" dataDxfId="455"/>
    <tableColumn id="7" xr3:uid="{168A65D4-B445-41C4-8E9B-78521B2B66D2}" name="שם מדרג" dataDxfId="454"/>
    <tableColumn id="8" xr3:uid="{3EA2270F-E853-473D-A9F7-1A93A217BE68}" name="סוג מטבע" dataDxfId="453"/>
    <tableColumn id="9" xr3:uid="{D94490A2-FDDE-46FC-B031-E14678AFEF82}" name="ערך נקוב****" dataDxfId="452"/>
    <tableColumn id="10" xr3:uid="{F45F189F-7FD3-4A07-BAEA-B7FF2E9B34E5}" name="שער***" dataDxfId="451"/>
    <tableColumn id="11" xr3:uid="{EBA72B74-BD61-4738-B5DE-839A1F156DDC}" name="שווי שוק" dataDxfId="450"/>
    <tableColumn id="12" xr3:uid="{37B696F5-0910-413D-AC03-F11A009B05CB}" name="שעור מערך נקוב מונפק" dataDxfId="449"/>
    <tableColumn id="13" xr3:uid="{B8C80ACF-D5EC-4AB5-B408-A21A5E92F45D}" name="שעור מנכסי אפיק ההשקעה" dataDxfId="448"/>
    <tableColumn id="14" xr3:uid="{FDB8B4A6-5702-418A-9DA3-05D9AE844B85}" name="שעור מסך נכסי השקעה**" dataDxfId="44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B5B623-196F-4A04-A7E9-78FBF0E385D1}" name="RowTitleRegion1.a1.b4.1" displayName="_RowTitleRegion1.a1.b4.1_5" ref="A1:B4" totalsRowShown="0" headerRowDxfId="446" dataDxfId="445" tableBorderDxfId="444" headerRowCellStyle="Normal_2007-16618" dataCellStyle="Normal_2007-16618">
  <autoFilter ref="A1:B4" xr:uid="{0AB5B623-196F-4A04-A7E9-78FBF0E385D1}">
    <filterColumn colId="0" hiddenButton="1"/>
    <filterColumn colId="1" hiddenButton="1"/>
  </autoFilter>
  <tableColumns count="2">
    <tableColumn id="1" xr3:uid="{1B33498D-A202-49D9-936C-4766506952CF}" name="תאריך הדיווח" dataDxfId="443" dataCellStyle="Normal_2007-16618"/>
    <tableColumn id="2" xr3:uid="{57EEC755-6B7E-49F3-9A0D-0BDCDFE9CC3D}" name="31/12/2023" dataDxfId="442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54E6A3E-2109-43C6-A7C8-A59233B73A27}" name="TitleRegion1.a6.k27.1" displayName="TitleRegion1.a6.k27.1" ref="A6:K27" totalsRowShown="0" headerRowDxfId="441" dataDxfId="439" headerRowBorderDxfId="440" tableBorderDxfId="438">
  <autoFilter ref="A6:K27" xr:uid="{354E6A3E-2109-43C6-A7C8-A59233B73A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68FCE91-6824-47C2-8A5C-1C4A415782D4}" name="שם המנפיק/שם נייר ערך" dataDxfId="437"/>
    <tableColumn id="2" xr3:uid="{46243CC7-0044-43B7-944C-1ECD9A2D4000}" name="מספר ני&quot;ע" dataDxfId="436"/>
    <tableColumn id="3" xr3:uid="{24028B5A-A3D6-4736-A8E4-D05B91FE2FC5}" name="זירת מסחר" dataDxfId="435"/>
    <tableColumn id="4" xr3:uid="{B2513387-A95A-4671-82FB-8CC8F37F7F9D}" name="ענף מסחר" dataDxfId="434"/>
    <tableColumn id="5" xr3:uid="{3AFBD548-C1C1-4728-99EA-8681C65083E7}" name="סוג מטבע" dataDxfId="433"/>
    <tableColumn id="6" xr3:uid="{79B2D1CA-78AB-4BDB-8552-4A8197AC23BF}" name="ערך נקוב****" dataDxfId="432"/>
    <tableColumn id="7" xr3:uid="{2E29A78C-F532-4C4E-8364-F4D240CC6958}" name="שער***" dataDxfId="431"/>
    <tableColumn id="8" xr3:uid="{76B028E5-334E-4CA2-9A99-1D26EA6C7DB4}" name="שווי שוק" dataDxfId="430"/>
    <tableColumn id="9" xr3:uid="{201A6046-C97F-4E72-A988-CE96D9615C86}" name="שעור מערך נקוב מונפק" dataDxfId="429"/>
    <tableColumn id="10" xr3:uid="{F798A6E7-0CC1-4946-A892-BF6B76CAF35B}" name="שעור מנכסי אפיק ההשקעה" dataDxfId="428"/>
    <tableColumn id="11" xr3:uid="{7DE25718-EF0D-48B1-8587-CE859FE9C0C9}" name="שעור מסך נכסי השקעה**" dataDxfId="427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DB53765-B40D-45C3-ABA2-C43E41EA4871}" name="RowTitleRegion1.a1.b4.1" displayName="_RowTitleRegion1.a1.b4.1_6" ref="A1:B4" totalsRowShown="0" headerRowDxfId="426" dataDxfId="425" tableBorderDxfId="424" headerRowCellStyle="Normal_2007-16618" dataCellStyle="Normal_2007-16618">
  <autoFilter ref="A1:B4" xr:uid="{7DB53765-B40D-45C3-ABA2-C43E41EA4871}">
    <filterColumn colId="0" hiddenButton="1"/>
    <filterColumn colId="1" hiddenButton="1"/>
  </autoFilter>
  <tableColumns count="2">
    <tableColumn id="1" xr3:uid="{93B07A23-DA9E-4B49-A53E-CA84CBA46CC4}" name="תאריך הדיווח" dataDxfId="423" dataCellStyle="Normal_2007-16618"/>
    <tableColumn id="2" xr3:uid="{257D0C2B-386C-48D5-85C3-0119B5E456AE}" name="31/12/2023" dataDxfId="422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D4A8BD-DDC8-41B0-A748-F19439165BD4}" name="TitleRegion1.a6.k25.1" displayName="TitleRegion1.a6.k25.1" ref="A6:K25" totalsRowShown="0" headerRowDxfId="421" dataDxfId="419" headerRowBorderDxfId="420" tableBorderDxfId="418">
  <autoFilter ref="A6:K25" xr:uid="{88D4A8BD-DDC8-41B0-A748-F19439165B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864AECA-03F5-48D4-A547-1387D7EE291A}" name="שם המנפיק/שם נייר ערך" dataDxfId="417"/>
    <tableColumn id="2" xr3:uid="{5C9D58BE-359D-44A5-9FDE-F24DC1594308}" name="מספר ני&quot;ע" dataDxfId="416"/>
    <tableColumn id="3" xr3:uid="{0FF8129B-75A6-4684-B6F5-F30608FC27E9}" name="זירת מסחר" dataDxfId="415"/>
    <tableColumn id="4" xr3:uid="{446321D8-F445-474A-A13A-1B592979341E}" name="ענף מסחר" dataDxfId="414"/>
    <tableColumn id="5" xr3:uid="{FF29F05B-F9F5-4737-8D06-005ACBA28124}" name="סוג מטבע" dataDxfId="413"/>
    <tableColumn id="6" xr3:uid="{98FF42DE-8CC1-44E7-B875-34BC41F84388}" name="ערך נקוב****" dataDxfId="412"/>
    <tableColumn id="7" xr3:uid="{F80F880B-F7E8-49EC-A79B-06CB02B120FC}" name="שער***" dataDxfId="411"/>
    <tableColumn id="8" xr3:uid="{74D5BD72-0163-4531-AEA0-54CA1704EF24}" name="שווי שוק" dataDxfId="410"/>
    <tableColumn id="9" xr3:uid="{E1CEF480-77BE-4AD0-B7AC-72B48A2026ED}" name="שעור מערך נקוב מונפק" dataDxfId="409"/>
    <tableColumn id="10" xr3:uid="{902093FE-8231-442D-856B-862454F65D12}" name="שעור מנכסי אפיק ההשקעה" dataDxfId="408"/>
    <tableColumn id="11" xr3:uid="{A24892DF-CF8C-40FA-9FA4-3F368C225801}" name="שעור מסך נכסי השקעה**" dataDxfId="40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A6B212-BF49-4CE7-BD51-61215B798042}" name="RowTitleRegion1.a1.b4.1" displayName="_RowTitleRegion1.a1.b4.1_7" ref="A1:B4" totalsRowShown="0" headerRowDxfId="406" dataDxfId="405" tableBorderDxfId="404" headerRowCellStyle="Normal_2007-16618" dataCellStyle="Normal_2007-16618">
  <autoFilter ref="A1:B4" xr:uid="{E5A6B212-BF49-4CE7-BD51-61215B798042}">
    <filterColumn colId="0" hiddenButton="1"/>
    <filterColumn colId="1" hiddenButton="1"/>
  </autoFilter>
  <tableColumns count="2">
    <tableColumn id="1" xr3:uid="{38042961-15D7-4BE1-A691-F52408DE16F2}" name="תאריך הדיווח" dataDxfId="403" dataCellStyle="Normal_2007-16618"/>
    <tableColumn id="2" xr3:uid="{E4ACF1E1-175F-49FD-8D5A-7BD2EE8F28A4}" name="31/12/2023" dataDxfId="402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BB700A7-540B-47E9-AEF2-677D04466811}" name="TitleRegion1.a6.j22.1" displayName="TitleRegion1.a6.j22.1" ref="A6:J22" totalsRowShown="0" headerRowDxfId="401" dataDxfId="399" headerRowBorderDxfId="400" tableBorderDxfId="398">
  <autoFilter ref="A6:J22" xr:uid="{6BB700A7-540B-47E9-AEF2-677D044668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B01C09A-675A-47EA-80AE-0B96DA4B8879}" name="שם המנפיק/שם נייר ערך" dataDxfId="397"/>
    <tableColumn id="2" xr3:uid="{5E1A73D5-4D72-4816-877E-87E128E5845A}" name="מספר ני&quot;ע" dataDxfId="396"/>
    <tableColumn id="3" xr3:uid="{3780BD09-E8C4-42CC-A6A1-427B7F0E5A71}" name="זירת מסחר" dataDxfId="395"/>
    <tableColumn id="4" xr3:uid="{2CC97DE7-C7F9-4C91-9002-C57C0E1A1EDB}" name="ענף מסחר" dataDxfId="394"/>
    <tableColumn id="5" xr3:uid="{B4CD3144-850C-4ADC-ABCC-3F3F532FA8D0}" name="סוג מטבע" dataDxfId="393"/>
    <tableColumn id="6" xr3:uid="{CFE4B002-9A4F-4342-B9F9-FBA3D18DA4B8}" name="ערך נקוב****" dataDxfId="392"/>
    <tableColumn id="7" xr3:uid="{AB1AFE49-C794-4334-88CE-FBB8FDD4A695}" name="שער***" dataDxfId="391"/>
    <tableColumn id="8" xr3:uid="{6024A767-337B-48BF-8301-67D071E89414}" name="שווי שוק" dataDxfId="390"/>
    <tableColumn id="9" xr3:uid="{5C4F4F4C-6393-42C4-9213-71B3DE65417B}" name="שעור מנכסי אפיק ההשקעה" dataDxfId="389"/>
    <tableColumn id="10" xr3:uid="{1A37F845-36F1-4133-BEB8-248F93B8372B}" name="שעור מסך נכסי השקעה**" dataDxfId="388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6C86E2C-0F47-4589-A1C7-CF09C7D0F5EE}" name="RowTitleRegion1.a1.b4.1" displayName="_RowTitleRegion1.a1.b4.1_8" ref="A1:B4" totalsRowShown="0" headerRowDxfId="387" dataDxfId="386" tableBorderDxfId="385" headerRowCellStyle="Normal_2007-16618" dataCellStyle="Normal_2007-16618">
  <autoFilter ref="A1:B4" xr:uid="{76C86E2C-0F47-4589-A1C7-CF09C7D0F5EE}">
    <filterColumn colId="0" hiddenButton="1"/>
    <filterColumn colId="1" hiddenButton="1"/>
  </autoFilter>
  <tableColumns count="2">
    <tableColumn id="1" xr3:uid="{5720C7E5-E101-4E23-A77E-9A79F34D7BD2}" name="תאריך הדיווח" dataDxfId="384" dataCellStyle="Normal_2007-16618"/>
    <tableColumn id="2" xr3:uid="{D7EFB16B-2623-4600-85F4-EF9744F7F93E}" name="31/12/2023" dataDxfId="383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AE6C893-6A0D-4A1C-893D-E35FD8F5F1BB}" name="TitleRegion1.a6.p13.1" displayName="TitleRegion1.a6.p13.1" ref="A6:P13" totalsRowShown="0" headerRowDxfId="382" dataDxfId="380" headerRowBorderDxfId="381" tableBorderDxfId="379">
  <autoFilter ref="A6:P13" xr:uid="{5AE6C893-6A0D-4A1C-893D-E35FD8F5F1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ACE5ECF-E5F7-4131-8514-A38C10F11AC4}" name="שם המנפיק/שם נייר ערך" dataDxfId="378"/>
    <tableColumn id="2" xr3:uid="{A1B5EF58-1858-4F05-9EBE-B9B5E7167F68}" name="מספר ני&quot;ע" dataDxfId="377"/>
    <tableColumn id="3" xr3:uid="{28B0CDB1-33A9-41CE-A11C-CFE146709455}" name="נכס הבסיס" dataDxfId="376"/>
    <tableColumn id="4" xr3:uid="{72BD3177-6BEE-4AF8-A945-CEBD0C74288A}" name="דירוג" dataDxfId="375"/>
    <tableColumn id="5" xr3:uid="{EC4586EC-960C-4357-8D00-912AA0E4D1CD}" name="שם מדרג" dataDxfId="374"/>
    <tableColumn id="6" xr3:uid="{EEDF32A2-64E7-4013-802A-6EE75835C8A2}" name="תאריך רכישה" dataDxfId="373"/>
    <tableColumn id="7" xr3:uid="{4EE5E180-F42F-49D3-A093-B2FC152503BE}" name="מח&quot;מ" dataDxfId="372"/>
    <tableColumn id="8" xr3:uid="{57148341-B361-442E-AEAC-6EC4AC7E69A4}" name="סוג מטבע" dataDxfId="371"/>
    <tableColumn id="9" xr3:uid="{F3937FDB-4661-4202-83B4-D811C7612AA8}" name="שיעור ריבית" dataDxfId="370"/>
    <tableColumn id="10" xr3:uid="{CFDFF022-D4CB-44F2-84E7-ABB000763AAF}" name="תשואה לפידיון" dataDxfId="369"/>
    <tableColumn id="11" xr3:uid="{9E5CF47E-093C-4046-860C-200DB4912445}" name="ערך נקוב****" dataDxfId="368"/>
    <tableColumn id="12" xr3:uid="{C0E95F96-1D6F-4387-AB38-20B3A7E8DDF5}" name="שער***" dataDxfId="367"/>
    <tableColumn id="13" xr3:uid="{BB44CCCB-08ED-4370-82A1-20B8664FB9AD}" name="שווי שוק" dataDxfId="366"/>
    <tableColumn id="14" xr3:uid="{0460CFF9-1582-457A-99C0-CF854C0621F9}" name="שעור מערך נקוב מונפק" dataDxfId="365"/>
    <tableColumn id="15" xr3:uid="{0017217D-2B1F-45C1-BBBD-A5EF498D60FE}" name="שעור מנכסי אפיק ההשקעה" dataDxfId="364"/>
    <tableColumn id="16" xr3:uid="{FC16D6BB-6391-40DC-AA02-77EA331A676F}" name="שעור מסך נכסי השקעה**" dataDxfId="36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AFDEF56-BD05-4CC5-94A1-06A0A1719A2A}" name="RowTitleRegion1.a1.b4.1" displayName="_RowTitleRegion1.a1.b4.1_9" ref="A1:B4" totalsRowShown="0" headerRowDxfId="362" dataDxfId="361" tableBorderDxfId="360" headerRowCellStyle="Normal_2007-16618" dataCellStyle="Normal_2007-16618">
  <autoFilter ref="A1:B4" xr:uid="{AAFDEF56-BD05-4CC5-94A1-06A0A1719A2A}">
    <filterColumn colId="0" hiddenButton="1"/>
    <filterColumn colId="1" hiddenButton="1"/>
  </autoFilter>
  <tableColumns count="2">
    <tableColumn id="1" xr3:uid="{6052C68F-CBC6-4FF3-83E7-C52DF23FA16E}" name="תאריך הדיווח" dataDxfId="359" dataCellStyle="Normal_2007-16618"/>
    <tableColumn id="2" xr3:uid="{B8F37E03-0E77-4113-AA0E-F19999301411}" name="31/12/2023" dataDxfId="358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F225273-3E2E-4209-BC32-5BACD53B3BC2}" name="TitleRegion1.a6.o12.1" displayName="TitleRegion1.a6.o12.1" ref="A6:O12" totalsRowShown="0" headerRowDxfId="357" dataDxfId="355" headerRowBorderDxfId="356" tableBorderDxfId="354">
  <autoFilter ref="A6:O12" xr:uid="{7F225273-3E2E-4209-BC32-5BACD53B3B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DA42D70-8E1A-48CE-8EE5-3CC55E5D169D}" name="שם המנפיק/שם נייר ערך" dataDxfId="353"/>
    <tableColumn id="2" xr3:uid="{A8728378-7037-4BD7-B47B-0F868B376AD8}" name="מספר ני&quot;ע" dataDxfId="352"/>
    <tableColumn id="3" xr3:uid="{17BF1FCD-E4B1-4096-A70A-6E3A6299FAFF}" name="דירוג" dataDxfId="351"/>
    <tableColumn id="4" xr3:uid="{74F39008-72E8-4CD2-B62D-C3BFEFC6312C}" name="שם מדרג" dataDxfId="350"/>
    <tableColumn id="5" xr3:uid="{E7182308-DE71-4AB6-8665-2CB1E7D6747A}" name="תאריך רכישה" dataDxfId="349"/>
    <tableColumn id="6" xr3:uid="{A98145D4-CDC8-4E63-B1B6-8876FD50C755}" name="מח&quot;מ" dataDxfId="348"/>
    <tableColumn id="7" xr3:uid="{8EA26010-D498-48F3-B136-92577D3546CA}" name="סוג מטבע" dataDxfId="347"/>
    <tableColumn id="8" xr3:uid="{B1EC146F-1100-4619-8F34-E28303247AAC}" name="שיעור ריבית" dataDxfId="346"/>
    <tableColumn id="9" xr3:uid="{AC742B3B-9855-497F-91CB-CBCD4FAB7F80}" name="תשואה לפידיון" dataDxfId="345"/>
    <tableColumn id="10" xr3:uid="{0CCCAB50-C434-4F60-8616-372A2D0E3FD2}" name="ערך נקוב****" dataDxfId="344"/>
    <tableColumn id="11" xr3:uid="{386B371B-403C-467F-A608-86744DF1F908}" name="שער***" dataDxfId="343"/>
    <tableColumn id="12" xr3:uid="{949E3105-E77E-4ACE-AF97-38FB5A299F4F}" name="שווי הוגן" dataDxfId="342"/>
    <tableColumn id="13" xr3:uid="{A4A84043-5EC6-45E8-B5F0-E6EE94054E85}" name="שעור מערך נקוב מונפק" dataDxfId="341"/>
    <tableColumn id="14" xr3:uid="{B1E63A45-1D7C-4BFD-99D5-38D92BAA292D}" name="שעור מנכסי אפיק ההשקעה" dataDxfId="340"/>
    <tableColumn id="15" xr3:uid="{288F81D3-43ED-4A53-9032-7FF216693212}" name="שעור מסך נכסי השקעה**" dataDxfId="339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3DF5226-8ABE-404F-837D-5A7F591011A6}" name="RowTitleRegion1.a1.b4.1" displayName="_RowTitleRegion1.a1.b4.1_10" ref="A1:B4" totalsRowShown="0" headerRowDxfId="338" dataDxfId="337" tableBorderDxfId="336" headerRowCellStyle="Normal_2007-16618" dataCellStyle="Normal_2007-16618">
  <autoFilter ref="A1:B4" xr:uid="{53DF5226-8ABE-404F-837D-5A7F591011A6}">
    <filterColumn colId="0" hiddenButton="1"/>
    <filterColumn colId="1" hiddenButton="1"/>
  </autoFilter>
  <tableColumns count="2">
    <tableColumn id="1" xr3:uid="{05838859-9D0F-4FCA-BA27-69CFD32F4941}" name="תאריך הדיווח" dataDxfId="335" dataCellStyle="Normal_2007-16618"/>
    <tableColumn id="2" xr3:uid="{0C4A0F43-A993-4428-8940-DD7537F13B33}" name="31/12/2023" dataDxfId="334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A421553-E728-44D9-A010-E4A5D8A51378}" name="TitleRegion1.a6.r13.1" displayName="TitleRegion1.a6.r13.1" ref="A6:R13" totalsRowShown="0" headerRowDxfId="333" dataDxfId="331" headerRowBorderDxfId="332" tableBorderDxfId="330">
  <autoFilter ref="A6:R13" xr:uid="{9A421553-E728-44D9-A010-E4A5D8A513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C335071-1F31-41A9-B4C7-9E7A2E29D7E2}" name="שם המנפיק/שם נייר ערך" dataDxfId="329"/>
    <tableColumn id="2" xr3:uid="{8BCA6C67-A8FB-494F-90EE-154997F4F338}" name="מספר ני&quot;ע" dataDxfId="328"/>
    <tableColumn id="3" xr3:uid="{A35B8F03-2F06-4900-9CDF-AC7A94D27BF8}" name="ספק המידע" dataDxfId="327"/>
    <tableColumn id="4" xr3:uid="{4DFA413C-FD7E-499D-9EEA-418323D0CA5B}" name="מספר מנפיק" dataDxfId="326"/>
    <tableColumn id="5" xr3:uid="{6D686351-5E7D-44E4-B24A-EDA42DFC9A9E}" name="ענף מסחר" dataDxfId="325"/>
    <tableColumn id="6" xr3:uid="{555BF96A-CDD1-4CCA-9F02-DFF943F0734D}" name="דירוג" dataDxfId="324"/>
    <tableColumn id="7" xr3:uid="{9B4F3A39-1BA0-4B9D-909E-6128CE7EF4F1}" name="שם מדרג" dataDxfId="323"/>
    <tableColumn id="8" xr3:uid="{0681AB24-6E36-4FC6-8E6E-ACED3A60E53A}" name="תאריך רכישה" dataDxfId="322"/>
    <tableColumn id="9" xr3:uid="{5347FCB1-6519-4D68-B8AE-82941D16E27B}" name="מח&quot;מ" dataDxfId="321"/>
    <tableColumn id="10" xr3:uid="{91AE38A9-1394-4253-93A5-C6EC236D9EDA}" name="סוג מטבע" dataDxfId="320"/>
    <tableColumn id="11" xr3:uid="{799DB9A5-D495-4263-AB08-21DA61DF0953}" name="שיעור ריבית" dataDxfId="319"/>
    <tableColumn id="12" xr3:uid="{B55CC92C-2E2A-4EC1-B91E-A4A42FC2D596}" name="תשואה לפידיון" dataDxfId="318"/>
    <tableColumn id="13" xr3:uid="{830316C2-B703-4B64-BF0B-C61684E93B11}" name="ערך נקוב****" dataDxfId="317"/>
    <tableColumn id="14" xr3:uid="{653CD9CC-F14E-483F-BD33-1EC3306AE52C}" name="שער***" dataDxfId="316"/>
    <tableColumn id="15" xr3:uid="{50E36888-BC88-400B-86C3-761DC6BF491C}" name="שווי הוגן" dataDxfId="315"/>
    <tableColumn id="16" xr3:uid="{AEA99D86-95E5-4458-972E-9D0D6E9E43C8}" name="שעור מערך נקוב מונפק" dataDxfId="314"/>
    <tableColumn id="17" xr3:uid="{DE5A640B-DC0C-46E5-9366-850C35801E7A}" name="שעור מנכסי אפיק ההשקעה" dataDxfId="313"/>
    <tableColumn id="18" xr3:uid="{7C30C165-366A-4586-8F18-226A42715F29}" name="שעור מסך נכסי השקעה**" dataDxfId="312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7A9A245-F6D3-4563-B6FF-B2B7BFFFF656}" name="RowTitleRegion1.a1.b4.1" displayName="_RowTitleRegion1.a1.b4.1_11" ref="A1:B4" totalsRowShown="0" headerRowDxfId="311" dataDxfId="310" tableBorderDxfId="309" headerRowCellStyle="Normal_2007-16618" dataCellStyle="Normal_2007-16618">
  <autoFilter ref="A1:B4" xr:uid="{A7A9A245-F6D3-4563-B6FF-B2B7BFFFF656}">
    <filterColumn colId="0" hiddenButton="1"/>
    <filterColumn colId="1" hiddenButton="1"/>
  </autoFilter>
  <tableColumns count="2">
    <tableColumn id="1" xr3:uid="{8BF291D0-2D06-45D9-ABF9-4A5A341ACA0F}" name="תאריך הדיווח" dataDxfId="308" dataCellStyle="Normal_2007-16618"/>
    <tableColumn id="2" xr3:uid="{1AF68F7E-C1BF-40F5-8201-1364FA97F3D5}" name="31/12/2023" dataDxfId="307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0AC95CE-FF77-4435-82C6-77CD5BBDAE76}" name="TitleRegion1.a6.r13.1" displayName="TitleRegion1.a6.r13.1_" ref="A6:R13" totalsRowShown="0" headerRowDxfId="306" dataDxfId="304" headerRowBorderDxfId="305" tableBorderDxfId="303">
  <autoFilter ref="A6:R13" xr:uid="{D0AC95CE-FF77-4435-82C6-77CD5BBDAE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966A0C0-6B21-4AC1-AE35-FE6A588521BF}" name="שם המנפיק/שם נייר ערך" dataDxfId="302"/>
    <tableColumn id="2" xr3:uid="{73F3CEAC-7CBB-4AE1-9552-4E151811C381}" name="מספר ני&quot;ע" dataDxfId="301"/>
    <tableColumn id="3" xr3:uid="{30180935-3573-415E-904C-07A6603444CD}" name="ספק המידע" dataDxfId="300"/>
    <tableColumn id="4" xr3:uid="{E56D3D2A-B56B-4621-8BEB-5F65C2AB1A0F}" name="מספר מנפיק" dataDxfId="299"/>
    <tableColumn id="5" xr3:uid="{4D1C9AF2-3A61-46B9-AC67-473C239A530E}" name="ענף מסחר" dataDxfId="298"/>
    <tableColumn id="6" xr3:uid="{F3EF036B-F12F-4B4B-A376-FDA03B07FF94}" name="דירוג" dataDxfId="297"/>
    <tableColumn id="7" xr3:uid="{A82B700C-6B9C-459C-9D9E-64D2B50CF7DC}" name="שם מדרג" dataDxfId="296"/>
    <tableColumn id="8" xr3:uid="{96A17BC3-0E3B-4BAF-8741-EE9A40A0849E}" name="תאריך רכישה" dataDxfId="295"/>
    <tableColumn id="9" xr3:uid="{D45EF6B5-363E-40A1-8B15-F00F077F6457}" name="מח&quot;מ" dataDxfId="294"/>
    <tableColumn id="10" xr3:uid="{D4A3D854-4152-437B-AA2D-5AA11ADCFB76}" name="סוג מטבע" dataDxfId="293"/>
    <tableColumn id="11" xr3:uid="{89DA1127-3FEC-4B10-9A1E-100F11E51762}" name="שיעור ריבית" dataDxfId="292"/>
    <tableColumn id="12" xr3:uid="{342B20B0-5E94-47F0-8D19-EEE9F13F2E47}" name="תשואה לפידיון" dataDxfId="291"/>
    <tableColumn id="13" xr3:uid="{BA6BDCA6-0794-4F50-B429-53EEE84912BB}" name="ערך נקוב****" dataDxfId="290"/>
    <tableColumn id="14" xr3:uid="{2C3BFBA3-1336-4A79-976B-9DD2D55DFA3C}" name="שער***" dataDxfId="289"/>
    <tableColumn id="15" xr3:uid="{E953EE4E-6F74-4B2A-A456-58E98CB77563}" name="שווי הוגן" dataDxfId="288"/>
    <tableColumn id="16" xr3:uid="{05540668-64DF-4281-A3C3-BDDE019AD238}" name="שעור מערך נקוב מונפק" dataDxfId="287"/>
    <tableColumn id="17" xr3:uid="{4A65F0E9-4B93-42FD-BFF7-AD254F83A481}" name="שעור מנכסי אפיק ההשקעה" dataDxfId="286"/>
    <tableColumn id="18" xr3:uid="{272E424A-779A-4B75-8F0B-63687A8075BC}" name="שעור מסך נכסי השקעה**" dataDxfId="285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995E01F-028B-4B3A-B676-FB6538C5D09F}" name="RowTitleRegion1.a1.b4.1" displayName="_RowTitleRegion1.a1.b4.1_12" ref="A1:B4" totalsRowShown="0" headerRowDxfId="284" dataDxfId="283" tableBorderDxfId="282" headerRowCellStyle="Normal_2007-16618" dataCellStyle="Normal_2007-16618">
  <autoFilter ref="A1:B4" xr:uid="{2995E01F-028B-4B3A-B676-FB6538C5D09F}">
    <filterColumn colId="0" hiddenButton="1"/>
    <filterColumn colId="1" hiddenButton="1"/>
  </autoFilter>
  <tableColumns count="2">
    <tableColumn id="1" xr3:uid="{C367721F-D02D-432B-9CEB-580B50BD71E0}" name="תאריך הדיווח" dataDxfId="281" dataCellStyle="Normal_2007-16618"/>
    <tableColumn id="2" xr3:uid="{F3DC4F51-4FF2-4E29-A400-4FB5EBC07D25}" name="31/12/2023" dataDxfId="280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55D6309-2C21-43EB-8753-F80211A5E075}" name="TitleRegion1.a6.l23.1" displayName="TitleRegion1.a6.l23.1" ref="A6:L23" totalsRowShown="0" headerRowDxfId="279" dataDxfId="277" headerRowBorderDxfId="278" tableBorderDxfId="276">
  <autoFilter ref="A6:L23" xr:uid="{A55D6309-2C21-43EB-8753-F80211A5E0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519D96E-6EB1-4DB3-9AC3-5D8B0FA0E7AC}" name="שם המנפיק/שם נייר ערך" dataDxfId="275"/>
    <tableColumn id="2" xr3:uid="{3F2E08D3-EFE6-4468-89C3-DF04C8A81773}" name="מספר ני&quot;ע" dataDxfId="274"/>
    <tableColumn id="3" xr3:uid="{0A2D7122-B4DA-42E1-8D9A-2386D581AF33}" name="ספק המידע" dataDxfId="273"/>
    <tableColumn id="4" xr3:uid="{093E7857-E4D6-4449-9C68-FAC7BA76E7C7}" name="מספר מנפיק" dataDxfId="272"/>
    <tableColumn id="5" xr3:uid="{648C9972-C288-41D8-B7C4-D6BDCC6DA17A}" name="ענף מסחר" dataDxfId="271"/>
    <tableColumn id="6" xr3:uid="{5A52ACF4-ADA7-43DB-B8BC-AE634277A164}" name="סוג מטבע" dataDxfId="270"/>
    <tableColumn id="7" xr3:uid="{86442F99-BA58-4A0E-A995-5B9DA6D0E112}" name="ערך נקוב****" dataDxfId="269"/>
    <tableColumn id="8" xr3:uid="{C0726F6D-7B23-48C6-850B-5B33AA0E979C}" name="שער***" dataDxfId="268"/>
    <tableColumn id="9" xr3:uid="{2743FA32-06D4-477B-ACE6-ACB2C26BA991}" name="שווי הוגן" dataDxfId="267"/>
    <tableColumn id="10" xr3:uid="{79AEE488-BBF9-4198-9A04-1D89039FA6AA}" name="שעור מערך נקוב מונפק" dataDxfId="266"/>
    <tableColumn id="11" xr3:uid="{623154D7-EEFB-4469-8BC6-CD3FB4A6D672}" name="שעור מנכסי אפיק ההשקעה" dataDxfId="265"/>
    <tableColumn id="12" xr3:uid="{7FA0AA0A-9541-4400-B9E9-611612087856}" name="שעור מסך נכסי השקעה**" dataDxfId="264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8EFF3ED-85A1-49F7-B51F-CBA93A0BF147}" name="RowTitleRegion1.a1.b4.1" displayName="_RowTitleRegion1.a1.b4.1_13" ref="A1:B4" totalsRowShown="0" headerRowDxfId="263" dataDxfId="262" tableBorderDxfId="261" headerRowCellStyle="Normal_2007-16618" dataCellStyle="Normal_2007-16618">
  <autoFilter ref="A1:B4" xr:uid="{E8EFF3ED-85A1-49F7-B51F-CBA93A0BF147}">
    <filterColumn colId="0" hiddenButton="1"/>
    <filterColumn colId="1" hiddenButton="1"/>
  </autoFilter>
  <tableColumns count="2">
    <tableColumn id="1" xr3:uid="{1F517C0F-962D-4C9A-B2E9-24E3F6455995}" name="תאריך הדיווח" dataDxfId="260" dataCellStyle="Normal_2007-16618"/>
    <tableColumn id="2" xr3:uid="{AB576AEC-17C1-4596-A5E9-3A0F69A7022A}" name="31/12/2023" dataDxfId="259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A97C9CB-3098-42D2-A82F-AB736A54B6E2}" name="TitleRegion1.a6.j93.1" displayName="TitleRegion1.a6.j93.1" ref="A6:J93" totalsRowShown="0" headerRowDxfId="258" dataDxfId="256" headerRowBorderDxfId="257" tableBorderDxfId="255">
  <autoFilter ref="A6:J93" xr:uid="{EA97C9CB-3098-42D2-A82F-AB736A54B6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267EDD2-807E-4EDF-9BBC-7C7ED5013254}" name="שם המנפיק/שם נייר ערך" dataDxfId="254"/>
    <tableColumn id="2" xr3:uid="{FE606B88-E0AE-406F-938E-0CFDF9C7E44A}" name="מספר ני&quot;ע" dataDxfId="253"/>
    <tableColumn id="3" xr3:uid="{9AEFBC96-BC94-4D5A-9F0F-9A8525EE6916}" name="סוג מטבע" dataDxfId="252"/>
    <tableColumn id="4" xr3:uid="{C59B3798-B184-4D62-93FC-CC7E60A3E2FE}" name="תאריך רכישה" dataDxfId="251"/>
    <tableColumn id="5" xr3:uid="{87662512-6F3A-4050-A94C-BEF92B4D5A9F}" name="ערך נקוב****" dataDxfId="250"/>
    <tableColumn id="6" xr3:uid="{B03D36C5-31A7-485A-BA48-B839798C90BA}" name="שער***" dataDxfId="249"/>
    <tableColumn id="7" xr3:uid="{767D630B-3797-4922-A13D-8ABC6E8A95BC}" name="שווי הוגן" dataDxfId="248"/>
    <tableColumn id="8" xr3:uid="{4F0AF65D-F1FC-40FE-B86A-E8F991FBCC79}" name="שעור מערך נקוב מונפק" dataDxfId="247"/>
    <tableColumn id="9" xr3:uid="{828126B1-FE4F-499A-8359-4C3CFBD3DE51}" name="שעור מנכסי אפיק ההשקעה" dataDxfId="246"/>
    <tableColumn id="10" xr3:uid="{C44564C0-5DEE-4917-A3ED-BDDFFBB10178}" name="שעור מסך נכסי השקעה**" dataDxfId="24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F1D2DC2-0DF2-46E0-84A0-6126472CB0C2}" name="RowTitleRegion1.a1.b4.1" displayName="_RowTitleRegion1.a1.b4.1_14" ref="A1:B4" totalsRowShown="0" headerRowDxfId="244" dataDxfId="243" tableBorderDxfId="242" headerRowCellStyle="Normal_2007-16618" dataCellStyle="Normal_2007-16618">
  <autoFilter ref="A1:B4" xr:uid="{BF1D2DC2-0DF2-46E0-84A0-6126472CB0C2}">
    <filterColumn colId="0" hiddenButton="1"/>
    <filterColumn colId="1" hiddenButton="1"/>
  </autoFilter>
  <tableColumns count="2">
    <tableColumn id="1" xr3:uid="{F563FE96-98E2-42F6-9979-12ED7D16F40F}" name="תאריך הדיווח" dataDxfId="241" dataCellStyle="Normal_2007-16618"/>
    <tableColumn id="2" xr3:uid="{798A1148-88DA-4FEA-9F09-87212475B95E}" name="31/12/2023" dataDxfId="240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447AB81-9D1B-47AB-8E7C-33D81E55AEC9}" name="TitleRegion1.a6.k12.1" displayName="TitleRegion1.a6.k12.1" ref="A6:K12" totalsRowShown="0" headerRowDxfId="239" headerRowBorderDxfId="238" tableBorderDxfId="237">
  <autoFilter ref="A6:K12" xr:uid="{4447AB81-9D1B-47AB-8E7C-33D81E55AE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FA5301A-CB6F-47F6-B73E-2C703D9897F3}" name="שם המנפיק/שם נייר ערך"/>
    <tableColumn id="2" xr3:uid="{449CE24F-B90B-4C52-9F93-EF71A33C9623}" name="מספר ני&quot;ע" dataDxfId="236"/>
    <tableColumn id="3" xr3:uid="{C4F8E406-985F-4D90-B397-B0059E3548F9}" name="ענף מסחר"/>
    <tableColumn id="4" xr3:uid="{AED328FD-232A-4C0A-9194-3B95A18BFF2A}" name="סוג מטבע"/>
    <tableColumn id="5" xr3:uid="{CEF92A26-3B0B-4B15-8C3D-67C210E5CEE5}" name="תאריך רכישה"/>
    <tableColumn id="6" xr3:uid="{59C7CADD-B588-4342-8126-E393CB69B740}" name="ערך נקוב****" dataDxfId="235"/>
    <tableColumn id="7" xr3:uid="{719CD856-A740-4D77-BD9B-5BB3E4504F96}" name="שער***" dataDxfId="234"/>
    <tableColumn id="8" xr3:uid="{71B7D7E4-B862-4C3D-966C-C16FF7974FE5}" name="שווי הוגן" dataDxfId="233"/>
    <tableColumn id="9" xr3:uid="{D498CEA4-9CDA-4466-997F-65C70D715E9B}" name="שעור מערך נקוב מונפק"/>
    <tableColumn id="10" xr3:uid="{7142ADF3-5A08-4E49-ABFA-57A7E771D476}" name="שעור מנכסי אפיק ההשקעה" dataDxfId="232" dataCellStyle="Percent"/>
    <tableColumn id="11" xr3:uid="{82B6B1E8-7A8D-4E24-B33B-C9BBBF67C5FB}" name="שעור מסך נכסי השקעה**" dataDxfId="231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BFF8728-8A77-4731-B63A-D92842F4758B}" name="RowTitleRegion1.a1.b4.1" displayName="_RowTitleRegion1.a1.b4.1_15" ref="A1:B4" totalsRowShown="0" headerRowDxfId="230" dataDxfId="229" tableBorderDxfId="228" headerRowCellStyle="Normal_2007-16618" dataCellStyle="Normal_2007-16618">
  <autoFilter ref="A1:B4" xr:uid="{8BFF8728-8A77-4731-B63A-D92842F4758B}">
    <filterColumn colId="0" hiddenButton="1"/>
    <filterColumn colId="1" hiddenButton="1"/>
  </autoFilter>
  <tableColumns count="2">
    <tableColumn id="1" xr3:uid="{0CC8AE4F-03AC-48F5-AB75-4A5A2DA4DE29}" name="תאריך הדיווח" dataDxfId="227" dataCellStyle="Normal_2007-16618"/>
    <tableColumn id="2" xr3:uid="{D40452BF-8619-4139-9A2D-97DA7BB400BB}" name="31/12/2023" dataDxfId="226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065961A-175A-470A-8009-C627CBD6D499}" name="TitleRegion1.a6.k20.1" displayName="TitleRegion1.a6.k20.1" ref="A6:K20" totalsRowShown="0" headerRowDxfId="225" dataDxfId="223" headerRowBorderDxfId="224" tableBorderDxfId="222">
  <autoFilter ref="A6:K20" xr:uid="{E065961A-175A-470A-8009-C627CBD6D4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661B714-D5A1-4160-927B-32080080921F}" name="שם המנפיק/שם נייר ערך" dataDxfId="221"/>
    <tableColumn id="2" xr3:uid="{D1ACEE2B-A2E8-489C-B37B-3C4954AC273E}" name="מספר ני&quot;ע" dataDxfId="220"/>
    <tableColumn id="3" xr3:uid="{E4985C32-BAA6-432E-96B1-916DBBF4578F}" name="ענף מסחר" dataDxfId="219"/>
    <tableColumn id="4" xr3:uid="{55BC16EC-86DD-4B85-85FD-91394FDE1255}" name="סוג מטבע" dataDxfId="218"/>
    <tableColumn id="5" xr3:uid="{701E8144-34D8-4C92-B015-E2F8B8984260}" name="תאריך רכישה" dataDxfId="217"/>
    <tableColumn id="6" xr3:uid="{7698B1EC-35D3-439F-A5CC-35054454D310}" name="ערך נקוב****" dataDxfId="216"/>
    <tableColumn id="7" xr3:uid="{239443D6-2578-4AB8-880C-5A946412A596}" name="שער***" dataDxfId="215"/>
    <tableColumn id="8" xr3:uid="{B11B6AC7-4304-4135-98A9-003BCABC87DD}" name="שווי הוגן" dataDxfId="214"/>
    <tableColumn id="9" xr3:uid="{0A9B1B8F-C692-462B-B85F-C708465901C3}" name="שעור מערך נקוב מונפק" dataDxfId="213"/>
    <tableColumn id="10" xr3:uid="{4DB85123-B01F-4912-80DC-B9077525AFC9}" name="שעור מנכסי אפיק ההשקעה" dataDxfId="212"/>
    <tableColumn id="11" xr3:uid="{93B2DAA9-3954-44A5-A977-4C7F5D0E10AF}" name="שעור מסך נכסי השקעה**" dataDxfId="211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FD1C39E-C53E-4183-AFEC-364B9CEC0428}" name="RowTitleRegion1.a1.b4.1" displayName="_RowTitleRegion1.a1.b4.1_16" ref="A1:B4" totalsRowShown="0" headerRowDxfId="210" dataDxfId="209" tableBorderDxfId="208" headerRowCellStyle="Normal_2007-16618" dataCellStyle="Normal_2007-16618">
  <autoFilter ref="A1:B4" xr:uid="{0FD1C39E-C53E-4183-AFEC-364B9CEC0428}">
    <filterColumn colId="0" hiddenButton="1"/>
    <filterColumn colId="1" hiddenButton="1"/>
  </autoFilter>
  <tableColumns count="2">
    <tableColumn id="1" xr3:uid="{549FC236-5CF4-4B36-A581-FCEE2493D100}" name="תאריך הדיווח" dataDxfId="207" dataCellStyle="Normal_2007-16618"/>
    <tableColumn id="2" xr3:uid="{A664AC6E-153C-4208-AD85-6A49CFCAFC0C}" name="31/12/2023" dataDxfId="206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05BFE5B-0600-48D5-9F34-8A3D456362E2}" name="TitleRegion1.a6.j267.1" displayName="TitleRegion1.a6.j267.1" ref="A6:J267" totalsRowShown="0" headerRowDxfId="205" dataDxfId="203" headerRowBorderDxfId="204" tableBorderDxfId="202">
  <autoFilter ref="A6:J267" xr:uid="{505BFE5B-0600-48D5-9F34-8A3D456362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80B5BCC-1461-4D9D-8A8B-E0B26E87E1A9}" name="שם המנפיק/שם נייר ערך" dataDxfId="201"/>
    <tableColumn id="2" xr3:uid="{C6B3694E-328A-4985-B04F-CEAD8FE028E7}" name="מספר ני&quot;ע" dataDxfId="200"/>
    <tableColumn id="3" xr3:uid="{83E90E99-0ECD-41CB-AB28-1F1FB75AA784}" name="ענף מסחר" dataDxfId="199"/>
    <tableColumn id="4" xr3:uid="{344EA227-1444-43EE-9A69-15613C728710}" name="סוג מטבע" dataDxfId="198"/>
    <tableColumn id="5" xr3:uid="{9260EB99-44F6-44E1-8D8A-7F8B60C68EA2}" name="תאריך רכישה" dataDxfId="197"/>
    <tableColumn id="6" xr3:uid="{2AF41F27-0F31-405B-A91E-0A410F997CF2}" name="ערך נקוב****" dataDxfId="196"/>
    <tableColumn id="7" xr3:uid="{5524518B-3D69-4CA7-A5DE-4D6735539126}" name="שער***" dataDxfId="195"/>
    <tableColumn id="8" xr3:uid="{54F82147-3647-4E08-A18E-461557509BD4}" name="שווי הוגן" dataDxfId="194"/>
    <tableColumn id="9" xr3:uid="{8EEBF728-0E93-43D2-8216-9B0BB560D51B}" name="שעור מנכסי אפיק ההשקעה" dataDxfId="193"/>
    <tableColumn id="10" xr3:uid="{C544CB6F-B43E-4E76-B335-26E153FE949C}" name="שעור מסך נכסי השקעה**" dataDxfId="192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2F846BA-1E7C-4F78-9E10-9ACDDEBAF213}" name="RowTitleRegion1.a1.b4.1" displayName="_RowTitleRegion1.a1.b4.1_17" ref="A1:B4" totalsRowShown="0" headerRowDxfId="191" dataDxfId="190" tableBorderDxfId="189" headerRowCellStyle="Normal_2007-16618" dataCellStyle="Normal_2007-16618">
  <autoFilter ref="A1:B4" xr:uid="{72F846BA-1E7C-4F78-9E10-9ACDDEBAF213}">
    <filterColumn colId="0" hiddenButton="1"/>
    <filterColumn colId="1" hiddenButton="1"/>
  </autoFilter>
  <tableColumns count="2">
    <tableColumn id="1" xr3:uid="{C2040880-AB53-4AA2-8A55-22038325C0C9}" name="תאריך הדיווח" dataDxfId="188" dataCellStyle="Normal_2007-16618"/>
    <tableColumn id="2" xr3:uid="{39AD000D-30AD-4C98-8E1F-B216A60D61DB}" name="31/12/2023" dataDxfId="187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5ADE5E9-4CC6-4A1B-B24A-56DD7AAD07F1}" name="TitleRegion1.a6.p13.1" displayName="TitleRegion1.a6.p13.1_" ref="A6:P13" totalsRowShown="0" headerRowDxfId="186" dataDxfId="184" headerRowBorderDxfId="185" tableBorderDxfId="183">
  <autoFilter ref="A6:P13" xr:uid="{F5ADE5E9-4CC6-4A1B-B24A-56DD7AAD0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119A78D-5F13-4AE0-99AB-A5EEEB73BA56}" name="שם המנפיק/שם נייר ערך" dataDxfId="182"/>
    <tableColumn id="2" xr3:uid="{C00BC86E-B1C1-4192-A73D-E6A8D66BCF81}" name="מספר ני&quot;ע" dataDxfId="181"/>
    <tableColumn id="3" xr3:uid="{012FE565-269B-4BE5-BD23-DB72F150532D}" name="נכס הבסיס" dataDxfId="180"/>
    <tableColumn id="4" xr3:uid="{C6147A8C-760E-42B3-B241-2FC7D6B7E13C}" name="דירוג" dataDxfId="179"/>
    <tableColumn id="5" xr3:uid="{6FC990CA-C99D-4B7C-A453-5A99150B92B0}" name="שם מדרג" dataDxfId="178"/>
    <tableColumn id="6" xr3:uid="{2A00FD26-9542-468D-82D8-E82473AC2AEC}" name="תאריך רכישה" dataDxfId="177"/>
    <tableColumn id="7" xr3:uid="{E5CAEDF9-CCED-4DD2-B097-9D9DDF468343}" name="מח&quot;מ" dataDxfId="176"/>
    <tableColumn id="8" xr3:uid="{DB218AF9-ADD5-4F3B-B570-AC50DF511431}" name="סוג מטבע" dataDxfId="175"/>
    <tableColumn id="9" xr3:uid="{E32A00F6-C940-4BC7-8443-C6F0BE462682}" name="שיעור ריבית" dataDxfId="174"/>
    <tableColumn id="10" xr3:uid="{019235C1-BA69-4777-905A-A60B6E3A03D1}" name="תשואה לפידיון" dataDxfId="173"/>
    <tableColumn id="11" xr3:uid="{C8920413-275D-4A8D-9231-11E2CC617ACF}" name="ערך נקוב****" dataDxfId="172"/>
    <tableColumn id="12" xr3:uid="{6D77A7B3-A53F-4B7A-AC9B-BF012FABFE64}" name="שער***" dataDxfId="171"/>
    <tableColumn id="13" xr3:uid="{D48777D9-8BE6-474F-8758-27513AD237C7}" name="שווי הוגן" dataDxfId="170"/>
    <tableColumn id="14" xr3:uid="{9DD4836A-2024-4458-9FB8-47EF57F30BCE}" name="שעור מערך נקוב מונפק" dataDxfId="169"/>
    <tableColumn id="15" xr3:uid="{A2802D1A-4B65-4272-9D07-EB7B72BD5A89}" name="שעור מנכסי אפיק ההשקעה" dataDxfId="168"/>
    <tableColumn id="16" xr3:uid="{8EED90A2-010E-4A75-A482-769A4F5AA169}" name="שעור מסך נכסי השקעה**" dataDxfId="16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FBE81E5-4215-4B93-A07C-9EC28645F0D8}" name="RowTitleRegion1.a1.b4.1" displayName="_RowTitleRegion1.a1.b4.1_18" ref="A1:B4" totalsRowShown="0" headerRowDxfId="166" dataDxfId="165" tableBorderDxfId="164" headerRowCellStyle="Normal_2007-16618" dataCellStyle="Normal_2007-16618">
  <autoFilter ref="A1:B4" xr:uid="{7FBE81E5-4215-4B93-A07C-9EC28645F0D8}">
    <filterColumn colId="0" hiddenButton="1"/>
    <filterColumn colId="1" hiddenButton="1"/>
  </autoFilter>
  <tableColumns count="2">
    <tableColumn id="1" xr3:uid="{8490591D-7168-4705-BB1C-E4D629DFC182}" name="תאריך הדיווח" dataDxfId="163" dataCellStyle="Normal_2007-16618"/>
    <tableColumn id="2" xr3:uid="{87231739-BECD-42EC-9B9F-4452297599E2}" name="31/12/2023" dataDxfId="162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6F36DBF-FE69-495A-A2A4-8FC9F8D790F8}" name="TitleRegion1.a5.q12.1" displayName="TitleRegion1.a5.q12.1" ref="A5:Q12" totalsRowShown="0" headerRowDxfId="161" dataDxfId="159" headerRowBorderDxfId="160">
  <autoFilter ref="A5:Q12" xr:uid="{C6F36DBF-FE69-495A-A2A4-8FC9F8D790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7B827FE-37FE-481E-95AE-131931738DAE}" name="שם המנפיק/שם נייר ערך" dataDxfId="158"/>
    <tableColumn id="2" xr3:uid="{00C2EABE-200A-4B78-A67A-31C8F11C4627}" name="קונסורציום כן/לא" dataDxfId="157"/>
    <tableColumn id="3" xr3:uid="{E74DC41A-82D2-4F98-A0E4-796998AB2EDD}" name="מספר ני&quot;ע" dataDxfId="156"/>
    <tableColumn id="4" xr3:uid="{BEA8FE71-279A-45EB-A492-40E544AF8E59}" name="מספר מנפיק" dataDxfId="155"/>
    <tableColumn id="5" xr3:uid="{8BE026F0-F0B2-469D-9CF2-F0FC833EEB02}" name="דירוג" dataDxfId="154"/>
    <tableColumn id="6" xr3:uid="{8DBE669B-21E4-4385-9323-C8AE449FBD05}" name="תאריך רכישה" dataDxfId="153"/>
    <tableColumn id="7" xr3:uid="{B2604508-D02D-4D26-AFAC-7BFFCFE293F8}" name="שם מדרג" dataDxfId="152"/>
    <tableColumn id="8" xr3:uid="{BB9E6905-58B2-4E77-9B39-8202D25A07CB}" name="מח&quot;מ" dataDxfId="151"/>
    <tableColumn id="9" xr3:uid="{CB8DF56C-460F-42A1-9064-6C0639FE28F2}" name="ענף משק" dataDxfId="150"/>
    <tableColumn id="10" xr3:uid="{8EB2CE65-EB3C-4B20-9684-6AC9ABAC0211}" name="סוג מטבע" dataDxfId="149"/>
    <tableColumn id="11" xr3:uid="{F586E484-8E00-4A7E-BF36-61EA530FD1FA}" name="שיעור ריבית ממוצע" dataDxfId="148"/>
    <tableColumn id="12" xr3:uid="{EC400DC2-D929-43CF-8ED3-859FE96A62C8}" name="תשואה לפידיון" dataDxfId="147"/>
    <tableColumn id="13" xr3:uid="{60B9BA44-534D-414C-AD3F-78073B4FE423}" name="ערך נקוב****" dataDxfId="146"/>
    <tableColumn id="14" xr3:uid="{F0A887FD-B33B-47D6-96E1-91CCE2843679}" name="שער***" dataDxfId="145"/>
    <tableColumn id="15" xr3:uid="{9AB0DCBA-6980-48B7-81DD-3BEFD9C84D39}" name="שווי הוגן" dataDxfId="144"/>
    <tableColumn id="16" xr3:uid="{B69B46EA-7618-46D2-8FB7-41D777DA8BF3}" name="שעור מנכסי אפיק ההשקעה" dataDxfId="143"/>
    <tableColumn id="17" xr3:uid="{C576F043-80F9-4F4E-8B91-71382D690582}" name="שעור מסך נכסי השקעה**" dataDxfId="142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C0E5529-06DF-4034-9D56-8662BC1FCF8A}" name="RowTitleRegion1.a1.b4.1" displayName="_RowTitleRegion1.a1.b4.1_19" ref="A1:B4" totalsRowShown="0" headerRowDxfId="141" dataDxfId="140" tableBorderDxfId="139" headerRowCellStyle="Normal_2007-16618" dataCellStyle="Normal_2007-16618">
  <autoFilter ref="A1:B4" xr:uid="{FC0E5529-06DF-4034-9D56-8662BC1FCF8A}">
    <filterColumn colId="0" hiddenButton="1"/>
    <filterColumn colId="1" hiddenButton="1"/>
  </autoFilter>
  <tableColumns count="2">
    <tableColumn id="1" xr3:uid="{995B2F11-AEC2-4E5F-A1CB-AF9597E1F190}" name="תאריך הדיווח" dataDxfId="138" dataCellStyle="Normal_2007-16618"/>
    <tableColumn id="2" xr3:uid="{1ECA90E9-CB16-4B01-8A73-887B6AF38EC5}" name="31/12/2023" dataDxfId="137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8E5580B-FD66-4D42-A823-69C11A454122}" name="TitleRegion1.a5.n12.1" displayName="TitleRegion1.a5.n12.1" ref="A5:N12" totalsRowShown="0" headerRowDxfId="136" dataDxfId="134" headerRowBorderDxfId="135">
  <autoFilter ref="A5:N12" xr:uid="{68E5580B-FD66-4D42-A823-69C11A4541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2BFDF6A-218F-49A4-A3B5-5B480069CBEC}" name="שם המנפיק/שם נייר ערך" dataDxfId="133"/>
    <tableColumn id="2" xr3:uid="{FB865BAD-B4E5-4A21-BF57-F9BDE970BA9E}" name="מספר ני&quot;ע" dataDxfId="132"/>
    <tableColumn id="3" xr3:uid="{94996038-7277-4C6A-A486-DCDC29C64E42}" name="מספר מנפיק" dataDxfId="131"/>
    <tableColumn id="4" xr3:uid="{5A944905-79F1-4119-8B45-CA7512DBCE10}" name="דירוג" dataDxfId="130"/>
    <tableColumn id="5" xr3:uid="{ABC6F4B9-3F19-4DFE-A149-A97E1B949303}" name="שם מדרג" dataDxfId="129"/>
    <tableColumn id="6" xr3:uid="{D5AA0B6E-3708-4B3B-A43F-786AE4650F36}" name="מח&quot;מ" dataDxfId="128"/>
    <tableColumn id="7" xr3:uid="{4145DA6A-6026-4EA7-A9F6-C27258684907}" name="סוג מטבע" dataDxfId="127"/>
    <tableColumn id="8" xr3:uid="{BCC04165-A40E-4EB0-90AF-DB0ADB40E7AF}" name="תנאי ושיעור ריבית" dataDxfId="126"/>
    <tableColumn id="9" xr3:uid="{6D3D7851-18DA-41C9-A7BF-8305F52DBA92}" name="תשואה לפידיון" dataDxfId="125"/>
    <tableColumn id="10" xr3:uid="{83EBDC42-370A-4201-B3CC-EFFE67CFA250}" name="ערך נקוב****" dataDxfId="124"/>
    <tableColumn id="11" xr3:uid="{9C0ECEB6-3F49-483D-A85A-A57BB538D231}" name="שער***" dataDxfId="123"/>
    <tableColumn id="12" xr3:uid="{98C621E2-BCD8-45B7-A8DD-F7657039F095}" name="שווי הוגן" dataDxfId="122"/>
    <tableColumn id="13" xr3:uid="{D7DF9F69-0011-4085-9DCC-064AC19A840F}" name="שעור מנכסי אפיק ההשקעה" dataDxfId="121"/>
    <tableColumn id="14" xr3:uid="{65B986C3-C1CD-44F5-8B4B-D4449869CD2F}" name="שעור מסך נכסי השקעה**" dataDxfId="120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2C15D31-A546-4179-89D3-3095BCCCD586}" name="RowTitleRegion1.a1.b4.1" displayName="_RowTitleRegion1.a1.b4.1_20" ref="A1:B4" totalsRowShown="0" headerRowDxfId="119" dataDxfId="118" tableBorderDxfId="117" headerRowCellStyle="Normal_2007-16618" dataCellStyle="Normal_2007-16618">
  <autoFilter ref="A1:B4" xr:uid="{42C15D31-A546-4179-89D3-3095BCCCD586}">
    <filterColumn colId="0" hiddenButton="1"/>
    <filterColumn colId="1" hiddenButton="1"/>
  </autoFilter>
  <tableColumns count="2">
    <tableColumn id="1" xr3:uid="{494793A3-1B42-4529-9157-0582E8E5215B}" name="תאריך הדיווח" dataDxfId="116" dataCellStyle="Normal_2007-16618"/>
    <tableColumn id="2" xr3:uid="{2AB0C694-FAD9-487C-98EE-0FC6C307E1C3}" name="31/12/2023" dataDxfId="115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66B5078-0385-44A7-8F10-FA1CCB973276}" name="TitleRegion1.a5.i8.1" displayName="TitleRegion1.a5.i8.1" ref="A5:I8" totalsRowShown="0" headerRowDxfId="114" headerRowBorderDxfId="113">
  <autoFilter ref="A5:I8" xr:uid="{266B5078-0385-44A7-8F10-FA1CCB9732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515040E-52A1-45C0-AE49-10DBD40A36A5}" name="שם המנפיק/שם נייר ערך"/>
    <tableColumn id="2" xr3:uid="{37EF155F-CC05-4587-9FFB-386F3BFEF9C8}" name="תאריך שערוך אחרון"/>
    <tableColumn id="3" xr3:uid="{41AEF538-C4A7-4D15-9CB5-F899D6C228BE}" name="אופי הנכס"/>
    <tableColumn id="4" xr3:uid="{884805A2-DA80-4C68-8592-FDBADAE701E6}" name="שעור תשואה במהלך התקופה"/>
    <tableColumn id="5" xr3:uid="{E6A8837C-DBAA-4E8B-8E02-63672C74F705}" name="סוג מטבע"/>
    <tableColumn id="6" xr3:uid="{A7E84377-2DFB-4ABC-B7AE-CC1A5E85BD27}" name="שווי משוערך"/>
    <tableColumn id="7" xr3:uid="{490995B0-00C6-4F05-ABF8-BD3F8CA03FFC}" name="שעור מנכסי אפיק ההשקעה"/>
    <tableColumn id="8" xr3:uid="{B56CE45C-F843-4FAC-B93C-069A06E8D6D8}" name="שעור מסך נכסי השקעה"/>
    <tableColumn id="9" xr3:uid="{D7CB1960-D8DB-46AB-83B8-8E8841B12B64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40B8D7A-1EB0-4878-90F4-BC4C62B128FA}" name="RowTitleRegion1.a1.b4.1" displayName="_RowTitleRegion1.a1.b4.1_21" ref="A1:B4" totalsRowShown="0" headerRowDxfId="112" dataDxfId="111" tableBorderDxfId="110" headerRowCellStyle="Normal_2007-16618" dataCellStyle="Normal_2007-16618">
  <autoFilter ref="A1:B4" xr:uid="{140B8D7A-1EB0-4878-90F4-BC4C62B128FA}">
    <filterColumn colId="0" hiddenButton="1"/>
    <filterColumn colId="1" hiddenButton="1"/>
  </autoFilter>
  <tableColumns count="2">
    <tableColumn id="1" xr3:uid="{93079494-F4BF-47F0-829E-1D75A3F79F6A}" name="תאריך הדיווח" dataDxfId="109" dataCellStyle="Normal_2007-16618"/>
    <tableColumn id="2" xr3:uid="{31DFE6AD-175E-46B6-9215-C5663731CE15}" name="31/12/2023" dataDxfId="108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90BDB27-3156-4748-BD41-4C12BCACD6E1}" name="TitleRegion1.a5.j8.1" displayName="TitleRegion1.a5.j8.1" ref="A5:J8" totalsRowShown="0" headerRowDxfId="107" headerRowBorderDxfId="106">
  <autoFilter ref="A5:J8" xr:uid="{090BDB27-3156-4748-BD41-4C12BCACD6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D86A806-1EE0-42D4-B99C-8E133382F2DA}" name="שם המנפיק/שם נייר ערך"/>
    <tableColumn id="2" xr3:uid="{D747B7CA-8696-404D-8EF7-420D33CCE99A}" name="מספר מנפיק"/>
    <tableColumn id="3" xr3:uid="{5ECD6BFE-0F84-42BB-9D9A-DFDA1FEDE9EC}" name="דירוג"/>
    <tableColumn id="4" xr3:uid="{6B05E4C8-82B1-4542-83E3-2899574804FC}" name="שם המדרג"/>
    <tableColumn id="5" xr3:uid="{F36229BE-568B-4A61-A9E9-1CB64FA5B0C6}" name="שעור הריבית"/>
    <tableColumn id="6" xr3:uid="{C55B1498-0C99-4B5C-B95E-497129476C4D}" name="סוג מטבע"/>
    <tableColumn id="7" xr3:uid="{C7048D35-6E7D-419A-AE92-5644EE62FA4D}" name="תשואה לפדיון"/>
    <tableColumn id="8" xr3:uid="{8107A9A1-F6FC-4836-B0FE-DF71581C4D62}" name="שווי הוגן"/>
    <tableColumn id="9" xr3:uid="{A74C9E83-27C7-4C8A-9DC5-073191A82CA4}" name="שעור מנכסי אפיק ההשקעה"/>
    <tableColumn id="10" xr3:uid="{732EB4C3-943D-47CF-A7FE-7EA5AA0B5277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96E2869-CB6F-4ABD-AC39-477694A8B9DA}" name="RowTitleRegion1.a1.b4.1" displayName="_RowTitleRegion1.a1.b4.1_22" ref="A1:B4" totalsRowShown="0" headerRowDxfId="105" dataDxfId="104" tableBorderDxfId="103" headerRowCellStyle="Normal_2007-16618" dataCellStyle="Normal_2007-16618">
  <autoFilter ref="A1:B4" xr:uid="{996E2869-CB6F-4ABD-AC39-477694A8B9DA}">
    <filterColumn colId="0" hiddenButton="1"/>
    <filterColumn colId="1" hiddenButton="1"/>
  </autoFilter>
  <tableColumns count="2">
    <tableColumn id="1" xr3:uid="{99EF39BA-7F2D-4A6F-ABE1-5A38E0491897}" name="תאריך הדיווח" dataDxfId="102" dataCellStyle="Normal_2007-16618"/>
    <tableColumn id="2" xr3:uid="{7C53DC5C-D6B9-41FC-A774-CE5ACAC65188}" name="31/12/2023" dataDxfId="101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FC90DC9-BE4C-4D84-A4C2-5030D6E708F4}" name="TitleRegion1.a5.j13.1" displayName="TitleRegion1.a5.j13.1" ref="A5:J13" totalsRowShown="0" headerRowDxfId="100" dataDxfId="98" headerRowBorderDxfId="99">
  <autoFilter ref="A5:J13" xr:uid="{BFC90DC9-BE4C-4D84-A4C2-5030D6E708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B378A43-9D39-4EFA-9643-4399D07FE8FA}" name="שם המנפיק/שם נייר ערך"/>
    <tableColumn id="2" xr3:uid="{9AC80B4B-9280-4DB9-B92D-D2953BBD01B1}" name="מספר ני&quot;ע" dataDxfId="97"/>
    <tableColumn id="3" xr3:uid="{8A4D0005-8584-4644-A9D3-EEB612FD5756}" name="דירוג" dataDxfId="96"/>
    <tableColumn id="4" xr3:uid="{28EA0EBE-2261-41A1-B1EB-42A2DBC9A47C}" name="שם המדרג" dataDxfId="95"/>
    <tableColumn id="5" xr3:uid="{B9C4FDA8-EEDB-4FA3-B3AD-A5045301BACC}" name="שעור הריבית" dataDxfId="94"/>
    <tableColumn id="6" xr3:uid="{315C0DD0-D74C-41FC-9AD0-DBAF0A50C523}" name="סוג מטבע" dataDxfId="93"/>
    <tableColumn id="7" xr3:uid="{A83324A0-3E85-48C5-99B1-29A5BD778F84}" name="תשואה לפדיון"/>
    <tableColumn id="8" xr3:uid="{C2035577-745A-4763-B1DB-70118FFFDAB3}" name="שווי הוגן" dataDxfId="92"/>
    <tableColumn id="9" xr3:uid="{BD900EC7-F51E-44F6-83E1-B5328B1CEB46}" name="שעור מנכסי אפיק ההשקעה" dataDxfId="91">
      <calculatedColumnFormula>IFERROR(H6/$H$8,0)</calculatedColumnFormula>
    </tableColumn>
    <tableColumn id="10" xr3:uid="{EDC0A6F8-D4AE-4307-9E2F-D887E096EF67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A0B94C9-84A2-4B05-99A0-8758C8A34840}" name="RowTitleRegion1.a1.b4.1" displayName="_RowTitleRegion1.a1.b4.1_23" ref="A1:B4" totalsRowShown="0" headerRowDxfId="89" dataDxfId="88" tableBorderDxfId="87" headerRowCellStyle="Normal_2007-16618" dataCellStyle="Normal_2007-16618">
  <autoFilter ref="A1:B4" xr:uid="{2A0B94C9-84A2-4B05-99A0-8758C8A34840}">
    <filterColumn colId="0" hiddenButton="1"/>
    <filterColumn colId="1" hiddenButton="1"/>
  </autoFilter>
  <tableColumns count="2">
    <tableColumn id="1" xr3:uid="{E554A357-780B-4775-8F66-6FDFA79C0A4D}" name="תאריך הדיווח" dataDxfId="86" dataCellStyle="Normal_2007-16618"/>
    <tableColumn id="2" xr3:uid="{AD6B5E8F-0B74-4BD9-8243-A658B53EFA11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F657EA0-8098-4346-AFFA-191A939E0B5C}" name="TitleRegion1.a5.c48.1" displayName="TitleRegion1.a5.c48.1" ref="A5:C48" totalsRowShown="0" headerRowBorderDxfId="84">
  <autoFilter ref="A5:C48" xr:uid="{FF657EA0-8098-4346-AFFA-191A939E0B5C}">
    <filterColumn colId="0" hiddenButton="1"/>
    <filterColumn colId="1" hiddenButton="1"/>
    <filterColumn colId="2" hiddenButton="1"/>
  </autoFilter>
  <tableColumns count="3">
    <tableColumn id="1" xr3:uid="{F3BB7123-D0D1-4490-B380-445D2D4B168E}" name="שם המנפיק/שם נייר ערך" dataDxfId="83"/>
    <tableColumn id="2" xr3:uid="{DDBD5D68-D0CD-4B03-89BB-E12F6AD546E7}" name="סכום ההתחייבות" dataDxfId="82"/>
    <tableColumn id="3" xr3:uid="{57A2BBD4-628F-48E9-8F12-3D94FBFE0F89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6C8D057-F337-4D17-9D7B-5DB98EBF867A}" name="RowTitleRegion1.a1.b4.1" displayName="_RowTitleRegion1.a1.b4.1_24" ref="A1:B4" totalsRowShown="0" headerRowDxfId="80" dataDxfId="79" tableBorderDxfId="78" headerRowCellStyle="Normal_2007-16618" dataCellStyle="Normal_2007-16618">
  <autoFilter ref="A1:B4" xr:uid="{A6C8D057-F337-4D17-9D7B-5DB98EBF867A}">
    <filterColumn colId="0" hiddenButton="1"/>
    <filterColumn colId="1" hiddenButton="1"/>
  </autoFilter>
  <tableColumns count="2">
    <tableColumn id="1" xr3:uid="{BA07FBB8-ED39-4615-BC07-BF63A59EE572}" name="תאריך הדיווח" dataDxfId="77" dataCellStyle="Normal_2007-16618"/>
    <tableColumn id="2" xr3:uid="{DABC4F5F-72BA-4F18-BDDB-FA86DFC718BB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7F278DD-8D19-4147-9612-727A8EA918BE}" name="TitleRegion1.a5.o11.1" displayName="TitleRegion1.a5.o11.1" ref="A5:O11" totalsRowShown="0" headerRowDxfId="75" dataDxfId="73" headerRowBorderDxfId="74" tableBorderDxfId="72">
  <autoFilter ref="A5:O11" xr:uid="{A7F278DD-8D19-4147-9612-727A8EA918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2917F88-9552-4E00-9A50-43FF3C880B72}" name="שם המנפיק/שם נייר ערך" dataDxfId="71"/>
    <tableColumn id="2" xr3:uid="{97B570D3-C9DA-43F9-A087-8323093965D5}" name="מספר ני&quot;ע" dataDxfId="70"/>
    <tableColumn id="3" xr3:uid="{D4C7CBB7-220C-4644-B1CF-C787DEC6989E}" name="ענף מסחר" dataDxfId="69"/>
    <tableColumn id="4" xr3:uid="{9E8E9064-6F0C-4FC9-AD20-AEFE4EA3D389}" name="דירוג" dataDxfId="68"/>
    <tableColumn id="5" xr3:uid="{DE297D44-E9BA-4927-A9D2-7AF407208A2B}" name="שם מדרג" dataDxfId="67"/>
    <tableColumn id="6" xr3:uid="{EC8294E6-672A-4289-880B-4D2A498B6F93}" name="תאריך רכישה" dataDxfId="66"/>
    <tableColumn id="7" xr3:uid="{DD7BEAC9-80FB-470D-B829-04EEFD672F44}" name="מח&quot;מ" dataDxfId="65"/>
    <tableColumn id="8" xr3:uid="{0F7065AD-CA72-461E-8322-41C8181747F6}" name="סוג מטבע" dataDxfId="64"/>
    <tableColumn id="9" xr3:uid="{1CD89998-0C3E-4C9C-9801-07E5ABAFC90E}" name="שיעור ריבית" dataDxfId="63"/>
    <tableColumn id="10" xr3:uid="{91A8BB59-29B5-4825-ACF0-0B9741742B05}" name="ריבית אפקטיבית" dataDxfId="62"/>
    <tableColumn id="11" xr3:uid="{555168FC-D6CE-46AA-8526-48B53B5A3380}" name="ערך נקוב ****" dataDxfId="61"/>
    <tableColumn id="12" xr3:uid="{BCCC7EC1-6316-4E96-9DCD-FE5D9BEFE15C}" name="עלות מתואמת" dataDxfId="60"/>
    <tableColumn id="13" xr3:uid="{6897018E-1864-4757-920E-BD7248A75F35}" name="שעור מערך נקוב מונפק" dataDxfId="59"/>
    <tableColumn id="14" xr3:uid="{B585B398-5928-47CC-A029-CA1E5CFE5225}" name="שעור מנכסי אפיק ההשקעה" dataDxfId="58"/>
    <tableColumn id="15" xr3:uid="{91AAC9C0-1897-498C-8BA4-D1BF25F45890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5B13CF2-148D-4EFF-AB35-E7ED1065D603}" name="RowTitleRegion1.a1.b4.1" displayName="_RowTitleRegion1.a1.b4.1_25" ref="A1:B4" totalsRowShown="0" headerRowDxfId="56" dataDxfId="55" tableBorderDxfId="54" headerRowCellStyle="Normal_2007-16618" dataCellStyle="Normal_2007-16618">
  <autoFilter ref="A1:B4" xr:uid="{95B13CF2-148D-4EFF-AB35-E7ED1065D603}">
    <filterColumn colId="0" hiddenButton="1"/>
    <filterColumn colId="1" hiddenButton="1"/>
  </autoFilter>
  <tableColumns count="2">
    <tableColumn id="1" xr3:uid="{1ACCDF9B-B5C0-4FE3-B4D5-D420F539E957}" name="תאריך הדיווח" dataDxfId="53" dataCellStyle="Normal_2007-16618"/>
    <tableColumn id="2" xr3:uid="{02814341-B41C-43F8-8726-129AC571B7F1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8A172C4-0AE5-4B8C-9237-B05E01D3D34F}" name="TitleRegion1.a5.o11.1" displayName="TitleRegion1.a5.o11.1_" ref="A5:O11" totalsRowShown="0" headerRowDxfId="51" dataDxfId="49" headerRowBorderDxfId="50" tableBorderDxfId="48">
  <autoFilter ref="A5:O11" xr:uid="{E8A172C4-0AE5-4B8C-9237-B05E01D3D3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0BFA1A0-7E95-4F86-82CF-7B5A5E7E5B89}" name="שם המנפיק/שם נייר ערך" dataDxfId="47"/>
    <tableColumn id="2" xr3:uid="{1209EE8A-431B-4AED-8B94-503EEA7700E0}" name="מספר ני&quot;ע" dataDxfId="46"/>
    <tableColumn id="3" xr3:uid="{21D45D1C-6B6C-45E1-8F91-3495053076B9}" name="ענף מסחר" dataDxfId="45"/>
    <tableColumn id="4" xr3:uid="{4EDBFCBB-8786-4B57-84B5-52C09734CC1A}" name="דירוג" dataDxfId="44"/>
    <tableColumn id="5" xr3:uid="{A5A67795-B4A4-46B1-B96F-393279EEDABA}" name="שם מדרג" dataDxfId="43"/>
    <tableColumn id="6" xr3:uid="{FE13EED0-1855-46DC-8491-FE52B9522095}" name="תאריך רכישה" dataDxfId="42"/>
    <tableColumn id="7" xr3:uid="{CEB710A2-0BB4-4992-B77C-FEDFC8C4B4E7}" name="מח&quot;מ" dataDxfId="41"/>
    <tableColumn id="8" xr3:uid="{758055E2-B786-404D-9BA6-BDE88457F4AE}" name="סוג מטבע" dataDxfId="40"/>
    <tableColumn id="9" xr3:uid="{D8A5CBD3-C028-4A12-90FE-38265DE43A78}" name="שיעור ריבית" dataDxfId="39"/>
    <tableColumn id="10" xr3:uid="{23DE26AC-6143-491A-913D-50764B7D8F3A}" name="ריבית אפקטיבית" dataDxfId="38"/>
    <tableColumn id="11" xr3:uid="{D6BBE1C2-BAB1-4176-A84E-0D8774A57485}" name="ערך נקוב****" dataDxfId="37"/>
    <tableColumn id="12" xr3:uid="{E2BB2930-7416-47AF-A0C6-8205ECCE109F}" name="עלות מתואמת" dataDxfId="36"/>
    <tableColumn id="13" xr3:uid="{706AB63F-0EA4-4669-A20B-E6C357DE4EEB}" name="שעור מערך נקוב מונפק" dataDxfId="35"/>
    <tableColumn id="14" xr3:uid="{0FA09597-3CCC-48BF-8F21-75B4AFBCA66E}" name="שעור מנכסי אפיק ההשקעה" dataDxfId="34"/>
    <tableColumn id="15" xr3:uid="{E4192E4A-2514-43C8-817E-C27EE5857BAE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9F7B3AF-830E-4D8E-AAAD-96443BE2265C}" name="RowTitleRegion1.a1.b4.1" displayName="_RowTitleRegion1.a1.b4.1_26" ref="A1:B4" totalsRowShown="0" headerRowDxfId="32" dataDxfId="31" tableBorderDxfId="30" headerRowCellStyle="Normal_2007-16618" dataCellStyle="Normal_2007-16618">
  <autoFilter ref="A1:B4" xr:uid="{99F7B3AF-830E-4D8E-AAAD-96443BE2265C}">
    <filterColumn colId="0" hiddenButton="1"/>
    <filterColumn colId="1" hiddenButton="1"/>
  </autoFilter>
  <tableColumns count="2">
    <tableColumn id="1" xr3:uid="{70C6F28F-1F43-4A98-B30E-E3C702619D66}" name="תאריך הדיווח" dataDxfId="29" dataCellStyle="Normal_2007-16618"/>
    <tableColumn id="2" xr3:uid="{AAF6A679-FB29-4B80-9C19-319FC2A09DC4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332C97C-D906-44C5-946A-D5DE1C086810}" name="TitleRegion1.a5.o11.1" displayName="_TitleRegion1.a5.o11.1" ref="A5:O11" totalsRowShown="0" headerRowDxfId="27" dataDxfId="25" headerRowBorderDxfId="26" tableBorderDxfId="24">
  <autoFilter ref="A5:O11" xr:uid="{E332C97C-D906-44C5-946A-D5DE1C0868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77EB5BB-1A85-4033-B9F2-4DA34FC61296}" name="שם המנפיק/שם נייר ערך" dataDxfId="23"/>
    <tableColumn id="2" xr3:uid="{D0ABABA3-7EF8-4DC8-86AD-E9AAA2885157}" name="מספר ני&quot;ע" dataDxfId="22"/>
    <tableColumn id="3" xr3:uid="{62ECBD31-CBBF-47CB-9A9B-7273FF1BDD2B}" name="ענף מסחר" dataDxfId="21"/>
    <tableColumn id="4" xr3:uid="{15E8A626-23EF-4708-8648-3266FC40BA49}" name="דירוג" dataDxfId="20"/>
    <tableColumn id="5" xr3:uid="{40F62C9B-195D-4738-8DF6-55C2EA60F391}" name="שם מדרג" dataDxfId="19"/>
    <tableColumn id="6" xr3:uid="{771AD93E-5BE8-4BC2-8E5D-208FED42248A}" name="תאריך רכישה" dataDxfId="18"/>
    <tableColumn id="7" xr3:uid="{C6173445-1237-488A-9295-9BD8568E935B}" name="מח&quot;מ" dataDxfId="17"/>
    <tableColumn id="8" xr3:uid="{DBA49EC7-C63D-4B7F-A13C-7EF13D624B1A}" name="סוג מטבע" dataDxfId="16"/>
    <tableColumn id="9" xr3:uid="{A1FFA603-A850-4123-A136-1A1220886166}" name="שיעור ריבית" dataDxfId="15"/>
    <tableColumn id="10" xr3:uid="{931B31D3-188C-4D5D-A37B-46958E92ED30}" name="ריבית אפקטיבית" dataDxfId="14"/>
    <tableColumn id="11" xr3:uid="{71B9D006-B28A-427F-B904-671A7AFD1E7F}" name="ערך נקוב****" dataDxfId="13"/>
    <tableColumn id="12" xr3:uid="{CF5EEAF8-78B0-44E9-840B-59725C55B34E}" name="עלות מתואמת" dataDxfId="12"/>
    <tableColumn id="13" xr3:uid="{AA8ED917-8BCB-41E4-B6E1-0947AF9C6F8F}" name="שעור מערך נקוב מונפק" dataDxfId="11"/>
    <tableColumn id="14" xr3:uid="{040E0774-80E6-427E-BB3E-3F05F9A7A760}" name="שעור מנכסי אפיק ההשקעה" dataDxfId="10"/>
    <tableColumn id="15" xr3:uid="{C344B535-C4F3-4563-8170-133BE112D989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XFC10000"/>
  <sheetViews>
    <sheetView rightToLeft="1" tabSelected="1" workbookViewId="0">
      <selection activeCell="XFD11" sqref="XFD11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19.5703125" style="8" bestFit="1" customWidth="1"/>
    <col min="5" max="52" width="0" style="8" hidden="1"/>
    <col min="53" max="16383" width="9.140625" style="8" hidden="1"/>
    <col min="16384" max="16384" width="47.140625" style="8" customWidth="1"/>
  </cols>
  <sheetData>
    <row r="1" spans="1:4">
      <c r="B1" s="36" t="s">
        <v>125</v>
      </c>
      <c r="C1" s="36" t="s" vm="1">
        <v>192</v>
      </c>
    </row>
    <row r="2" spans="1:4">
      <c r="B2" s="36" t="s">
        <v>124</v>
      </c>
      <c r="C2" s="36" t="s">
        <v>193</v>
      </c>
    </row>
    <row r="3" spans="1:4">
      <c r="B3" s="36" t="s">
        <v>126</v>
      </c>
      <c r="C3" s="36" t="s">
        <v>194</v>
      </c>
    </row>
    <row r="4" spans="1:4">
      <c r="B4" s="36" t="s">
        <v>127</v>
      </c>
      <c r="C4" s="36">
        <v>2146</v>
      </c>
    </row>
    <row r="5" spans="1:4" ht="18.75">
      <c r="A5" s="91" t="s">
        <v>1707</v>
      </c>
      <c r="B5" s="90" t="s">
        <v>138</v>
      </c>
      <c r="C5" s="92" t="s">
        <v>1708</v>
      </c>
      <c r="D5" s="93" t="s">
        <v>1709</v>
      </c>
    </row>
    <row r="6" spans="1:4" s="9" customFormat="1">
      <c r="A6" s="94" t="s">
        <v>1707</v>
      </c>
      <c r="B6" s="95" t="s">
        <v>1707</v>
      </c>
      <c r="C6" s="18" t="s">
        <v>92</v>
      </c>
      <c r="D6" s="19" t="s">
        <v>90</v>
      </c>
    </row>
    <row r="7" spans="1:4" s="9" customFormat="1">
      <c r="A7" s="94" t="s">
        <v>1707</v>
      </c>
      <c r="B7" s="95" t="s">
        <v>1707</v>
      </c>
      <c r="C7" s="20" t="s">
        <v>173</v>
      </c>
      <c r="D7" s="21" t="s">
        <v>19</v>
      </c>
    </row>
    <row r="8" spans="1:4" s="10" customFormat="1" ht="20.25">
      <c r="A8" s="96" t="s">
        <v>1707</v>
      </c>
      <c r="B8" s="97" t="s">
        <v>1707</v>
      </c>
      <c r="C8" s="14" t="s">
        <v>0</v>
      </c>
      <c r="D8" s="22" t="s">
        <v>1</v>
      </c>
    </row>
    <row r="9" spans="1:4" s="10" customFormat="1" ht="20.25">
      <c r="A9" s="96" t="s">
        <v>1707</v>
      </c>
      <c r="B9" s="44" t="s">
        <v>137</v>
      </c>
      <c r="C9" s="55">
        <f>C10+C22+C11+C36</f>
        <v>209042.80963989394</v>
      </c>
      <c r="D9" s="56">
        <f>C9/$C$41</f>
        <v>1</v>
      </c>
    </row>
    <row r="10" spans="1:4">
      <c r="A10" s="32" t="s">
        <v>106</v>
      </c>
      <c r="B10" s="23" t="s">
        <v>139</v>
      </c>
      <c r="C10" s="55" vm="2">
        <v>52497.370897674991</v>
      </c>
      <c r="D10" s="56">
        <f t="shared" ref="D10:D12" si="0">C10/$C$41</f>
        <v>0.25113215320875759</v>
      </c>
    </row>
    <row r="11" spans="1:4">
      <c r="A11" s="91" t="s">
        <v>1707</v>
      </c>
      <c r="B11" s="23" t="s">
        <v>140</v>
      </c>
      <c r="C11" s="55">
        <f>SUM(C12:C20)</f>
        <v>152462.36589082406</v>
      </c>
      <c r="D11" s="56">
        <f t="shared" si="0"/>
        <v>0.7293356138556607</v>
      </c>
    </row>
    <row r="12" spans="1:4">
      <c r="A12" s="34" t="s">
        <v>106</v>
      </c>
      <c r="B12" s="24" t="s">
        <v>53</v>
      </c>
      <c r="C12" s="55" vm="3">
        <v>10389.565276426001</v>
      </c>
      <c r="D12" s="56">
        <f t="shared" si="0"/>
        <v>4.9700658416921922E-2</v>
      </c>
    </row>
    <row r="13" spans="1:4">
      <c r="A13" s="34" t="s">
        <v>106</v>
      </c>
      <c r="B13" s="24" t="s">
        <v>54</v>
      </c>
      <c r="C13" s="55" t="s" vm="4">
        <v>1604</v>
      </c>
      <c r="D13" s="56" t="s" vm="5">
        <v>1604</v>
      </c>
    </row>
    <row r="14" spans="1:4">
      <c r="A14" s="34" t="s">
        <v>106</v>
      </c>
      <c r="B14" s="24" t="s">
        <v>55</v>
      </c>
      <c r="C14" s="55" t="s" vm="6">
        <v>1604</v>
      </c>
      <c r="D14" s="56" t="s" vm="7">
        <v>1604</v>
      </c>
    </row>
    <row r="15" spans="1:4">
      <c r="A15" s="34" t="s">
        <v>106</v>
      </c>
      <c r="B15" s="24" t="s">
        <v>56</v>
      </c>
      <c r="C15" s="55" vm="8">
        <v>74048.632277902012</v>
      </c>
      <c r="D15" s="56">
        <f t="shared" ref="D15:D20" si="1">C15/$C$41</f>
        <v>0.35422711934202061</v>
      </c>
    </row>
    <row r="16" spans="1:4">
      <c r="A16" s="34" t="s">
        <v>106</v>
      </c>
      <c r="B16" s="24" t="s">
        <v>186</v>
      </c>
      <c r="C16" s="55" vm="9">
        <v>63880.777944479014</v>
      </c>
      <c r="D16" s="56">
        <f t="shared" si="1"/>
        <v>0.30558706159050752</v>
      </c>
    </row>
    <row r="17" spans="1:4">
      <c r="A17" s="34" t="s">
        <v>106</v>
      </c>
      <c r="B17" s="24" t="s">
        <v>57</v>
      </c>
      <c r="C17" s="55" vm="10">
        <v>2592.628895199</v>
      </c>
      <c r="D17" s="56">
        <f t="shared" si="1"/>
        <v>1.2402382553435697E-2</v>
      </c>
    </row>
    <row r="18" spans="1:4">
      <c r="A18" s="34" t="s">
        <v>106</v>
      </c>
      <c r="B18" s="24" t="s">
        <v>58</v>
      </c>
      <c r="C18" s="55" vm="11">
        <v>7.8798404700000004</v>
      </c>
      <c r="D18" s="56">
        <f t="shared" si="1"/>
        <v>3.769486491103975E-5</v>
      </c>
    </row>
    <row r="19" spans="1:4">
      <c r="A19" s="34" t="s">
        <v>106</v>
      </c>
      <c r="B19" s="24" t="s">
        <v>59</v>
      </c>
      <c r="C19" s="55" vm="12">
        <v>201.60538396900003</v>
      </c>
      <c r="D19" s="56">
        <f t="shared" si="1"/>
        <v>9.6442151880896576E-4</v>
      </c>
    </row>
    <row r="20" spans="1:4">
      <c r="A20" s="34" t="s">
        <v>106</v>
      </c>
      <c r="B20" s="24" t="s">
        <v>60</v>
      </c>
      <c r="C20" s="55" vm="13">
        <v>1341.2762723789999</v>
      </c>
      <c r="D20" s="56">
        <f t="shared" si="1"/>
        <v>6.4162755690546818E-3</v>
      </c>
    </row>
    <row r="21" spans="1:4">
      <c r="A21" s="34" t="s">
        <v>106</v>
      </c>
      <c r="B21" s="24" t="s">
        <v>61</v>
      </c>
      <c r="C21" s="55" t="s" vm="14">
        <v>1604</v>
      </c>
      <c r="D21" s="56" t="s" vm="15">
        <v>1604</v>
      </c>
    </row>
    <row r="22" spans="1:4">
      <c r="A22" s="91" t="s">
        <v>1707</v>
      </c>
      <c r="B22" s="23" t="s">
        <v>141</v>
      </c>
      <c r="C22" s="55">
        <f>SUM(C23:C30)</f>
        <v>4087.7585457970004</v>
      </c>
      <c r="D22" s="56">
        <f>C22/$C$41</f>
        <v>1.9554647934740006E-2</v>
      </c>
    </row>
    <row r="23" spans="1:4">
      <c r="A23" s="34" t="s">
        <v>106</v>
      </c>
      <c r="B23" s="24" t="s">
        <v>62</v>
      </c>
      <c r="C23" s="55" t="s" vm="16">
        <v>1604</v>
      </c>
      <c r="D23" s="56" t="s" vm="17">
        <v>1604</v>
      </c>
    </row>
    <row r="24" spans="1:4">
      <c r="A24" s="34" t="s">
        <v>106</v>
      </c>
      <c r="B24" s="24" t="s">
        <v>63</v>
      </c>
      <c r="C24" s="55" t="s" vm="18">
        <v>1604</v>
      </c>
      <c r="D24" s="56" t="s" vm="19">
        <v>1604</v>
      </c>
    </row>
    <row r="25" spans="1:4">
      <c r="A25" s="34" t="s">
        <v>106</v>
      </c>
      <c r="B25" s="24" t="s">
        <v>55</v>
      </c>
      <c r="C25" s="55" t="s" vm="20">
        <v>1604</v>
      </c>
      <c r="D25" s="56" t="s" vm="21">
        <v>1604</v>
      </c>
    </row>
    <row r="26" spans="1:4">
      <c r="A26" s="34" t="s">
        <v>106</v>
      </c>
      <c r="B26" s="24" t="s">
        <v>64</v>
      </c>
      <c r="C26" s="55" vm="22">
        <v>16.221876909999999</v>
      </c>
      <c r="D26" s="56">
        <f t="shared" ref="D26:D30" si="2">C26/$C$41</f>
        <v>7.7600740910172884E-5</v>
      </c>
    </row>
    <row r="27" spans="1:4">
      <c r="A27" s="34" t="s">
        <v>106</v>
      </c>
      <c r="B27" s="24" t="s">
        <v>65</v>
      </c>
      <c r="C27" s="55" vm="23">
        <v>709.23638336199986</v>
      </c>
      <c r="D27" s="56">
        <f t="shared" si="2"/>
        <v>3.3927805724758516E-3</v>
      </c>
    </row>
    <row r="28" spans="1:4">
      <c r="A28" s="34" t="s">
        <v>106</v>
      </c>
      <c r="B28" s="24" t="s">
        <v>66</v>
      </c>
      <c r="C28" s="55" t="s" vm="24">
        <v>1604</v>
      </c>
      <c r="D28" s="56" t="s" vm="25">
        <v>1604</v>
      </c>
    </row>
    <row r="29" spans="1:4">
      <c r="A29" s="34" t="s">
        <v>106</v>
      </c>
      <c r="B29" s="24" t="s">
        <v>153</v>
      </c>
      <c r="C29" s="55" vm="26">
        <v>2.1820306570000003</v>
      </c>
      <c r="D29" s="56">
        <f t="shared" si="2"/>
        <v>1.0438200006777844E-5</v>
      </c>
    </row>
    <row r="30" spans="1:4">
      <c r="A30" s="34" t="s">
        <v>106</v>
      </c>
      <c r="B30" s="24" t="s">
        <v>87</v>
      </c>
      <c r="C30" s="55" vm="27">
        <v>3360.1182548680003</v>
      </c>
      <c r="D30" s="56">
        <f t="shared" si="2"/>
        <v>1.6073828421347202E-2</v>
      </c>
    </row>
    <row r="31" spans="1:4">
      <c r="A31" s="34" t="s">
        <v>106</v>
      </c>
      <c r="B31" s="24" t="s">
        <v>67</v>
      </c>
      <c r="C31" s="55" t="s" vm="28">
        <v>1604</v>
      </c>
      <c r="D31" s="56" t="s" vm="29">
        <v>1604</v>
      </c>
    </row>
    <row r="32" spans="1:4">
      <c r="A32" s="34" t="s">
        <v>106</v>
      </c>
      <c r="B32" s="23" t="s">
        <v>142</v>
      </c>
      <c r="C32" s="55" t="s" vm="30">
        <v>1604</v>
      </c>
      <c r="D32" s="56" t="s" vm="31">
        <v>1604</v>
      </c>
    </row>
    <row r="33" spans="1:4">
      <c r="A33" s="34" t="s">
        <v>106</v>
      </c>
      <c r="B33" s="23" t="s">
        <v>143</v>
      </c>
      <c r="C33" s="55" t="s" vm="32">
        <v>1604</v>
      </c>
      <c r="D33" s="56" t="s" vm="33">
        <v>1604</v>
      </c>
    </row>
    <row r="34" spans="1:4">
      <c r="A34" s="34" t="s">
        <v>106</v>
      </c>
      <c r="B34" s="23" t="s">
        <v>144</v>
      </c>
      <c r="C34" s="55" t="s" vm="34">
        <v>1604</v>
      </c>
      <c r="D34" s="56" t="s" vm="35">
        <v>1604</v>
      </c>
    </row>
    <row r="35" spans="1:4">
      <c r="A35" s="34" t="s">
        <v>106</v>
      </c>
      <c r="B35" s="35" t="s">
        <v>145</v>
      </c>
      <c r="C35" s="55" t="s" vm="36">
        <v>1604</v>
      </c>
      <c r="D35" s="56" t="s" vm="37">
        <v>1604</v>
      </c>
    </row>
    <row r="36" spans="1:4">
      <c r="A36" s="34" t="s">
        <v>106</v>
      </c>
      <c r="B36" s="23" t="s">
        <v>146</v>
      </c>
      <c r="C36" s="55">
        <f>'השקעות אחרות '!H8</f>
        <v>-4.6856944021052769</v>
      </c>
      <c r="D36" s="56">
        <f t="shared" ref="D36:D37" si="3">C36/$C$41</f>
        <v>-2.2414999158196612E-5</v>
      </c>
    </row>
    <row r="37" spans="1:4">
      <c r="A37" s="98" t="s">
        <v>1707</v>
      </c>
      <c r="B37" s="45" t="s">
        <v>148</v>
      </c>
      <c r="C37" s="55">
        <v>0</v>
      </c>
      <c r="D37" s="56">
        <f t="shared" si="3"/>
        <v>0</v>
      </c>
    </row>
    <row r="38" spans="1:4">
      <c r="A38" s="34" t="s">
        <v>106</v>
      </c>
      <c r="B38" s="46" t="s">
        <v>149</v>
      </c>
      <c r="C38" s="55" t="s" vm="38">
        <v>1604</v>
      </c>
      <c r="D38" s="56" t="s" vm="39">
        <v>1604</v>
      </c>
    </row>
    <row r="39" spans="1:4">
      <c r="A39" s="34" t="s">
        <v>106</v>
      </c>
      <c r="B39" s="46" t="s">
        <v>171</v>
      </c>
      <c r="C39" s="55" t="s" vm="40">
        <v>1604</v>
      </c>
      <c r="D39" s="56" t="s" vm="41">
        <v>1604</v>
      </c>
    </row>
    <row r="40" spans="1:4">
      <c r="A40" s="34" t="s">
        <v>106</v>
      </c>
      <c r="B40" s="46" t="s">
        <v>150</v>
      </c>
      <c r="C40" s="55" t="s" vm="42">
        <v>1604</v>
      </c>
      <c r="D40" s="56" t="s" vm="43">
        <v>1604</v>
      </c>
    </row>
    <row r="41" spans="1:4">
      <c r="A41" s="91" t="s">
        <v>1707</v>
      </c>
      <c r="B41" s="46" t="s">
        <v>68</v>
      </c>
      <c r="C41" s="55">
        <f>C9</f>
        <v>209042.80963989394</v>
      </c>
      <c r="D41" s="56">
        <f t="shared" ref="D41" si="4">C41/$C$41</f>
        <v>1</v>
      </c>
    </row>
    <row r="42" spans="1:4">
      <c r="A42" s="34" t="s">
        <v>106</v>
      </c>
      <c r="B42" s="46" t="s">
        <v>147</v>
      </c>
      <c r="C42" s="55">
        <f>'יתרת התחייבות להשקעה'!B8</f>
        <v>721.95574381115853</v>
      </c>
      <c r="D42" s="99" t="s">
        <v>1707</v>
      </c>
    </row>
    <row r="43" spans="1:4">
      <c r="A43" s="91" t="s">
        <v>1707</v>
      </c>
      <c r="B43" s="5" t="s">
        <v>91</v>
      </c>
      <c r="C43" s="91" t="s">
        <v>1707</v>
      </c>
      <c r="D43" s="91" t="s">
        <v>1707</v>
      </c>
    </row>
    <row r="44" spans="1:4">
      <c r="A44" s="91" t="s">
        <v>1707</v>
      </c>
      <c r="B44" s="100" t="s">
        <v>1707</v>
      </c>
      <c r="C44" s="49" t="s">
        <v>132</v>
      </c>
      <c r="D44" s="29" t="s">
        <v>86</v>
      </c>
    </row>
    <row r="45" spans="1:4">
      <c r="A45" s="91" t="s">
        <v>1707</v>
      </c>
      <c r="B45" s="100" t="s">
        <v>1707</v>
      </c>
      <c r="C45" s="50" t="s">
        <v>0</v>
      </c>
      <c r="D45" s="19" t="s">
        <v>1</v>
      </c>
    </row>
    <row r="46" spans="1:4">
      <c r="A46" s="91" t="s">
        <v>1707</v>
      </c>
      <c r="B46" s="100" t="s">
        <v>1707</v>
      </c>
      <c r="C46" s="57" t="s">
        <v>115</v>
      </c>
      <c r="D46" s="58" vm="44">
        <v>2.4752999999999998</v>
      </c>
    </row>
    <row r="47" spans="1:4">
      <c r="A47" s="91" t="s">
        <v>1707</v>
      </c>
      <c r="B47" s="100" t="s">
        <v>1707</v>
      </c>
      <c r="C47" s="57" t="s">
        <v>122</v>
      </c>
      <c r="D47" s="58">
        <v>0.74744976816074182</v>
      </c>
    </row>
    <row r="48" spans="1:4">
      <c r="A48" s="91" t="s">
        <v>1707</v>
      </c>
      <c r="B48" s="100" t="s">
        <v>1707</v>
      </c>
      <c r="C48" s="57" t="s">
        <v>119</v>
      </c>
      <c r="D48" s="58" vm="45">
        <v>2.7391000000000001</v>
      </c>
    </row>
    <row r="49" spans="1:4">
      <c r="A49" s="91" t="s">
        <v>1707</v>
      </c>
      <c r="B49" s="101" t="s">
        <v>1707</v>
      </c>
      <c r="C49" s="57" t="s">
        <v>1605</v>
      </c>
      <c r="D49" s="58" vm="46">
        <v>4.3135000000000003</v>
      </c>
    </row>
    <row r="50" spans="1:4">
      <c r="A50" s="91" t="s">
        <v>1707</v>
      </c>
      <c r="B50" s="100" t="s">
        <v>1707</v>
      </c>
      <c r="C50" s="57" t="s">
        <v>113</v>
      </c>
      <c r="D50" s="58" vm="47">
        <v>4.0115999999999996</v>
      </c>
    </row>
    <row r="51" spans="1:4">
      <c r="A51" s="91" t="s">
        <v>1707</v>
      </c>
      <c r="B51" s="100" t="s">
        <v>1707</v>
      </c>
      <c r="C51" s="57" t="s">
        <v>114</v>
      </c>
      <c r="D51" s="58" vm="48">
        <v>4.6208999999999998</v>
      </c>
    </row>
    <row r="52" spans="1:4">
      <c r="A52" s="91" t="s">
        <v>1707</v>
      </c>
      <c r="B52" s="100" t="s">
        <v>1707</v>
      </c>
      <c r="C52" s="57" t="s">
        <v>116</v>
      </c>
      <c r="D52" s="58">
        <v>0.46448192400783739</v>
      </c>
    </row>
    <row r="53" spans="1:4">
      <c r="A53" s="91" t="s">
        <v>1707</v>
      </c>
      <c r="B53" s="100" t="s">
        <v>1707</v>
      </c>
      <c r="C53" s="57" t="s">
        <v>120</v>
      </c>
      <c r="D53" s="58">
        <v>2.5637E-2</v>
      </c>
    </row>
    <row r="54" spans="1:4">
      <c r="A54" s="91" t="s">
        <v>1707</v>
      </c>
      <c r="B54" s="100" t="s">
        <v>1707</v>
      </c>
      <c r="C54" s="57" t="s">
        <v>121</v>
      </c>
      <c r="D54" s="58">
        <v>0.2137704222363675</v>
      </c>
    </row>
    <row r="55" spans="1:4">
      <c r="A55" s="91" t="s">
        <v>1707</v>
      </c>
      <c r="B55" s="100" t="s">
        <v>1707</v>
      </c>
      <c r="C55" s="57" t="s">
        <v>118</v>
      </c>
      <c r="D55" s="58" vm="49">
        <v>0.53820000000000001</v>
      </c>
    </row>
    <row r="56" spans="1:4">
      <c r="A56" s="91" t="s">
        <v>1707</v>
      </c>
      <c r="B56" s="100" t="s">
        <v>1707</v>
      </c>
      <c r="C56" s="57" t="s">
        <v>1606</v>
      </c>
      <c r="D56" s="58">
        <v>2.2929893999999997</v>
      </c>
    </row>
    <row r="57" spans="1:4">
      <c r="A57" s="91" t="s">
        <v>1707</v>
      </c>
      <c r="B57" s="100" t="s">
        <v>1707</v>
      </c>
      <c r="C57" s="57" t="s">
        <v>117</v>
      </c>
      <c r="D57" s="58" vm="50">
        <v>0.36270000000000002</v>
      </c>
    </row>
    <row r="58" spans="1:4">
      <c r="A58" s="91" t="s">
        <v>1707</v>
      </c>
      <c r="B58" s="100" t="s">
        <v>1707</v>
      </c>
      <c r="C58" s="57" t="s">
        <v>111</v>
      </c>
      <c r="D58" s="58" vm="51">
        <v>3.6269999999999998</v>
      </c>
    </row>
    <row r="59" spans="1:4">
      <c r="A59" s="91" t="s">
        <v>1707</v>
      </c>
      <c r="B59" s="100" t="s">
        <v>1707</v>
      </c>
      <c r="C59" s="57" t="s">
        <v>123</v>
      </c>
      <c r="D59" s="58" vm="52">
        <v>0.19539999999999999</v>
      </c>
    </row>
    <row r="60" spans="1:4">
      <c r="A60" s="91" t="s">
        <v>1707</v>
      </c>
      <c r="B60" s="100" t="s">
        <v>1707</v>
      </c>
      <c r="C60" s="57" t="s">
        <v>1607</v>
      </c>
      <c r="D60" s="58" vm="53">
        <v>0.35589999999999999</v>
      </c>
    </row>
    <row r="61" spans="1:4">
      <c r="A61" s="91" t="s">
        <v>1707</v>
      </c>
      <c r="B61" s="100" t="s">
        <v>1707</v>
      </c>
      <c r="C61" s="57" t="s">
        <v>1608</v>
      </c>
      <c r="D61" s="58">
        <v>4.0537957812358541E-2</v>
      </c>
    </row>
    <row r="62" spans="1:4">
      <c r="A62" s="91" t="s">
        <v>1707</v>
      </c>
      <c r="B62" s="100" t="s">
        <v>1707</v>
      </c>
      <c r="C62" s="57" t="s">
        <v>1609</v>
      </c>
      <c r="D62" s="58">
        <v>0.51084507042253524</v>
      </c>
    </row>
    <row r="63" spans="1:4">
      <c r="A63" s="91" t="s">
        <v>1707</v>
      </c>
      <c r="B63" s="100" t="s">
        <v>1707</v>
      </c>
      <c r="C63" s="57" t="s">
        <v>112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51.5703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125</v>
      </c>
      <c r="B1" s="36" t="s" vm="1">
        <v>192</v>
      </c>
    </row>
    <row r="2" spans="1:11">
      <c r="A2" s="36" t="s">
        <v>124</v>
      </c>
      <c r="B2" s="36" t="s">
        <v>193</v>
      </c>
    </row>
    <row r="3" spans="1:11">
      <c r="A3" s="36" t="s">
        <v>126</v>
      </c>
      <c r="B3" s="36" t="s">
        <v>194</v>
      </c>
    </row>
    <row r="4" spans="1:11">
      <c r="A4" s="36" t="s">
        <v>127</v>
      </c>
      <c r="B4" s="36">
        <v>2146</v>
      </c>
    </row>
    <row r="5" spans="1:11" s="3" customFormat="1">
      <c r="A5" s="53" t="s">
        <v>96</v>
      </c>
      <c r="B5" s="39" t="s">
        <v>35</v>
      </c>
      <c r="C5" s="39" t="s">
        <v>98</v>
      </c>
      <c r="D5" s="39" t="s">
        <v>14</v>
      </c>
      <c r="E5" s="39" t="s">
        <v>52</v>
      </c>
      <c r="F5" s="39" t="s">
        <v>84</v>
      </c>
      <c r="G5" s="39" t="s">
        <v>16</v>
      </c>
      <c r="H5" s="39" t="s">
        <v>18</v>
      </c>
      <c r="I5" s="39" t="s">
        <v>48</v>
      </c>
      <c r="J5" s="39" t="s">
        <v>128</v>
      </c>
      <c r="K5" s="41" t="s">
        <v>129</v>
      </c>
    </row>
    <row r="6" spans="1:11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03" t="s">
        <v>1707</v>
      </c>
      <c r="F6" s="103" t="s">
        <v>1707</v>
      </c>
      <c r="G6" s="12" t="s">
        <v>19</v>
      </c>
      <c r="H6" s="12" t="s">
        <v>19</v>
      </c>
      <c r="I6" s="12" t="s">
        <v>173</v>
      </c>
      <c r="J6" s="12" t="s">
        <v>19</v>
      </c>
      <c r="K6" s="13" t="s">
        <v>19</v>
      </c>
    </row>
    <row r="7" spans="1:11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34</v>
      </c>
      <c r="B8" s="105" t="s">
        <v>1707</v>
      </c>
      <c r="C8" s="105" t="s">
        <v>1707</v>
      </c>
      <c r="D8" s="105" t="s">
        <v>1707</v>
      </c>
      <c r="E8" s="105" t="s">
        <v>1707</v>
      </c>
      <c r="F8" s="105" t="s">
        <v>1707</v>
      </c>
      <c r="G8" s="105" t="s">
        <v>1707</v>
      </c>
      <c r="H8" s="105" t="s">
        <v>1707</v>
      </c>
      <c r="I8" s="60">
        <f>I9+I44</f>
        <v>52497.370897675006</v>
      </c>
      <c r="J8" s="61">
        <f>IFERROR(I8/$I$8,0)</f>
        <v>1</v>
      </c>
      <c r="K8" s="61">
        <f>I8/'סכום נכסי הקרן'!$C$41</f>
        <v>0.25113215320875765</v>
      </c>
    </row>
    <row r="9" spans="1:11">
      <c r="A9" s="62" t="s">
        <v>164</v>
      </c>
      <c r="B9" s="106" t="s">
        <v>1707</v>
      </c>
      <c r="C9" s="106" t="s">
        <v>1707</v>
      </c>
      <c r="D9" s="106" t="s">
        <v>1707</v>
      </c>
      <c r="E9" s="106" t="s">
        <v>1707</v>
      </c>
      <c r="F9" s="106" t="s">
        <v>1707</v>
      </c>
      <c r="G9" s="106" t="s">
        <v>1707</v>
      </c>
      <c r="H9" s="106" t="s">
        <v>1707</v>
      </c>
      <c r="I9" s="64">
        <f>I10+I18</f>
        <v>49419.114351681004</v>
      </c>
      <c r="J9" s="65">
        <f t="shared" ref="J9:J42" si="0">IFERROR(I9/$I$8,0)</f>
        <v>0.9413636055795257</v>
      </c>
      <c r="K9" s="65">
        <f>I9/'סכום נכסי הקרן'!$C$41</f>
        <v>0.23640666922154596</v>
      </c>
    </row>
    <row r="10" spans="1:11">
      <c r="A10" s="66" t="s">
        <v>32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106" t="s">
        <v>1707</v>
      </c>
      <c r="H10" s="106" t="s">
        <v>1707</v>
      </c>
      <c r="I10" s="64">
        <f>SUM(I11:I16)</f>
        <v>31376.096658569004</v>
      </c>
      <c r="J10" s="65">
        <f t="shared" si="0"/>
        <v>0.5976698665486615</v>
      </c>
      <c r="K10" s="65">
        <f>I10/'סכום נכסי הקרן'!$C$41</f>
        <v>0.15009412049435619</v>
      </c>
    </row>
    <row r="11" spans="1:11">
      <c r="A11" s="67" t="s">
        <v>1610</v>
      </c>
      <c r="B11" s="54" t="s">
        <v>1611</v>
      </c>
      <c r="C11" s="54">
        <v>11</v>
      </c>
      <c r="D11" s="54" t="s">
        <v>1623</v>
      </c>
      <c r="E11" s="54" t="s">
        <v>1612</v>
      </c>
      <c r="F11" s="68" t="s">
        <v>112</v>
      </c>
      <c r="G11" s="107" t="s">
        <v>1707</v>
      </c>
      <c r="H11" s="107" t="s">
        <v>1707</v>
      </c>
      <c r="I11" s="70">
        <v>3540.1511957020002</v>
      </c>
      <c r="J11" s="71">
        <f t="shared" si="0"/>
        <v>6.7434828357448004E-2</v>
      </c>
      <c r="K11" s="71">
        <f>I11/'סכום נכסי הקרן'!$C$41</f>
        <v>1.6935053646668908E-2</v>
      </c>
    </row>
    <row r="12" spans="1:11">
      <c r="A12" s="67" t="s">
        <v>1613</v>
      </c>
      <c r="B12" s="54" t="s">
        <v>1614</v>
      </c>
      <c r="C12" s="54">
        <v>12</v>
      </c>
      <c r="D12" s="54" t="s">
        <v>1623</v>
      </c>
      <c r="E12" s="54" t="s">
        <v>1612</v>
      </c>
      <c r="F12" s="68" t="s">
        <v>112</v>
      </c>
      <c r="G12" s="107" t="s">
        <v>1707</v>
      </c>
      <c r="H12" s="107" t="s">
        <v>1707</v>
      </c>
      <c r="I12" s="70">
        <v>2965.70093722</v>
      </c>
      <c r="J12" s="71">
        <f t="shared" si="0"/>
        <v>5.6492370694154977E-2</v>
      </c>
      <c r="K12" s="71">
        <f>I12/'סכום נכסי הקרן'!$C$41</f>
        <v>1.4187050692290459E-2</v>
      </c>
    </row>
    <row r="13" spans="1:11">
      <c r="A13" s="67" t="s">
        <v>1615</v>
      </c>
      <c r="B13" s="54" t="s">
        <v>1616</v>
      </c>
      <c r="C13" s="54">
        <v>10</v>
      </c>
      <c r="D13" s="54" t="s">
        <v>1623</v>
      </c>
      <c r="E13" s="54" t="s">
        <v>1612</v>
      </c>
      <c r="F13" s="68" t="s">
        <v>112</v>
      </c>
      <c r="G13" s="107" t="s">
        <v>1707</v>
      </c>
      <c r="H13" s="107" t="s">
        <v>1707</v>
      </c>
      <c r="I13" s="70">
        <v>2.7273703010000001</v>
      </c>
      <c r="J13" s="71">
        <f t="shared" si="0"/>
        <v>5.1952512180391672E-5</v>
      </c>
      <c r="K13" s="71">
        <f>I13/'סכום נכסי הקרן'!$C$41</f>
        <v>1.3046946248465969E-5</v>
      </c>
    </row>
    <row r="14" spans="1:11">
      <c r="A14" s="67" t="s">
        <v>1615</v>
      </c>
      <c r="B14" s="54" t="s">
        <v>1617</v>
      </c>
      <c r="C14" s="54">
        <v>10</v>
      </c>
      <c r="D14" s="54" t="s">
        <v>1623</v>
      </c>
      <c r="E14" s="54" t="s">
        <v>1612</v>
      </c>
      <c r="F14" s="68" t="s">
        <v>112</v>
      </c>
      <c r="G14" s="107" t="s">
        <v>1707</v>
      </c>
      <c r="H14" s="107" t="s">
        <v>1707</v>
      </c>
      <c r="I14" s="70">
        <v>22035.493829175</v>
      </c>
      <c r="J14" s="71">
        <f t="shared" si="0"/>
        <v>0.41974471201853852</v>
      </c>
      <c r="K14" s="71">
        <f>I14/'סכום נכסי הקרן'!$C$41</f>
        <v>0.10541139332720548</v>
      </c>
    </row>
    <row r="15" spans="1:11">
      <c r="A15" s="67" t="s">
        <v>1618</v>
      </c>
      <c r="B15" s="54" t="s">
        <v>1619</v>
      </c>
      <c r="C15" s="54">
        <v>20</v>
      </c>
      <c r="D15" s="54" t="s">
        <v>1623</v>
      </c>
      <c r="E15" s="54" t="s">
        <v>1612</v>
      </c>
      <c r="F15" s="68" t="s">
        <v>112</v>
      </c>
      <c r="G15" s="107" t="s">
        <v>1707</v>
      </c>
      <c r="H15" s="107" t="s">
        <v>1707</v>
      </c>
      <c r="I15" s="70">
        <v>716.07812617100001</v>
      </c>
      <c r="J15" s="71">
        <f t="shared" si="0"/>
        <v>1.3640266434803757E-2</v>
      </c>
      <c r="K15" s="71">
        <f>I15/'סכום נכסי הקרן'!$C$41</f>
        <v>3.4255094801134119E-3</v>
      </c>
    </row>
    <row r="16" spans="1:11">
      <c r="A16" s="67" t="s">
        <v>1620</v>
      </c>
      <c r="B16" s="54" t="s">
        <v>1621</v>
      </c>
      <c r="C16" s="54">
        <v>26</v>
      </c>
      <c r="D16" s="54" t="s">
        <v>1623</v>
      </c>
      <c r="E16" s="54" t="s">
        <v>1612</v>
      </c>
      <c r="F16" s="68" t="s">
        <v>112</v>
      </c>
      <c r="G16" s="107" t="s">
        <v>1707</v>
      </c>
      <c r="H16" s="107" t="s">
        <v>1707</v>
      </c>
      <c r="I16" s="70">
        <v>2115.9452000000001</v>
      </c>
      <c r="J16" s="71">
        <f t="shared" si="0"/>
        <v>4.0305736531535727E-2</v>
      </c>
      <c r="K16" s="71">
        <f>I16/'סכום נכסי הקרן'!$C$41</f>
        <v>1.0122066401829451E-2</v>
      </c>
    </row>
    <row r="17" spans="1:11">
      <c r="A17" s="108" t="s">
        <v>1707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107" t="s">
        <v>1707</v>
      </c>
      <c r="I17" s="107" t="s">
        <v>1707</v>
      </c>
      <c r="J17" s="107" t="s">
        <v>1707</v>
      </c>
      <c r="K17" s="107" t="s">
        <v>1707</v>
      </c>
    </row>
    <row r="18" spans="1:11">
      <c r="A18" s="66" t="s">
        <v>33</v>
      </c>
      <c r="B18" s="106" t="s">
        <v>1707</v>
      </c>
      <c r="C18" s="106" t="s">
        <v>1707</v>
      </c>
      <c r="D18" s="106" t="s">
        <v>1707</v>
      </c>
      <c r="E18" s="106" t="s">
        <v>1707</v>
      </c>
      <c r="F18" s="106" t="s">
        <v>1707</v>
      </c>
      <c r="G18" s="106" t="s">
        <v>1707</v>
      </c>
      <c r="H18" s="106" t="s">
        <v>1707</v>
      </c>
      <c r="I18" s="64">
        <f>SUM(I19:I42)</f>
        <v>18043.017693112</v>
      </c>
      <c r="J18" s="65">
        <f t="shared" si="0"/>
        <v>0.34369373903086425</v>
      </c>
      <c r="K18" s="65">
        <f>I18/'סכום נכסי הקרן'!$C$41</f>
        <v>8.631254872718977E-2</v>
      </c>
    </row>
    <row r="19" spans="1:11">
      <c r="A19" s="67" t="s">
        <v>1610</v>
      </c>
      <c r="B19" s="54" t="s">
        <v>1622</v>
      </c>
      <c r="C19" s="54">
        <v>11</v>
      </c>
      <c r="D19" s="54" t="s">
        <v>1623</v>
      </c>
      <c r="E19" s="54" t="s">
        <v>1612</v>
      </c>
      <c r="F19" s="68" t="s">
        <v>113</v>
      </c>
      <c r="G19" s="107" t="s">
        <v>1707</v>
      </c>
      <c r="H19" s="107" t="s">
        <v>1707</v>
      </c>
      <c r="I19" s="70">
        <v>145.88582505500003</v>
      </c>
      <c r="J19" s="71">
        <f t="shared" si="0"/>
        <v>2.7789167830776264E-3</v>
      </c>
      <c r="K19" s="71">
        <f>I19/'סכום נכסי הקרן'!$C$41</f>
        <v>6.9787535532223836E-4</v>
      </c>
    </row>
    <row r="20" spans="1:11">
      <c r="A20" s="67" t="s">
        <v>1610</v>
      </c>
      <c r="B20" s="54" t="s">
        <v>1624</v>
      </c>
      <c r="C20" s="54">
        <v>11</v>
      </c>
      <c r="D20" s="54" t="s">
        <v>1623</v>
      </c>
      <c r="E20" s="54" t="s">
        <v>1612</v>
      </c>
      <c r="F20" s="68" t="s">
        <v>115</v>
      </c>
      <c r="G20" s="107" t="s">
        <v>1707</v>
      </c>
      <c r="H20" s="107" t="s">
        <v>1707</v>
      </c>
      <c r="I20" s="70">
        <v>2.836488662999999</v>
      </c>
      <c r="J20" s="71">
        <f t="shared" si="0"/>
        <v>5.4031061260738695E-5</v>
      </c>
      <c r="K20" s="71">
        <f>I20/'סכום נכסי הקרן'!$C$41</f>
        <v>1.35689367545636E-5</v>
      </c>
    </row>
    <row r="21" spans="1:11">
      <c r="A21" s="67" t="s">
        <v>1610</v>
      </c>
      <c r="B21" s="54" t="s">
        <v>1625</v>
      </c>
      <c r="C21" s="54">
        <v>11</v>
      </c>
      <c r="D21" s="54" t="s">
        <v>1623</v>
      </c>
      <c r="E21" s="54" t="s">
        <v>1612</v>
      </c>
      <c r="F21" s="68" t="s">
        <v>114</v>
      </c>
      <c r="G21" s="107" t="s">
        <v>1707</v>
      </c>
      <c r="H21" s="107" t="s">
        <v>1707</v>
      </c>
      <c r="I21" s="70">
        <v>0.76633686100000009</v>
      </c>
      <c r="J21" s="71">
        <f t="shared" si="0"/>
        <v>1.4597623612308164E-5</v>
      </c>
      <c r="K21" s="71">
        <f>I21/'סכום נכסי הקרן'!$C$41</f>
        <v>3.6659326494899523E-6</v>
      </c>
    </row>
    <row r="22" spans="1:11">
      <c r="A22" s="67" t="s">
        <v>1610</v>
      </c>
      <c r="B22" s="54" t="s">
        <v>1626</v>
      </c>
      <c r="C22" s="54">
        <v>11</v>
      </c>
      <c r="D22" s="54" t="s">
        <v>1623</v>
      </c>
      <c r="E22" s="54" t="s">
        <v>1612</v>
      </c>
      <c r="F22" s="68" t="s">
        <v>111</v>
      </c>
      <c r="G22" s="107" t="s">
        <v>1707</v>
      </c>
      <c r="H22" s="107" t="s">
        <v>1707</v>
      </c>
      <c r="I22" s="70">
        <v>2309.9841590839997</v>
      </c>
      <c r="J22" s="71">
        <f t="shared" si="0"/>
        <v>4.4001901801644393E-2</v>
      </c>
      <c r="K22" s="71">
        <f>I22/'סכום נכסי הקרן'!$C$41</f>
        <v>1.1050292344727269E-2</v>
      </c>
    </row>
    <row r="23" spans="1:11">
      <c r="A23" s="67" t="s">
        <v>1613</v>
      </c>
      <c r="B23" s="54" t="s">
        <v>1627</v>
      </c>
      <c r="C23" s="54">
        <v>12</v>
      </c>
      <c r="D23" s="54" t="s">
        <v>1623</v>
      </c>
      <c r="E23" s="54" t="s">
        <v>1612</v>
      </c>
      <c r="F23" s="68" t="s">
        <v>113</v>
      </c>
      <c r="G23" s="107" t="s">
        <v>1707</v>
      </c>
      <c r="H23" s="107" t="s">
        <v>1707</v>
      </c>
      <c r="I23" s="70">
        <v>7.5241800000000003E-4</v>
      </c>
      <c r="J23" s="71">
        <f t="shared" si="0"/>
        <v>1.4332489172963955E-8</v>
      </c>
      <c r="K23" s="71">
        <f>I23/'סכום נכסי הקרן'!$C$41</f>
        <v>3.5993488668476442E-9</v>
      </c>
    </row>
    <row r="24" spans="1:11">
      <c r="A24" s="67" t="s">
        <v>1613</v>
      </c>
      <c r="B24" s="54" t="s">
        <v>1628</v>
      </c>
      <c r="C24" s="54">
        <v>12</v>
      </c>
      <c r="D24" s="54" t="s">
        <v>1623</v>
      </c>
      <c r="E24" s="54" t="s">
        <v>1612</v>
      </c>
      <c r="F24" s="68" t="s">
        <v>111</v>
      </c>
      <c r="G24" s="107" t="s">
        <v>1707</v>
      </c>
      <c r="H24" s="107" t="s">
        <v>1707</v>
      </c>
      <c r="I24" s="70">
        <v>2545.6077619920002</v>
      </c>
      <c r="J24" s="71">
        <f t="shared" si="0"/>
        <v>4.8490195193846168E-2</v>
      </c>
      <c r="K24" s="71">
        <f>I24/'סכום נכסי הקרן'!$C$41</f>
        <v>1.217744712854354E-2</v>
      </c>
    </row>
    <row r="25" spans="1:11">
      <c r="A25" s="67" t="s">
        <v>1613</v>
      </c>
      <c r="B25" s="54" t="s">
        <v>1629</v>
      </c>
      <c r="C25" s="54">
        <v>12</v>
      </c>
      <c r="D25" s="54" t="s">
        <v>1623</v>
      </c>
      <c r="E25" s="54" t="s">
        <v>1612</v>
      </c>
      <c r="F25" s="68" t="s">
        <v>114</v>
      </c>
      <c r="G25" s="107" t="s">
        <v>1707</v>
      </c>
      <c r="H25" s="107" t="s">
        <v>1707</v>
      </c>
      <c r="I25" s="70">
        <v>3.2661099999999998E-4</v>
      </c>
      <c r="J25" s="71">
        <f t="shared" si="0"/>
        <v>6.2214734645781065E-9</v>
      </c>
      <c r="K25" s="71">
        <f>I25/'סכום נכסי הקרן'!$C$41</f>
        <v>1.5624120272906492E-9</v>
      </c>
    </row>
    <row r="26" spans="1:11">
      <c r="A26" s="67" t="s">
        <v>1613</v>
      </c>
      <c r="B26" s="54" t="s">
        <v>1630</v>
      </c>
      <c r="C26" s="54">
        <v>12</v>
      </c>
      <c r="D26" s="54" t="s">
        <v>1623</v>
      </c>
      <c r="E26" s="54" t="s">
        <v>1612</v>
      </c>
      <c r="F26" s="68" t="s">
        <v>120</v>
      </c>
      <c r="G26" s="107" t="s">
        <v>1707</v>
      </c>
      <c r="H26" s="107" t="s">
        <v>1707</v>
      </c>
      <c r="I26" s="70">
        <v>0.472082958</v>
      </c>
      <c r="J26" s="71">
        <f t="shared" si="0"/>
        <v>8.992506670860874E-6</v>
      </c>
      <c r="K26" s="71">
        <f>I26/'סכום נכסי הקרן'!$C$41</f>
        <v>2.2583075629974081E-6</v>
      </c>
    </row>
    <row r="27" spans="1:11">
      <c r="A27" s="67" t="s">
        <v>1613</v>
      </c>
      <c r="B27" s="54" t="s">
        <v>1631</v>
      </c>
      <c r="C27" s="54">
        <v>12</v>
      </c>
      <c r="D27" s="54" t="s">
        <v>1623</v>
      </c>
      <c r="E27" s="54" t="s">
        <v>1612</v>
      </c>
      <c r="F27" s="68" t="s">
        <v>119</v>
      </c>
      <c r="G27" s="107" t="s">
        <v>1707</v>
      </c>
      <c r="H27" s="107" t="s">
        <v>1707</v>
      </c>
      <c r="I27" s="70">
        <v>0.10636548199999998</v>
      </c>
      <c r="J27" s="71">
        <f t="shared" si="0"/>
        <v>2.0261106448039415E-6</v>
      </c>
      <c r="K27" s="71">
        <f>I27/'סכום נכסי הקרן'!$C$41</f>
        <v>5.0882152886879826E-7</v>
      </c>
    </row>
    <row r="28" spans="1:11">
      <c r="A28" s="67" t="s">
        <v>1615</v>
      </c>
      <c r="B28" s="54" t="s">
        <v>1632</v>
      </c>
      <c r="C28" s="54">
        <v>10</v>
      </c>
      <c r="D28" s="54" t="s">
        <v>1623</v>
      </c>
      <c r="E28" s="54" t="s">
        <v>1612</v>
      </c>
      <c r="F28" s="68" t="s">
        <v>116</v>
      </c>
      <c r="G28" s="107" t="s">
        <v>1707</v>
      </c>
      <c r="H28" s="107" t="s">
        <v>1707</v>
      </c>
      <c r="I28" s="70">
        <v>1.3573231E-2</v>
      </c>
      <c r="J28" s="71">
        <f t="shared" si="0"/>
        <v>2.5855068107041393E-7</v>
      </c>
      <c r="K28" s="71">
        <f>I28/'סכום נכסי הקרן'!$C$41</f>
        <v>6.493038925080383E-8</v>
      </c>
    </row>
    <row r="29" spans="1:11">
      <c r="A29" s="67" t="s">
        <v>1615</v>
      </c>
      <c r="B29" s="54" t="s">
        <v>1633</v>
      </c>
      <c r="C29" s="54">
        <v>10</v>
      </c>
      <c r="D29" s="54" t="s">
        <v>1623</v>
      </c>
      <c r="E29" s="54" t="s">
        <v>1612</v>
      </c>
      <c r="F29" s="68" t="s">
        <v>113</v>
      </c>
      <c r="G29" s="107" t="s">
        <v>1707</v>
      </c>
      <c r="H29" s="107" t="s">
        <v>1707</v>
      </c>
      <c r="I29" s="70">
        <v>610.442160747</v>
      </c>
      <c r="J29" s="71">
        <f t="shared" si="0"/>
        <v>1.162805203972672E-2</v>
      </c>
      <c r="K29" s="71">
        <f>I29/'סכום נכסי הקרן'!$C$41</f>
        <v>2.9201777463600575E-3</v>
      </c>
    </row>
    <row r="30" spans="1:11">
      <c r="A30" s="67" t="s">
        <v>1615</v>
      </c>
      <c r="B30" s="54" t="s">
        <v>1634</v>
      </c>
      <c r="C30" s="54">
        <v>10</v>
      </c>
      <c r="D30" s="54" t="s">
        <v>1623</v>
      </c>
      <c r="E30" s="54" t="s">
        <v>1612</v>
      </c>
      <c r="F30" s="68" t="s">
        <v>114</v>
      </c>
      <c r="G30" s="107" t="s">
        <v>1707</v>
      </c>
      <c r="H30" s="107" t="s">
        <v>1707</v>
      </c>
      <c r="I30" s="70">
        <v>0.26313228</v>
      </c>
      <c r="J30" s="71">
        <f t="shared" si="0"/>
        <v>5.0122944349514757E-6</v>
      </c>
      <c r="K30" s="71">
        <f>I30/'סכום נכסי הקרן'!$C$41</f>
        <v>1.2587482939656373E-6</v>
      </c>
    </row>
    <row r="31" spans="1:11">
      <c r="A31" s="67" t="s">
        <v>1615</v>
      </c>
      <c r="B31" s="54" t="s">
        <v>1635</v>
      </c>
      <c r="C31" s="54">
        <v>10</v>
      </c>
      <c r="D31" s="54" t="s">
        <v>1623</v>
      </c>
      <c r="E31" s="54" t="s">
        <v>1612</v>
      </c>
      <c r="F31" s="68" t="s">
        <v>119</v>
      </c>
      <c r="G31" s="107" t="s">
        <v>1707</v>
      </c>
      <c r="H31" s="107" t="s">
        <v>1707</v>
      </c>
      <c r="I31" s="70">
        <v>6.1960000000000001E-2</v>
      </c>
      <c r="J31" s="71">
        <f t="shared" si="0"/>
        <v>1.1802495808936611E-6</v>
      </c>
      <c r="K31" s="71">
        <f>I31/'סכום נכסי הקרן'!$C$41</f>
        <v>2.9639861857355888E-7</v>
      </c>
    </row>
    <row r="32" spans="1:11">
      <c r="A32" s="67" t="s">
        <v>1615</v>
      </c>
      <c r="B32" s="54" t="s">
        <v>1636</v>
      </c>
      <c r="C32" s="54">
        <v>10</v>
      </c>
      <c r="D32" s="54" t="s">
        <v>1623</v>
      </c>
      <c r="E32" s="54" t="s">
        <v>1612</v>
      </c>
      <c r="F32" s="68" t="s">
        <v>115</v>
      </c>
      <c r="G32" s="107" t="s">
        <v>1707</v>
      </c>
      <c r="H32" s="107" t="s">
        <v>1707</v>
      </c>
      <c r="I32" s="70">
        <v>19.737098767999999</v>
      </c>
      <c r="J32" s="71">
        <f t="shared" si="0"/>
        <v>3.7596356599400892E-4</v>
      </c>
      <c r="K32" s="71">
        <f>I32/'סכום נכסי הקרן'!$C$41</f>
        <v>9.4416539856118317E-5</v>
      </c>
    </row>
    <row r="33" spans="1:11">
      <c r="A33" s="67" t="s">
        <v>1615</v>
      </c>
      <c r="B33" s="54" t="s">
        <v>1637</v>
      </c>
      <c r="C33" s="54">
        <v>10</v>
      </c>
      <c r="D33" s="54" t="s">
        <v>1623</v>
      </c>
      <c r="E33" s="54" t="s">
        <v>1612</v>
      </c>
      <c r="F33" s="68" t="s">
        <v>120</v>
      </c>
      <c r="G33" s="107" t="s">
        <v>1707</v>
      </c>
      <c r="H33" s="107" t="s">
        <v>1707</v>
      </c>
      <c r="I33" s="70">
        <v>261.380900903</v>
      </c>
      <c r="J33" s="71">
        <f t="shared" si="0"/>
        <v>4.9789331624333971E-3</v>
      </c>
      <c r="K33" s="71">
        <f>I33/'סכום נכסי הקרן'!$C$41</f>
        <v>1.2503702057643882E-3</v>
      </c>
    </row>
    <row r="34" spans="1:11">
      <c r="A34" s="67" t="s">
        <v>1615</v>
      </c>
      <c r="B34" s="54" t="s">
        <v>1638</v>
      </c>
      <c r="C34" s="54">
        <v>10</v>
      </c>
      <c r="D34" s="54" t="s">
        <v>1623</v>
      </c>
      <c r="E34" s="54" t="s">
        <v>1612</v>
      </c>
      <c r="F34" s="68" t="s">
        <v>1605</v>
      </c>
      <c r="G34" s="107" t="s">
        <v>1707</v>
      </c>
      <c r="H34" s="107" t="s">
        <v>1707</v>
      </c>
      <c r="I34" s="70">
        <v>4.9644154999999995E-2</v>
      </c>
      <c r="J34" s="71">
        <f t="shared" si="0"/>
        <v>9.4565030878905646E-7</v>
      </c>
      <c r="K34" s="71">
        <f>I34/'סכום נכסי הקרן'!$C$41</f>
        <v>2.3748319822872231E-7</v>
      </c>
    </row>
    <row r="35" spans="1:11">
      <c r="A35" s="67" t="s">
        <v>1615</v>
      </c>
      <c r="B35" s="54" t="s">
        <v>1639</v>
      </c>
      <c r="C35" s="54">
        <v>10</v>
      </c>
      <c r="D35" s="54" t="s">
        <v>1623</v>
      </c>
      <c r="E35" s="54" t="s">
        <v>1612</v>
      </c>
      <c r="F35" s="68" t="s">
        <v>119</v>
      </c>
      <c r="G35" s="107" t="s">
        <v>1707</v>
      </c>
      <c r="H35" s="107" t="s">
        <v>1707</v>
      </c>
      <c r="I35" s="70">
        <v>5.1023788999999993E-2</v>
      </c>
      <c r="J35" s="71">
        <f t="shared" si="0"/>
        <v>9.7193036770265629E-7</v>
      </c>
      <c r="K35" s="71">
        <f>I35/'סכום נכסי הקרן'!$C$41</f>
        <v>2.4408296601014763E-7</v>
      </c>
    </row>
    <row r="36" spans="1:11">
      <c r="A36" s="67" t="s">
        <v>1615</v>
      </c>
      <c r="B36" s="54" t="s">
        <v>1640</v>
      </c>
      <c r="C36" s="54">
        <v>10</v>
      </c>
      <c r="D36" s="54" t="s">
        <v>1623</v>
      </c>
      <c r="E36" s="54" t="s">
        <v>1612</v>
      </c>
      <c r="F36" s="68" t="s">
        <v>111</v>
      </c>
      <c r="G36" s="107" t="s">
        <v>1707</v>
      </c>
      <c r="H36" s="107" t="s">
        <v>1707</v>
      </c>
      <c r="I36" s="70">
        <v>7103.6356310119991</v>
      </c>
      <c r="J36" s="71">
        <f t="shared" si="0"/>
        <v>0.13531412163207213</v>
      </c>
      <c r="K36" s="71">
        <f>I36/'סכום נכסי הקרן'!$C$41</f>
        <v>3.3981726725014004E-2</v>
      </c>
    </row>
    <row r="37" spans="1:11">
      <c r="A37" s="67" t="s">
        <v>1618</v>
      </c>
      <c r="B37" s="54" t="s">
        <v>1641</v>
      </c>
      <c r="C37" s="54">
        <v>20</v>
      </c>
      <c r="D37" s="54" t="s">
        <v>1623</v>
      </c>
      <c r="E37" s="54" t="s">
        <v>1612</v>
      </c>
      <c r="F37" s="68" t="s">
        <v>120</v>
      </c>
      <c r="G37" s="107" t="s">
        <v>1707</v>
      </c>
      <c r="H37" s="107" t="s">
        <v>1707</v>
      </c>
      <c r="I37" s="70">
        <v>9.4867194799999996</v>
      </c>
      <c r="J37" s="71">
        <f t="shared" si="0"/>
        <v>1.8070846821055083E-4</v>
      </c>
      <c r="K37" s="71">
        <f>I37/'סכום נכסי הקרן'!$C$41</f>
        <v>4.5381706724771964E-5</v>
      </c>
    </row>
    <row r="38" spans="1:11">
      <c r="A38" s="67" t="s">
        <v>1618</v>
      </c>
      <c r="B38" s="54" t="s">
        <v>1642</v>
      </c>
      <c r="C38" s="54">
        <v>20</v>
      </c>
      <c r="D38" s="54" t="s">
        <v>1623</v>
      </c>
      <c r="E38" s="54" t="s">
        <v>1612</v>
      </c>
      <c r="F38" s="68" t="s">
        <v>111</v>
      </c>
      <c r="G38" s="107" t="s">
        <v>1707</v>
      </c>
      <c r="H38" s="107" t="s">
        <v>1707</v>
      </c>
      <c r="I38" s="70">
        <v>5028.6817743290003</v>
      </c>
      <c r="J38" s="71">
        <f t="shared" si="0"/>
        <v>9.5789211694631921E-2</v>
      </c>
      <c r="K38" s="71">
        <f>I38/'סכום נכסי הקרן'!$C$41</f>
        <v>2.4055750987042424E-2</v>
      </c>
    </row>
    <row r="39" spans="1:11">
      <c r="A39" s="67" t="s">
        <v>1618</v>
      </c>
      <c r="B39" s="54" t="s">
        <v>1643</v>
      </c>
      <c r="C39" s="54">
        <v>20</v>
      </c>
      <c r="D39" s="54" t="s">
        <v>1623</v>
      </c>
      <c r="E39" s="54" t="s">
        <v>1612</v>
      </c>
      <c r="F39" s="68" t="s">
        <v>117</v>
      </c>
      <c r="G39" s="107" t="s">
        <v>1707</v>
      </c>
      <c r="H39" s="107" t="s">
        <v>1707</v>
      </c>
      <c r="I39" s="70">
        <v>1.8279999999999999E-6</v>
      </c>
      <c r="J39" s="71">
        <f t="shared" si="0"/>
        <v>3.4820791379496642E-11</v>
      </c>
      <c r="K39" s="71">
        <f>I39/'סכום נכסי הקרן'!$C$41</f>
        <v>8.7446203155659398E-12</v>
      </c>
    </row>
    <row r="40" spans="1:11">
      <c r="A40" s="67" t="s">
        <v>1618</v>
      </c>
      <c r="B40" s="54" t="s">
        <v>1644</v>
      </c>
      <c r="C40" s="54">
        <v>20</v>
      </c>
      <c r="D40" s="54" t="s">
        <v>1623</v>
      </c>
      <c r="E40" s="54" t="s">
        <v>1612</v>
      </c>
      <c r="F40" s="68" t="s">
        <v>113</v>
      </c>
      <c r="G40" s="107" t="s">
        <v>1707</v>
      </c>
      <c r="H40" s="107" t="s">
        <v>1707</v>
      </c>
      <c r="I40" s="70">
        <v>1.9777417399999999</v>
      </c>
      <c r="J40" s="71">
        <f t="shared" si="0"/>
        <v>3.7673157839749832E-5</v>
      </c>
      <c r="K40" s="71">
        <f>I40/'סכום נכסי הקרן'!$C$41</f>
        <v>9.4609412464697656E-6</v>
      </c>
    </row>
    <row r="41" spans="1:11">
      <c r="A41" s="67" t="s">
        <v>1618</v>
      </c>
      <c r="B41" s="54" t="s">
        <v>1645</v>
      </c>
      <c r="C41" s="54">
        <v>20</v>
      </c>
      <c r="D41" s="54" t="s">
        <v>1623</v>
      </c>
      <c r="E41" s="54" t="s">
        <v>1612</v>
      </c>
      <c r="F41" s="68" t="s">
        <v>119</v>
      </c>
      <c r="G41" s="107" t="s">
        <v>1707</v>
      </c>
      <c r="H41" s="107" t="s">
        <v>1707</v>
      </c>
      <c r="I41" s="70">
        <v>1.552927677</v>
      </c>
      <c r="J41" s="71">
        <f t="shared" si="0"/>
        <v>2.9581056164257852E-5</v>
      </c>
      <c r="K41" s="71">
        <f>I41/'סכום נכסי הקרן'!$C$41</f>
        <v>7.4287543287192676E-6</v>
      </c>
    </row>
    <row r="42" spans="1:11">
      <c r="A42" s="67" t="s">
        <v>1618</v>
      </c>
      <c r="B42" s="54" t="s">
        <v>1646</v>
      </c>
      <c r="C42" s="54">
        <v>20</v>
      </c>
      <c r="D42" s="54" t="s">
        <v>1623</v>
      </c>
      <c r="E42" s="54" t="s">
        <v>1612</v>
      </c>
      <c r="F42" s="68" t="s">
        <v>115</v>
      </c>
      <c r="G42" s="107" t="s">
        <v>1707</v>
      </c>
      <c r="H42" s="107" t="s">
        <v>1707</v>
      </c>
      <c r="I42" s="70">
        <v>2.3304049E-2</v>
      </c>
      <c r="J42" s="71">
        <f t="shared" si="0"/>
        <v>4.439088777497634E-7</v>
      </c>
      <c r="K42" s="71">
        <f>I42/'סכום נכסי הקרן'!$C$41</f>
        <v>1.1147979229778125E-7</v>
      </c>
    </row>
    <row r="43" spans="1:11">
      <c r="A43" s="109" t="s">
        <v>1707</v>
      </c>
      <c r="B43" s="109" t="s">
        <v>1707</v>
      </c>
      <c r="C43" s="109" t="s">
        <v>1707</v>
      </c>
      <c r="D43" s="110" t="s">
        <v>1707</v>
      </c>
      <c r="E43" s="110" t="s">
        <v>1707</v>
      </c>
      <c r="F43" s="110" t="s">
        <v>1707</v>
      </c>
      <c r="G43" s="110" t="s">
        <v>1707</v>
      </c>
      <c r="H43" s="107" t="s">
        <v>1707</v>
      </c>
      <c r="I43" s="110" t="s">
        <v>1707</v>
      </c>
      <c r="J43" s="110" t="s">
        <v>1707</v>
      </c>
      <c r="K43" s="110" t="s">
        <v>1707</v>
      </c>
    </row>
    <row r="44" spans="1:11">
      <c r="A44" s="62" t="s">
        <v>163</v>
      </c>
      <c r="B44" s="106" t="s">
        <v>1707</v>
      </c>
      <c r="C44" s="106" t="s">
        <v>1707</v>
      </c>
      <c r="D44" s="106" t="s">
        <v>1707</v>
      </c>
      <c r="E44" s="106" t="s">
        <v>1707</v>
      </c>
      <c r="F44" s="106" t="s">
        <v>1707</v>
      </c>
      <c r="G44" s="106" t="s">
        <v>1707</v>
      </c>
      <c r="H44" s="107" t="s">
        <v>1707</v>
      </c>
      <c r="I44" s="64">
        <f>I45</f>
        <v>3078.2565459939997</v>
      </c>
      <c r="J44" s="65">
        <f>IFERROR(I44/$I$8,0)</f>
        <v>5.8636394420474282E-2</v>
      </c>
      <c r="K44" s="65">
        <f>I44/'סכום נכסי הקרן'!$C$41</f>
        <v>1.472548398721169E-2</v>
      </c>
    </row>
    <row r="45" spans="1:11">
      <c r="A45" s="66" t="s">
        <v>33</v>
      </c>
      <c r="B45" s="106" t="s">
        <v>1707</v>
      </c>
      <c r="C45" s="106" t="s">
        <v>1707</v>
      </c>
      <c r="D45" s="106" t="s">
        <v>1707</v>
      </c>
      <c r="E45" s="106" t="s">
        <v>1707</v>
      </c>
      <c r="F45" s="106" t="s">
        <v>1707</v>
      </c>
      <c r="G45" s="106" t="s">
        <v>1707</v>
      </c>
      <c r="H45" s="106" t="s">
        <v>1707</v>
      </c>
      <c r="I45" s="64">
        <f>SUM(I46:I48)</f>
        <v>3078.2565459939997</v>
      </c>
      <c r="J45" s="65">
        <f t="shared" ref="J45" si="1">IFERROR(I45/$I$8,0)</f>
        <v>5.8636394420474282E-2</v>
      </c>
      <c r="K45" s="65">
        <f>I45/'סכום נכסי הקרן'!$C$41</f>
        <v>1.472548398721169E-2</v>
      </c>
    </row>
    <row r="46" spans="1:11">
      <c r="A46" s="67" t="s">
        <v>1647</v>
      </c>
      <c r="B46" s="54" t="s">
        <v>1648</v>
      </c>
      <c r="C46" s="54">
        <v>85</v>
      </c>
      <c r="D46" s="54" t="s">
        <v>1649</v>
      </c>
      <c r="E46" s="54" t="s">
        <v>1650</v>
      </c>
      <c r="F46" s="68" t="s">
        <v>120</v>
      </c>
      <c r="G46" s="107" t="s">
        <v>1707</v>
      </c>
      <c r="H46" s="107" t="s">
        <v>1707</v>
      </c>
      <c r="I46" s="70">
        <v>69.448519938000004</v>
      </c>
      <c r="J46" s="71">
        <f>IFERROR(I46/$I$8,0)</f>
        <v>1.3228951993303675E-3</v>
      </c>
      <c r="K46" s="71">
        <f>I46/'סכום נכסי הקרן'!$C$41</f>
        <v>3.3222151987736382E-4</v>
      </c>
    </row>
    <row r="47" spans="1:11">
      <c r="A47" s="67" t="s">
        <v>1647</v>
      </c>
      <c r="B47" s="54" t="s">
        <v>1651</v>
      </c>
      <c r="C47" s="54">
        <v>85</v>
      </c>
      <c r="D47" s="54" t="s">
        <v>1649</v>
      </c>
      <c r="E47" s="54" t="s">
        <v>1650</v>
      </c>
      <c r="F47" s="68" t="s">
        <v>113</v>
      </c>
      <c r="G47" s="107" t="s">
        <v>1707</v>
      </c>
      <c r="H47" s="107" t="s">
        <v>1707</v>
      </c>
      <c r="I47" s="70">
        <v>162.673084225</v>
      </c>
      <c r="J47" s="71">
        <f>IFERROR(I47/$I$8,0)</f>
        <v>3.09869011425493E-3</v>
      </c>
      <c r="K47" s="71">
        <f>I47/'סכום נכסי הקרן'!$C$41</f>
        <v>7.7818072051953179E-4</v>
      </c>
    </row>
    <row r="48" spans="1:11">
      <c r="A48" s="67" t="s">
        <v>1647</v>
      </c>
      <c r="B48" s="54" t="s">
        <v>1652</v>
      </c>
      <c r="C48" s="54">
        <v>85</v>
      </c>
      <c r="D48" s="54" t="s">
        <v>1649</v>
      </c>
      <c r="E48" s="54" t="s">
        <v>1650</v>
      </c>
      <c r="F48" s="68" t="s">
        <v>111</v>
      </c>
      <c r="G48" s="107" t="s">
        <v>1707</v>
      </c>
      <c r="H48" s="107" t="s">
        <v>1707</v>
      </c>
      <c r="I48" s="70">
        <v>2846.1349418309997</v>
      </c>
      <c r="J48" s="71">
        <f>IFERROR(I48/$I$8,0)</f>
        <v>5.4214809106888986E-2</v>
      </c>
      <c r="K48" s="71">
        <f>I48/'סכום נכסי הקרן'!$C$41</f>
        <v>1.3615081746814793E-2</v>
      </c>
    </row>
    <row r="49" spans="1:11">
      <c r="A49" s="109" t="s">
        <v>1707</v>
      </c>
      <c r="B49" s="109" t="s">
        <v>1707</v>
      </c>
      <c r="C49" s="109" t="s">
        <v>1707</v>
      </c>
      <c r="D49" s="110" t="s">
        <v>1707</v>
      </c>
      <c r="E49" s="110" t="s">
        <v>1707</v>
      </c>
      <c r="F49" s="110" t="s">
        <v>1707</v>
      </c>
      <c r="G49" s="110" t="s">
        <v>1707</v>
      </c>
      <c r="H49" s="107" t="s">
        <v>1707</v>
      </c>
      <c r="I49" s="110" t="s">
        <v>1707</v>
      </c>
      <c r="J49" s="110" t="s">
        <v>1707</v>
      </c>
      <c r="K49" s="110" t="s">
        <v>1707</v>
      </c>
    </row>
    <row r="50" spans="1:11">
      <c r="A50" s="109" t="s">
        <v>1707</v>
      </c>
      <c r="B50" s="109" t="s">
        <v>1707</v>
      </c>
      <c r="C50" s="109" t="s">
        <v>1707</v>
      </c>
      <c r="D50" s="110" t="s">
        <v>1707</v>
      </c>
      <c r="E50" s="110" t="s">
        <v>1707</v>
      </c>
      <c r="F50" s="110" t="s">
        <v>1707</v>
      </c>
      <c r="G50" s="110" t="s">
        <v>1707</v>
      </c>
      <c r="H50" s="107" t="s">
        <v>1707</v>
      </c>
      <c r="I50" s="110" t="s">
        <v>1707</v>
      </c>
      <c r="J50" s="110" t="s">
        <v>1707</v>
      </c>
      <c r="K50" s="110" t="s">
        <v>1707</v>
      </c>
    </row>
    <row r="51" spans="1:11">
      <c r="A51" s="111" t="s">
        <v>1707</v>
      </c>
      <c r="B51" s="107" t="s">
        <v>1707</v>
      </c>
      <c r="C51" s="107" t="s">
        <v>1707</v>
      </c>
      <c r="D51" s="107" t="s">
        <v>1707</v>
      </c>
      <c r="E51" s="107" t="s">
        <v>1707</v>
      </c>
      <c r="F51" s="107" t="s">
        <v>1707</v>
      </c>
      <c r="G51" s="107" t="s">
        <v>1707</v>
      </c>
      <c r="H51" s="107" t="s">
        <v>1707</v>
      </c>
      <c r="I51" s="107" t="s">
        <v>1707</v>
      </c>
      <c r="J51" s="107" t="s">
        <v>1707</v>
      </c>
      <c r="K51" s="107" t="s">
        <v>1707</v>
      </c>
    </row>
    <row r="52" spans="1:11">
      <c r="A52" s="111" t="s">
        <v>1707</v>
      </c>
      <c r="B52" s="107" t="s">
        <v>1707</v>
      </c>
      <c r="C52" s="107" t="s">
        <v>1707</v>
      </c>
      <c r="D52" s="107" t="s">
        <v>1707</v>
      </c>
      <c r="E52" s="107" t="s">
        <v>1707</v>
      </c>
      <c r="F52" s="107" t="s">
        <v>1707</v>
      </c>
      <c r="G52" s="107" t="s">
        <v>1707</v>
      </c>
      <c r="H52" s="107" t="s">
        <v>1707</v>
      </c>
      <c r="I52" s="107" t="s">
        <v>1707</v>
      </c>
      <c r="J52" s="107" t="s">
        <v>1707</v>
      </c>
      <c r="K52" s="107" t="s">
        <v>1707</v>
      </c>
    </row>
    <row r="53" spans="1:11">
      <c r="A53" s="111" t="s">
        <v>1707</v>
      </c>
      <c r="B53" s="107" t="s">
        <v>1707</v>
      </c>
      <c r="C53" s="107" t="s">
        <v>1707</v>
      </c>
      <c r="D53" s="107" t="s">
        <v>1707</v>
      </c>
      <c r="E53" s="107" t="s">
        <v>1707</v>
      </c>
      <c r="F53" s="107" t="s">
        <v>1707</v>
      </c>
      <c r="G53" s="107" t="s">
        <v>1707</v>
      </c>
      <c r="H53" s="107" t="s">
        <v>1707</v>
      </c>
      <c r="I53" s="107" t="s">
        <v>1707</v>
      </c>
      <c r="J53" s="107" t="s">
        <v>1707</v>
      </c>
      <c r="K53" s="107" t="s">
        <v>1707</v>
      </c>
    </row>
    <row r="54" spans="1:11">
      <c r="A54" s="111" t="s">
        <v>1707</v>
      </c>
      <c r="B54" s="107" t="s">
        <v>1707</v>
      </c>
      <c r="C54" s="107" t="s">
        <v>1707</v>
      </c>
      <c r="D54" s="107" t="s">
        <v>1707</v>
      </c>
      <c r="E54" s="107" t="s">
        <v>1707</v>
      </c>
      <c r="F54" s="107" t="s">
        <v>1707</v>
      </c>
      <c r="G54" s="107" t="s">
        <v>1707</v>
      </c>
      <c r="H54" s="107" t="s">
        <v>1707</v>
      </c>
      <c r="I54" s="107" t="s">
        <v>1707</v>
      </c>
      <c r="J54" s="107" t="s">
        <v>1707</v>
      </c>
      <c r="K54" s="107" t="s">
        <v>1707</v>
      </c>
    </row>
    <row r="55" spans="1:11">
      <c r="A55" s="111" t="s">
        <v>1707</v>
      </c>
      <c r="B55" s="107" t="s">
        <v>1707</v>
      </c>
      <c r="C55" s="107" t="s">
        <v>1707</v>
      </c>
      <c r="D55" s="107" t="s">
        <v>1707</v>
      </c>
      <c r="E55" s="107" t="s">
        <v>1707</v>
      </c>
      <c r="F55" s="107" t="s">
        <v>1707</v>
      </c>
      <c r="G55" s="107" t="s">
        <v>1707</v>
      </c>
      <c r="H55" s="107" t="s">
        <v>1707</v>
      </c>
      <c r="I55" s="107" t="s">
        <v>1707</v>
      </c>
      <c r="J55" s="107" t="s">
        <v>1707</v>
      </c>
      <c r="K55" s="107" t="s">
        <v>1707</v>
      </c>
    </row>
    <row r="56" spans="1:11">
      <c r="A56" s="111" t="s">
        <v>1707</v>
      </c>
      <c r="B56" s="107" t="s">
        <v>1707</v>
      </c>
      <c r="C56" s="107" t="s">
        <v>1707</v>
      </c>
      <c r="D56" s="107" t="s">
        <v>1707</v>
      </c>
      <c r="E56" s="107" t="s">
        <v>1707</v>
      </c>
      <c r="F56" s="107" t="s">
        <v>1707</v>
      </c>
      <c r="G56" s="107" t="s">
        <v>1707</v>
      </c>
      <c r="H56" s="107" t="s">
        <v>1707</v>
      </c>
      <c r="I56" s="107" t="s">
        <v>1707</v>
      </c>
      <c r="J56" s="107" t="s">
        <v>1707</v>
      </c>
      <c r="K56" s="107" t="s">
        <v>1707</v>
      </c>
    </row>
    <row r="57" spans="1:11">
      <c r="A57" s="111" t="s">
        <v>1707</v>
      </c>
      <c r="B57" s="107" t="s">
        <v>1707</v>
      </c>
      <c r="C57" s="107" t="s">
        <v>1707</v>
      </c>
      <c r="D57" s="107" t="s">
        <v>1707</v>
      </c>
      <c r="E57" s="107" t="s">
        <v>1707</v>
      </c>
      <c r="F57" s="107" t="s">
        <v>1707</v>
      </c>
      <c r="G57" s="107" t="s">
        <v>1707</v>
      </c>
      <c r="H57" s="107" t="s">
        <v>1707</v>
      </c>
      <c r="I57" s="107" t="s">
        <v>1707</v>
      </c>
      <c r="J57" s="107" t="s">
        <v>1707</v>
      </c>
      <c r="K57" s="107" t="s">
        <v>1707</v>
      </c>
    </row>
    <row r="58" spans="1:11">
      <c r="A58" s="111" t="s">
        <v>1707</v>
      </c>
      <c r="B58" s="107" t="s">
        <v>1707</v>
      </c>
      <c r="C58" s="107" t="s">
        <v>1707</v>
      </c>
      <c r="D58" s="107" t="s">
        <v>1707</v>
      </c>
      <c r="E58" s="107" t="s">
        <v>1707</v>
      </c>
      <c r="F58" s="107" t="s">
        <v>1707</v>
      </c>
      <c r="G58" s="107" t="s">
        <v>1707</v>
      </c>
      <c r="H58" s="107" t="s">
        <v>1707</v>
      </c>
      <c r="I58" s="107" t="s">
        <v>1707</v>
      </c>
      <c r="J58" s="107" t="s">
        <v>1707</v>
      </c>
      <c r="K58" s="107" t="s">
        <v>1707</v>
      </c>
    </row>
    <row r="59" spans="1:11">
      <c r="A59" s="111" t="s">
        <v>1707</v>
      </c>
      <c r="B59" s="107" t="s">
        <v>1707</v>
      </c>
      <c r="C59" s="107" t="s">
        <v>1707</v>
      </c>
      <c r="D59" s="107" t="s">
        <v>1707</v>
      </c>
      <c r="E59" s="107" t="s">
        <v>1707</v>
      </c>
      <c r="F59" s="107" t="s">
        <v>1707</v>
      </c>
      <c r="G59" s="107" t="s">
        <v>1707</v>
      </c>
      <c r="H59" s="107" t="s">
        <v>1707</v>
      </c>
      <c r="I59" s="107" t="s">
        <v>1707</v>
      </c>
      <c r="J59" s="107" t="s">
        <v>1707</v>
      </c>
      <c r="K59" s="107" t="s">
        <v>1707</v>
      </c>
    </row>
    <row r="60" spans="1:11">
      <c r="A60" s="109" t="s">
        <v>1707</v>
      </c>
      <c r="B60" s="109" t="s">
        <v>1707</v>
      </c>
      <c r="C60" s="110" t="s">
        <v>1707</v>
      </c>
      <c r="D60" s="110" t="s">
        <v>1707</v>
      </c>
      <c r="E60" s="110" t="s">
        <v>1707</v>
      </c>
      <c r="F60" s="110" t="s">
        <v>1707</v>
      </c>
      <c r="G60" s="110" t="s">
        <v>1707</v>
      </c>
      <c r="H60" s="107" t="s">
        <v>1707</v>
      </c>
      <c r="I60" s="110" t="s">
        <v>1707</v>
      </c>
      <c r="J60" s="110" t="s">
        <v>1707</v>
      </c>
      <c r="K60" s="110" t="s">
        <v>1707</v>
      </c>
    </row>
    <row r="61" spans="1:11">
      <c r="A61" s="109" t="s">
        <v>1707</v>
      </c>
      <c r="B61" s="109" t="s">
        <v>1707</v>
      </c>
      <c r="C61" s="110" t="s">
        <v>1707</v>
      </c>
      <c r="D61" s="110" t="s">
        <v>1707</v>
      </c>
      <c r="E61" s="110" t="s">
        <v>1707</v>
      </c>
      <c r="F61" s="110" t="s">
        <v>1707</v>
      </c>
      <c r="G61" s="110" t="s">
        <v>1707</v>
      </c>
      <c r="H61" s="107" t="s">
        <v>1707</v>
      </c>
      <c r="I61" s="110" t="s">
        <v>1707</v>
      </c>
      <c r="J61" s="110" t="s">
        <v>1707</v>
      </c>
      <c r="K61" s="110" t="s">
        <v>1707</v>
      </c>
    </row>
    <row r="62" spans="1:11">
      <c r="A62" s="109" t="s">
        <v>1707</v>
      </c>
      <c r="B62" s="109" t="s">
        <v>1707</v>
      </c>
      <c r="C62" s="110" t="s">
        <v>1707</v>
      </c>
      <c r="D62" s="110" t="s">
        <v>1707</v>
      </c>
      <c r="E62" s="110" t="s">
        <v>1707</v>
      </c>
      <c r="F62" s="110" t="s">
        <v>1707</v>
      </c>
      <c r="G62" s="110" t="s">
        <v>1707</v>
      </c>
      <c r="H62" s="107" t="s">
        <v>1707</v>
      </c>
      <c r="I62" s="110" t="s">
        <v>1707</v>
      </c>
      <c r="J62" s="110" t="s">
        <v>1707</v>
      </c>
      <c r="K62" s="110" t="s">
        <v>1707</v>
      </c>
    </row>
    <row r="63" spans="1:11">
      <c r="A63" s="73" t="s">
        <v>185</v>
      </c>
      <c r="B63" s="109" t="s">
        <v>1707</v>
      </c>
      <c r="C63" s="110" t="s">
        <v>1707</v>
      </c>
      <c r="D63" s="110" t="s">
        <v>1707</v>
      </c>
      <c r="E63" s="110" t="s">
        <v>1707</v>
      </c>
      <c r="F63" s="110" t="s">
        <v>1707</v>
      </c>
      <c r="G63" s="110" t="s">
        <v>1707</v>
      </c>
      <c r="H63" s="107" t="s">
        <v>1707</v>
      </c>
      <c r="I63" s="110" t="s">
        <v>1707</v>
      </c>
      <c r="J63" s="110" t="s">
        <v>1707</v>
      </c>
      <c r="K63" s="110" t="s">
        <v>1707</v>
      </c>
    </row>
    <row r="64" spans="1:11" hidden="1">
      <c r="A64" s="74"/>
      <c r="C64" s="1"/>
      <c r="H64" s="69"/>
    </row>
    <row r="65" spans="3:8" hidden="1">
      <c r="C65" s="1"/>
      <c r="H65" s="69"/>
    </row>
    <row r="66" spans="3:8" hidden="1">
      <c r="C66" s="1"/>
      <c r="H66" s="69"/>
    </row>
    <row r="67" spans="3:8" hidden="1">
      <c r="C67" s="1"/>
      <c r="H67" s="69"/>
    </row>
    <row r="68" spans="3:8" hidden="1">
      <c r="C68" s="1"/>
      <c r="H68" s="69"/>
    </row>
    <row r="69" spans="3:8" hidden="1">
      <c r="C69" s="1"/>
      <c r="H69" s="69"/>
    </row>
    <row r="70" spans="3:8" hidden="1">
      <c r="C70" s="1"/>
      <c r="H70" s="69"/>
    </row>
    <row r="71" spans="3:8" hidden="1">
      <c r="C71" s="1"/>
    </row>
    <row r="72" spans="3:8" hidden="1">
      <c r="C72" s="1"/>
    </row>
    <row r="73" spans="3:8" hidden="1">
      <c r="C73" s="1"/>
    </row>
    <row r="74" spans="3:8" hidden="1">
      <c r="C74" s="1"/>
    </row>
    <row r="75" spans="3:8" hidden="1">
      <c r="C75" s="1"/>
    </row>
    <row r="76" spans="3:8" hidden="1">
      <c r="C76" s="1"/>
    </row>
    <row r="77" spans="3:8" hidden="1">
      <c r="C77" s="1"/>
    </row>
    <row r="78" spans="3:8" hidden="1">
      <c r="C78" s="1"/>
    </row>
    <row r="79" spans="3:8" hidden="1">
      <c r="C79" s="1"/>
    </row>
    <row r="80" spans="3:8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51.5703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125</v>
      </c>
      <c r="B1" s="36" t="s" vm="1">
        <v>192</v>
      </c>
    </row>
    <row r="2" spans="1:17">
      <c r="A2" s="36" t="s">
        <v>124</v>
      </c>
      <c r="B2" s="36" t="s">
        <v>193</v>
      </c>
    </row>
    <row r="3" spans="1:17">
      <c r="A3" s="36" t="s">
        <v>126</v>
      </c>
      <c r="B3" s="36" t="s">
        <v>194</v>
      </c>
    </row>
    <row r="4" spans="1:17">
      <c r="A4" s="36" t="s">
        <v>127</v>
      </c>
      <c r="B4" s="36">
        <v>2146</v>
      </c>
    </row>
    <row r="5" spans="1:17">
      <c r="A5" s="125" t="s">
        <v>70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7"/>
    </row>
    <row r="6" spans="1:17" s="3" customFormat="1">
      <c r="A6" s="37" t="s">
        <v>96</v>
      </c>
      <c r="B6" s="38" t="s">
        <v>35</v>
      </c>
      <c r="C6" s="38" t="s">
        <v>100</v>
      </c>
      <c r="D6" s="38" t="s">
        <v>14</v>
      </c>
      <c r="E6" s="38" t="s">
        <v>52</v>
      </c>
      <c r="F6" s="38" t="s">
        <v>85</v>
      </c>
      <c r="G6" s="38" t="s">
        <v>17</v>
      </c>
      <c r="H6" s="38" t="s">
        <v>84</v>
      </c>
      <c r="I6" s="38" t="s">
        <v>16</v>
      </c>
      <c r="J6" s="38" t="s">
        <v>18</v>
      </c>
      <c r="K6" s="38" t="s">
        <v>170</v>
      </c>
      <c r="L6" s="38" t="s">
        <v>169</v>
      </c>
      <c r="M6" s="38" t="s">
        <v>184</v>
      </c>
      <c r="N6" s="38" t="s">
        <v>48</v>
      </c>
      <c r="O6" s="38" t="s">
        <v>172</v>
      </c>
      <c r="P6" s="38" t="s">
        <v>128</v>
      </c>
      <c r="Q6" s="112" t="s">
        <v>130</v>
      </c>
    </row>
    <row r="7" spans="1:17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26" t="s">
        <v>21</v>
      </c>
      <c r="G7" s="26" t="s">
        <v>20</v>
      </c>
      <c r="H7" s="103" t="s">
        <v>1707</v>
      </c>
      <c r="I7" s="26" t="s">
        <v>19</v>
      </c>
      <c r="J7" s="26" t="s">
        <v>19</v>
      </c>
      <c r="K7" s="26" t="s">
        <v>177</v>
      </c>
      <c r="L7" s="103" t="s">
        <v>1707</v>
      </c>
      <c r="M7" s="12" t="s">
        <v>173</v>
      </c>
      <c r="N7" s="26" t="s">
        <v>178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4" t="s">
        <v>1707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94</v>
      </c>
      <c r="Q8" s="15" t="s">
        <v>95</v>
      </c>
    </row>
    <row r="9" spans="1:17" s="4" customFormat="1" ht="20.25">
      <c r="A9" s="54" t="s">
        <v>24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70">
        <v>0.29715071584053959</v>
      </c>
      <c r="H9" s="107" t="s">
        <v>1707</v>
      </c>
      <c r="I9" s="107" t="s">
        <v>1707</v>
      </c>
      <c r="J9" s="71">
        <v>4.1262814420223108E-2</v>
      </c>
      <c r="K9" s="107" t="s">
        <v>1707</v>
      </c>
      <c r="L9" s="107" t="s">
        <v>1707</v>
      </c>
      <c r="M9" s="107" t="s">
        <v>1707</v>
      </c>
      <c r="N9" s="70">
        <v>10389.565276426001</v>
      </c>
      <c r="O9" s="107" t="s">
        <v>1707</v>
      </c>
      <c r="P9" s="71">
        <f>IFERROR(N9/$N$9,0)</f>
        <v>1</v>
      </c>
      <c r="Q9" s="71">
        <f>N9/'סכום נכסי הקרן'!$C$41</f>
        <v>4.9700658416921922E-2</v>
      </c>
    </row>
    <row r="10" spans="1:17">
      <c r="A10" s="62" t="s">
        <v>164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64">
        <v>0.29715071584053959</v>
      </c>
      <c r="H10" s="106" t="s">
        <v>1707</v>
      </c>
      <c r="I10" s="106" t="s">
        <v>1707</v>
      </c>
      <c r="J10" s="65">
        <v>4.1262814420223108E-2</v>
      </c>
      <c r="K10" s="106" t="s">
        <v>1707</v>
      </c>
      <c r="L10" s="106" t="s">
        <v>1707</v>
      </c>
      <c r="M10" s="106" t="s">
        <v>1707</v>
      </c>
      <c r="N10" s="64">
        <v>10389.565276426001</v>
      </c>
      <c r="O10" s="106" t="s">
        <v>1707</v>
      </c>
      <c r="P10" s="65">
        <f t="shared" ref="P10:P21" si="0">IFERROR(N10/$N$9,0)</f>
        <v>1</v>
      </c>
      <c r="Q10" s="65">
        <f>N10/'סכום נכסי הקרן'!$C$41</f>
        <v>4.9700658416921922E-2</v>
      </c>
    </row>
    <row r="11" spans="1:17">
      <c r="A11" s="72" t="s">
        <v>36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70">
        <v>0.29715071584053959</v>
      </c>
      <c r="H11" s="107" t="s">
        <v>1707</v>
      </c>
      <c r="I11" s="107" t="s">
        <v>1707</v>
      </c>
      <c r="J11" s="71">
        <v>4.1262814420223108E-2</v>
      </c>
      <c r="K11" s="107" t="s">
        <v>1707</v>
      </c>
      <c r="L11" s="107" t="s">
        <v>1707</v>
      </c>
      <c r="M11" s="107" t="s">
        <v>1707</v>
      </c>
      <c r="N11" s="70">
        <v>10389.565276426001</v>
      </c>
      <c r="O11" s="107" t="s">
        <v>1707</v>
      </c>
      <c r="P11" s="71">
        <f t="shared" si="0"/>
        <v>1</v>
      </c>
      <c r="Q11" s="71">
        <f>N11/'סכום נכסי הקרן'!$C$41</f>
        <v>4.9700658416921922E-2</v>
      </c>
    </row>
    <row r="12" spans="1:17">
      <c r="A12" s="77" t="s">
        <v>22</v>
      </c>
      <c r="B12" s="106" t="s">
        <v>1707</v>
      </c>
      <c r="C12" s="106" t="s">
        <v>1707</v>
      </c>
      <c r="D12" s="106" t="s">
        <v>1707</v>
      </c>
      <c r="E12" s="106" t="s">
        <v>1707</v>
      </c>
      <c r="F12" s="106" t="s">
        <v>1707</v>
      </c>
      <c r="G12" s="64">
        <v>0.29715071584053959</v>
      </c>
      <c r="H12" s="106" t="s">
        <v>1707</v>
      </c>
      <c r="I12" s="106" t="s">
        <v>1707</v>
      </c>
      <c r="J12" s="65">
        <v>4.1262814420223108E-2</v>
      </c>
      <c r="K12" s="106" t="s">
        <v>1707</v>
      </c>
      <c r="L12" s="106" t="s">
        <v>1707</v>
      </c>
      <c r="M12" s="106" t="s">
        <v>1707</v>
      </c>
      <c r="N12" s="64">
        <v>10389.565276426001</v>
      </c>
      <c r="O12" s="106" t="s">
        <v>1707</v>
      </c>
      <c r="P12" s="65">
        <f t="shared" si="0"/>
        <v>1</v>
      </c>
      <c r="Q12" s="65">
        <f>N12/'סכום נכסי הקרן'!$C$41</f>
        <v>4.9700658416921922E-2</v>
      </c>
    </row>
    <row r="13" spans="1:17">
      <c r="A13" s="78" t="s">
        <v>195</v>
      </c>
      <c r="B13" s="54" t="s">
        <v>196</v>
      </c>
      <c r="C13" s="68" t="s">
        <v>101</v>
      </c>
      <c r="D13" s="54" t="s">
        <v>197</v>
      </c>
      <c r="E13" s="107" t="s">
        <v>1707</v>
      </c>
      <c r="F13" s="107" t="s">
        <v>1707</v>
      </c>
      <c r="G13" s="70">
        <v>0.84999999999751608</v>
      </c>
      <c r="H13" s="68" t="s">
        <v>112</v>
      </c>
      <c r="I13" s="69">
        <v>0</v>
      </c>
      <c r="J13" s="71">
        <v>4.1399999999936564E-2</v>
      </c>
      <c r="K13" s="70">
        <v>270855.58500000002</v>
      </c>
      <c r="L13" s="76">
        <v>96.61</v>
      </c>
      <c r="M13" s="107" t="s">
        <v>1707</v>
      </c>
      <c r="N13" s="70">
        <v>261.67358066899999</v>
      </c>
      <c r="O13" s="71">
        <v>1.9346827500000001E-5</v>
      </c>
      <c r="P13" s="71">
        <f t="shared" si="0"/>
        <v>2.5186191501461494E-2</v>
      </c>
      <c r="Q13" s="71">
        <f>N13/'סכום נכסי הקרן'!$C$41</f>
        <v>1.2517703006373194E-3</v>
      </c>
    </row>
    <row r="14" spans="1:17">
      <c r="A14" s="78" t="s">
        <v>198</v>
      </c>
      <c r="B14" s="54" t="s">
        <v>199</v>
      </c>
      <c r="C14" s="68" t="s">
        <v>101</v>
      </c>
      <c r="D14" s="54" t="s">
        <v>197</v>
      </c>
      <c r="E14" s="107" t="s">
        <v>1707</v>
      </c>
      <c r="F14" s="107" t="s">
        <v>1707</v>
      </c>
      <c r="G14" s="70">
        <v>9.9999999999685167E-3</v>
      </c>
      <c r="H14" s="68" t="s">
        <v>112</v>
      </c>
      <c r="I14" s="69">
        <v>0</v>
      </c>
      <c r="J14" s="71">
        <v>3.7200000000003085E-2</v>
      </c>
      <c r="K14" s="70">
        <v>3494785.381788</v>
      </c>
      <c r="L14" s="76">
        <v>99.98</v>
      </c>
      <c r="M14" s="107" t="s">
        <v>1707</v>
      </c>
      <c r="N14" s="70">
        <v>3494.0864247110003</v>
      </c>
      <c r="O14" s="71">
        <v>6.7207411188230772E-5</v>
      </c>
      <c r="P14" s="71">
        <f t="shared" si="0"/>
        <v>0.33630727867306515</v>
      </c>
      <c r="Q14" s="71">
        <f>N14/'סכום נכסי הקרן'!$C$41</f>
        <v>1.6714693180454581E-2</v>
      </c>
    </row>
    <row r="15" spans="1:17">
      <c r="A15" s="78" t="s">
        <v>200</v>
      </c>
      <c r="B15" s="54" t="s">
        <v>201</v>
      </c>
      <c r="C15" s="68" t="s">
        <v>101</v>
      </c>
      <c r="D15" s="54" t="s">
        <v>197</v>
      </c>
      <c r="E15" s="107" t="s">
        <v>1707</v>
      </c>
      <c r="F15" s="107" t="s">
        <v>1707</v>
      </c>
      <c r="G15" s="70">
        <v>0.93000000000062599</v>
      </c>
      <c r="H15" s="68" t="s">
        <v>112</v>
      </c>
      <c r="I15" s="69">
        <v>0</v>
      </c>
      <c r="J15" s="71">
        <v>4.1100000000008047E-2</v>
      </c>
      <c r="K15" s="70">
        <v>580404.82499999995</v>
      </c>
      <c r="L15" s="76">
        <v>96.34</v>
      </c>
      <c r="M15" s="107" t="s">
        <v>1707</v>
      </c>
      <c r="N15" s="70">
        <v>559.16200840499994</v>
      </c>
      <c r="O15" s="71">
        <v>4.1457487499999996E-5</v>
      </c>
      <c r="P15" s="71">
        <f t="shared" si="0"/>
        <v>5.3819577001334461E-2</v>
      </c>
      <c r="Q15" s="71">
        <f>N15/'סכום נכסי הקרן'!$C$41</f>
        <v>2.6748684126865511E-3</v>
      </c>
    </row>
    <row r="16" spans="1:17">
      <c r="A16" s="78" t="s">
        <v>202</v>
      </c>
      <c r="B16" s="54" t="s">
        <v>203</v>
      </c>
      <c r="C16" s="68" t="s">
        <v>101</v>
      </c>
      <c r="D16" s="54" t="s">
        <v>197</v>
      </c>
      <c r="E16" s="107" t="s">
        <v>1707</v>
      </c>
      <c r="F16" s="107" t="s">
        <v>1707</v>
      </c>
      <c r="G16" s="70">
        <v>0.10000000000008412</v>
      </c>
      <c r="H16" s="68" t="s">
        <v>112</v>
      </c>
      <c r="I16" s="69">
        <v>0</v>
      </c>
      <c r="J16" s="71">
        <v>4.5499999999983602E-2</v>
      </c>
      <c r="K16" s="70">
        <v>1194268.8273519999</v>
      </c>
      <c r="L16" s="76">
        <v>99.55</v>
      </c>
      <c r="M16" s="107" t="s">
        <v>1707</v>
      </c>
      <c r="N16" s="70">
        <v>1188.8946176290001</v>
      </c>
      <c r="O16" s="71">
        <v>2.3885376547039998E-5</v>
      </c>
      <c r="P16" s="71">
        <f t="shared" si="0"/>
        <v>0.11443160382529292</v>
      </c>
      <c r="Q16" s="71">
        <f>N16/'סכום נכסי הקרן'!$C$41</f>
        <v>5.687326053821419E-3</v>
      </c>
    </row>
    <row r="17" spans="1:17">
      <c r="A17" s="78" t="s">
        <v>204</v>
      </c>
      <c r="B17" s="54" t="s">
        <v>205</v>
      </c>
      <c r="C17" s="68" t="s">
        <v>101</v>
      </c>
      <c r="D17" s="54" t="s">
        <v>197</v>
      </c>
      <c r="E17" s="107" t="s">
        <v>1707</v>
      </c>
      <c r="F17" s="107" t="s">
        <v>1707</v>
      </c>
      <c r="G17" s="70">
        <v>0.179999999999782</v>
      </c>
      <c r="H17" s="68" t="s">
        <v>112</v>
      </c>
      <c r="I17" s="69">
        <v>0</v>
      </c>
      <c r="J17" s="71">
        <v>4.500000000000861E-2</v>
      </c>
      <c r="K17" s="70">
        <v>1756691.9369999999</v>
      </c>
      <c r="L17" s="76">
        <v>99.22</v>
      </c>
      <c r="M17" s="107" t="s">
        <v>1707</v>
      </c>
      <c r="N17" s="70">
        <v>1742.989739891</v>
      </c>
      <c r="O17" s="71">
        <v>3.4444939941176471E-5</v>
      </c>
      <c r="P17" s="71">
        <f t="shared" si="0"/>
        <v>0.16776349091774381</v>
      </c>
      <c r="Q17" s="71">
        <f>N17/'סכום נכסי הקרן'!$C$41</f>
        <v>8.3379559569331674E-3</v>
      </c>
    </row>
    <row r="18" spans="1:17">
      <c r="A18" s="78" t="s">
        <v>206</v>
      </c>
      <c r="B18" s="54" t="s">
        <v>207</v>
      </c>
      <c r="C18" s="68" t="s">
        <v>101</v>
      </c>
      <c r="D18" s="54" t="s">
        <v>197</v>
      </c>
      <c r="E18" s="107" t="s">
        <v>1707</v>
      </c>
      <c r="F18" s="107" t="s">
        <v>1707</v>
      </c>
      <c r="G18" s="70">
        <v>0.25000000000055206</v>
      </c>
      <c r="H18" s="68" t="s">
        <v>112</v>
      </c>
      <c r="I18" s="69">
        <v>0</v>
      </c>
      <c r="J18" s="71">
        <v>4.4400000000031803E-2</v>
      </c>
      <c r="K18" s="70">
        <v>457862.01961499994</v>
      </c>
      <c r="L18" s="76">
        <v>98.9</v>
      </c>
      <c r="M18" s="107" t="s">
        <v>1707</v>
      </c>
      <c r="N18" s="70">
        <v>452.82553739900004</v>
      </c>
      <c r="O18" s="71">
        <v>2.2893100980749996E-5</v>
      </c>
      <c r="P18" s="71">
        <f t="shared" si="0"/>
        <v>4.3584647225468079E-2</v>
      </c>
      <c r="Q18" s="71">
        <f>N18/'סכום נכסי הקרן'!$C$41</f>
        <v>2.1661856639750327E-3</v>
      </c>
    </row>
    <row r="19" spans="1:17">
      <c r="A19" s="78" t="s">
        <v>208</v>
      </c>
      <c r="B19" s="54" t="s">
        <v>209</v>
      </c>
      <c r="C19" s="68" t="s">
        <v>101</v>
      </c>
      <c r="D19" s="54" t="s">
        <v>197</v>
      </c>
      <c r="E19" s="107" t="s">
        <v>1707</v>
      </c>
      <c r="F19" s="107" t="s">
        <v>1707</v>
      </c>
      <c r="G19" s="70">
        <v>0.34999999998950282</v>
      </c>
      <c r="H19" s="68" t="s">
        <v>112</v>
      </c>
      <c r="I19" s="69">
        <v>0</v>
      </c>
      <c r="J19" s="71">
        <v>4.4599999999937009E-2</v>
      </c>
      <c r="K19" s="70">
        <v>38693.654999999999</v>
      </c>
      <c r="L19" s="76">
        <v>98.48</v>
      </c>
      <c r="M19" s="107" t="s">
        <v>1707</v>
      </c>
      <c r="N19" s="70">
        <v>38.105511444000001</v>
      </c>
      <c r="O19" s="71">
        <v>2.1496475000000001E-6</v>
      </c>
      <c r="P19" s="71">
        <f t="shared" si="0"/>
        <v>3.6676714020423629E-3</v>
      </c>
      <c r="Q19" s="71">
        <f>N19/'סכום נכסי הקרן'!$C$41</f>
        <v>1.8228568353842057E-4</v>
      </c>
    </row>
    <row r="20" spans="1:17">
      <c r="A20" s="78" t="s">
        <v>210</v>
      </c>
      <c r="B20" s="54" t="s">
        <v>211</v>
      </c>
      <c r="C20" s="68" t="s">
        <v>101</v>
      </c>
      <c r="D20" s="54" t="s">
        <v>197</v>
      </c>
      <c r="E20" s="107" t="s">
        <v>1707</v>
      </c>
      <c r="F20" s="107" t="s">
        <v>1707</v>
      </c>
      <c r="G20" s="70">
        <v>0.5999999999993908</v>
      </c>
      <c r="H20" s="68" t="s">
        <v>112</v>
      </c>
      <c r="I20" s="69">
        <v>0</v>
      </c>
      <c r="J20" s="71">
        <v>4.2599999999999395E-2</v>
      </c>
      <c r="K20" s="70">
        <v>673269.59699999983</v>
      </c>
      <c r="L20" s="76">
        <v>97.53</v>
      </c>
      <c r="M20" s="107" t="s">
        <v>1707</v>
      </c>
      <c r="N20" s="70">
        <v>656.63983795399997</v>
      </c>
      <c r="O20" s="71">
        <v>3.7403866499999988E-5</v>
      </c>
      <c r="P20" s="71">
        <f t="shared" si="0"/>
        <v>6.3201858834644464E-2</v>
      </c>
      <c r="Q20" s="71">
        <f>N20/'סכום נכסי הקרן'!$C$41</f>
        <v>3.1411739972551831E-3</v>
      </c>
    </row>
    <row r="21" spans="1:17">
      <c r="A21" s="78" t="s">
        <v>212</v>
      </c>
      <c r="B21" s="54" t="s">
        <v>213</v>
      </c>
      <c r="C21" s="68" t="s">
        <v>101</v>
      </c>
      <c r="D21" s="54" t="s">
        <v>197</v>
      </c>
      <c r="E21" s="107" t="s">
        <v>1707</v>
      </c>
      <c r="F21" s="107" t="s">
        <v>1707</v>
      </c>
      <c r="G21" s="70">
        <v>0.67999999999983962</v>
      </c>
      <c r="H21" s="68" t="s">
        <v>112</v>
      </c>
      <c r="I21" s="69">
        <v>0</v>
      </c>
      <c r="J21" s="71">
        <v>4.1399999999988175E-2</v>
      </c>
      <c r="K21" s="70">
        <v>2050763.7150000001</v>
      </c>
      <c r="L21" s="76">
        <v>97.29</v>
      </c>
      <c r="M21" s="107" t="s">
        <v>1707</v>
      </c>
      <c r="N21" s="70">
        <v>1995.1880183239998</v>
      </c>
      <c r="O21" s="71">
        <v>1.1393131750000001E-4</v>
      </c>
      <c r="P21" s="71">
        <f t="shared" si="0"/>
        <v>0.19203768061894716</v>
      </c>
      <c r="Q21" s="71">
        <f>N21/'סכום נכסי הקרן'!$C$41</f>
        <v>9.5443991676202392E-3</v>
      </c>
    </row>
    <row r="22" spans="1:17">
      <c r="A22" s="111" t="s">
        <v>1707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  <c r="K22" s="107" t="s">
        <v>1707</v>
      </c>
      <c r="L22" s="107" t="s">
        <v>1707</v>
      </c>
      <c r="M22" s="107" t="s">
        <v>1707</v>
      </c>
      <c r="N22" s="107" t="s">
        <v>1707</v>
      </c>
      <c r="O22" s="107" t="s">
        <v>1707</v>
      </c>
      <c r="P22" s="107" t="s">
        <v>1707</v>
      </c>
      <c r="Q22" s="107" t="s">
        <v>1707</v>
      </c>
    </row>
    <row r="23" spans="1:17">
      <c r="A23" s="107" t="s">
        <v>1707</v>
      </c>
      <c r="B23" s="107" t="s">
        <v>1707</v>
      </c>
      <c r="C23" s="107" t="s">
        <v>1707</v>
      </c>
      <c r="D23" s="107" t="s">
        <v>1707</v>
      </c>
      <c r="E23" s="107" t="s">
        <v>1707</v>
      </c>
      <c r="F23" s="107" t="s">
        <v>1707</v>
      </c>
      <c r="G23" s="107" t="s">
        <v>1707</v>
      </c>
      <c r="H23" s="107" t="s">
        <v>1707</v>
      </c>
      <c r="I23" s="107" t="s">
        <v>1707</v>
      </c>
      <c r="J23" s="107" t="s">
        <v>1707</v>
      </c>
      <c r="K23" s="107" t="s">
        <v>1707</v>
      </c>
      <c r="L23" s="107" t="s">
        <v>1707</v>
      </c>
      <c r="M23" s="107" t="s">
        <v>1707</v>
      </c>
      <c r="N23" s="107" t="s">
        <v>1707</v>
      </c>
      <c r="O23" s="107" t="s">
        <v>1707</v>
      </c>
      <c r="P23" s="107" t="s">
        <v>1707</v>
      </c>
      <c r="Q23" s="107" t="s">
        <v>1707</v>
      </c>
    </row>
    <row r="24" spans="1:17">
      <c r="A24" s="107" t="s">
        <v>1707</v>
      </c>
      <c r="B24" s="107" t="s">
        <v>1707</v>
      </c>
      <c r="C24" s="107" t="s">
        <v>1707</v>
      </c>
      <c r="D24" s="107" t="s">
        <v>1707</v>
      </c>
      <c r="E24" s="107" t="s">
        <v>1707</v>
      </c>
      <c r="F24" s="107" t="s">
        <v>1707</v>
      </c>
      <c r="G24" s="107" t="s">
        <v>1707</v>
      </c>
      <c r="H24" s="107" t="s">
        <v>1707</v>
      </c>
      <c r="I24" s="107" t="s">
        <v>1707</v>
      </c>
      <c r="J24" s="107" t="s">
        <v>1707</v>
      </c>
      <c r="K24" s="107" t="s">
        <v>1707</v>
      </c>
      <c r="L24" s="107" t="s">
        <v>1707</v>
      </c>
      <c r="M24" s="107" t="s">
        <v>1707</v>
      </c>
      <c r="N24" s="107" t="s">
        <v>1707</v>
      </c>
      <c r="O24" s="107" t="s">
        <v>1707</v>
      </c>
      <c r="P24" s="107" t="s">
        <v>1707</v>
      </c>
      <c r="Q24" s="107" t="s">
        <v>1707</v>
      </c>
    </row>
    <row r="25" spans="1:17">
      <c r="A25" s="73" t="s">
        <v>93</v>
      </c>
      <c r="B25" s="113" t="s">
        <v>1707</v>
      </c>
      <c r="C25" s="113" t="s">
        <v>1707</v>
      </c>
      <c r="D25" s="107" t="s">
        <v>1707</v>
      </c>
      <c r="E25" s="107" t="s">
        <v>1707</v>
      </c>
      <c r="F25" s="107" t="s">
        <v>1707</v>
      </c>
      <c r="G25" s="107" t="s">
        <v>1707</v>
      </c>
      <c r="H25" s="107" t="s">
        <v>1707</v>
      </c>
      <c r="I25" s="107" t="s">
        <v>1707</v>
      </c>
      <c r="J25" s="107" t="s">
        <v>1707</v>
      </c>
      <c r="K25" s="107" t="s">
        <v>1707</v>
      </c>
      <c r="L25" s="107" t="s">
        <v>1707</v>
      </c>
      <c r="M25" s="107" t="s">
        <v>1707</v>
      </c>
      <c r="N25" s="107" t="s">
        <v>1707</v>
      </c>
      <c r="O25" s="107" t="s">
        <v>1707</v>
      </c>
      <c r="P25" s="107" t="s">
        <v>1707</v>
      </c>
      <c r="Q25" s="107" t="s">
        <v>1707</v>
      </c>
    </row>
    <row r="26" spans="1:17">
      <c r="A26" s="73" t="s">
        <v>168</v>
      </c>
      <c r="B26" s="113" t="s">
        <v>1707</v>
      </c>
      <c r="C26" s="113" t="s">
        <v>1707</v>
      </c>
      <c r="D26" s="107" t="s">
        <v>1707</v>
      </c>
      <c r="E26" s="107" t="s">
        <v>1707</v>
      </c>
      <c r="F26" s="107" t="s">
        <v>1707</v>
      </c>
      <c r="G26" s="107" t="s">
        <v>1707</v>
      </c>
      <c r="H26" s="107" t="s">
        <v>1707</v>
      </c>
      <c r="I26" s="107" t="s">
        <v>1707</v>
      </c>
      <c r="J26" s="107" t="s">
        <v>1707</v>
      </c>
      <c r="K26" s="107" t="s">
        <v>1707</v>
      </c>
      <c r="L26" s="107" t="s">
        <v>1707</v>
      </c>
      <c r="M26" s="107" t="s">
        <v>1707</v>
      </c>
      <c r="N26" s="107" t="s">
        <v>1707</v>
      </c>
      <c r="O26" s="107" t="s">
        <v>1707</v>
      </c>
      <c r="P26" s="107" t="s">
        <v>1707</v>
      </c>
      <c r="Q26" s="107" t="s">
        <v>1707</v>
      </c>
    </row>
    <row r="27" spans="1:17">
      <c r="A27" s="73" t="s">
        <v>176</v>
      </c>
      <c r="B27" s="114" t="s">
        <v>1707</v>
      </c>
      <c r="C27" s="114" t="s">
        <v>1707</v>
      </c>
      <c r="D27" s="107" t="s">
        <v>1707</v>
      </c>
      <c r="E27" s="107" t="s">
        <v>1707</v>
      </c>
      <c r="F27" s="107" t="s">
        <v>1707</v>
      </c>
      <c r="G27" s="107" t="s">
        <v>1707</v>
      </c>
      <c r="H27" s="107" t="s">
        <v>1707</v>
      </c>
      <c r="I27" s="107" t="s">
        <v>1707</v>
      </c>
      <c r="J27" s="107" t="s">
        <v>1707</v>
      </c>
      <c r="K27" s="107" t="s">
        <v>1707</v>
      </c>
      <c r="L27" s="107" t="s">
        <v>1707</v>
      </c>
      <c r="M27" s="107" t="s">
        <v>1707</v>
      </c>
      <c r="N27" s="107" t="s">
        <v>1707</v>
      </c>
      <c r="O27" s="107" t="s">
        <v>1707</v>
      </c>
      <c r="P27" s="107" t="s">
        <v>1707</v>
      </c>
      <c r="Q27" s="107" t="s">
        <v>1707</v>
      </c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B122" s="1"/>
      <c r="C122" s="1"/>
    </row>
    <row r="123" spans="1:17" hidden="1">
      <c r="B123" s="1"/>
      <c r="C123" s="1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1.5703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125</v>
      </c>
      <c r="B1" s="36" t="s" vm="1">
        <v>192</v>
      </c>
    </row>
    <row r="2" spans="1:19">
      <c r="A2" s="36" t="s">
        <v>124</v>
      </c>
      <c r="B2" s="36" t="s">
        <v>193</v>
      </c>
    </row>
    <row r="3" spans="1:19">
      <c r="A3" s="36" t="s">
        <v>126</v>
      </c>
      <c r="B3" s="36" t="s">
        <v>194</v>
      </c>
    </row>
    <row r="4" spans="1:19">
      <c r="A4" s="36" t="s">
        <v>127</v>
      </c>
      <c r="B4" s="36">
        <v>2146</v>
      </c>
    </row>
    <row r="5" spans="1:19" ht="18.75">
      <c r="A5" s="125" t="s">
        <v>71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</row>
    <row r="6" spans="1:19" s="3" customFormat="1">
      <c r="A6" s="115" t="s">
        <v>96</v>
      </c>
      <c r="B6" s="39" t="s">
        <v>35</v>
      </c>
      <c r="C6" s="39" t="s">
        <v>100</v>
      </c>
      <c r="D6" s="39" t="s">
        <v>156</v>
      </c>
      <c r="E6" s="39" t="s">
        <v>98</v>
      </c>
      <c r="F6" s="39" t="s">
        <v>51</v>
      </c>
      <c r="G6" s="39" t="s">
        <v>14</v>
      </c>
      <c r="H6" s="39" t="s">
        <v>52</v>
      </c>
      <c r="I6" s="39" t="s">
        <v>85</v>
      </c>
      <c r="J6" s="39" t="s">
        <v>17</v>
      </c>
      <c r="K6" s="39" t="s">
        <v>84</v>
      </c>
      <c r="L6" s="39" t="s">
        <v>16</v>
      </c>
      <c r="M6" s="39" t="s">
        <v>18</v>
      </c>
      <c r="N6" s="39" t="s">
        <v>170</v>
      </c>
      <c r="O6" s="39" t="s">
        <v>169</v>
      </c>
      <c r="P6" s="39" t="s">
        <v>48</v>
      </c>
      <c r="Q6" s="39" t="s">
        <v>47</v>
      </c>
      <c r="R6" s="39" t="s">
        <v>128</v>
      </c>
      <c r="S6" s="116" t="s">
        <v>130</v>
      </c>
    </row>
    <row r="7" spans="1:19" s="3" customFormat="1">
      <c r="A7" s="117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103" t="s">
        <v>1707</v>
      </c>
      <c r="I7" s="12" t="s">
        <v>21</v>
      </c>
      <c r="J7" s="12" t="s">
        <v>20</v>
      </c>
      <c r="K7" s="103" t="s">
        <v>1707</v>
      </c>
      <c r="L7" s="12" t="s">
        <v>19</v>
      </c>
      <c r="M7" s="12" t="s">
        <v>19</v>
      </c>
      <c r="N7" s="12" t="s">
        <v>177</v>
      </c>
      <c r="O7" s="103" t="s">
        <v>1707</v>
      </c>
      <c r="P7" s="12" t="s">
        <v>173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8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94</v>
      </c>
      <c r="Q8" s="14" t="s">
        <v>95</v>
      </c>
      <c r="R8" s="33" t="s">
        <v>131</v>
      </c>
      <c r="S8" s="47" t="s">
        <v>157</v>
      </c>
    </row>
    <row r="9" spans="1:19" s="4" customFormat="1" ht="20.25">
      <c r="A9" s="79" t="s">
        <v>1655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  <c r="P9" s="80">
        <v>0</v>
      </c>
      <c r="Q9" s="107" t="s">
        <v>1707</v>
      </c>
      <c r="R9" s="81">
        <v>0</v>
      </c>
      <c r="S9" s="81">
        <v>0</v>
      </c>
    </row>
    <row r="10" spans="1:19">
      <c r="A10" s="82" t="s">
        <v>185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  <c r="Q10" s="107" t="s">
        <v>1707</v>
      </c>
      <c r="R10" s="107" t="s">
        <v>1707</v>
      </c>
      <c r="S10" s="107" t="s">
        <v>1707</v>
      </c>
    </row>
    <row r="11" spans="1:19">
      <c r="A11" s="82" t="s">
        <v>93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  <c r="Q11" s="107" t="s">
        <v>1707</v>
      </c>
      <c r="R11" s="107" t="s">
        <v>1707</v>
      </c>
      <c r="S11" s="107" t="s">
        <v>1707</v>
      </c>
    </row>
    <row r="12" spans="1:19">
      <c r="A12" s="82" t="s">
        <v>168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  <c r="Q12" s="107" t="s">
        <v>1707</v>
      </c>
      <c r="R12" s="107" t="s">
        <v>1707</v>
      </c>
      <c r="S12" s="107" t="s">
        <v>1707</v>
      </c>
    </row>
    <row r="13" spans="1:19">
      <c r="A13" s="82" t="s">
        <v>176</v>
      </c>
      <c r="B13" s="107" t="s">
        <v>1707</v>
      </c>
      <c r="C13" s="107" t="s">
        <v>1707</v>
      </c>
      <c r="D13" s="107" t="s">
        <v>1707</v>
      </c>
      <c r="E13" s="107" t="s">
        <v>1707</v>
      </c>
      <c r="F13" s="107" t="s">
        <v>1707</v>
      </c>
      <c r="G13" s="107" t="s">
        <v>1707</v>
      </c>
      <c r="H13" s="107" t="s">
        <v>1707</v>
      </c>
      <c r="I13" s="107" t="s">
        <v>1707</v>
      </c>
      <c r="J13" s="107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  <c r="Q13" s="107" t="s">
        <v>1707</v>
      </c>
      <c r="R13" s="107" t="s">
        <v>1707</v>
      </c>
      <c r="S13" s="107" t="s">
        <v>1707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1.5703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125</v>
      </c>
      <c r="B1" s="36" t="s" vm="1">
        <v>192</v>
      </c>
    </row>
    <row r="2" spans="1:20">
      <c r="A2" s="36" t="s">
        <v>124</v>
      </c>
      <c r="B2" s="36" t="s">
        <v>193</v>
      </c>
    </row>
    <row r="3" spans="1:20">
      <c r="A3" s="36" t="s">
        <v>126</v>
      </c>
      <c r="B3" s="36" t="s">
        <v>194</v>
      </c>
    </row>
    <row r="4" spans="1:20">
      <c r="A4" s="36" t="s">
        <v>127</v>
      </c>
      <c r="B4" s="36">
        <v>2146</v>
      </c>
    </row>
    <row r="5" spans="1:20" ht="18.75">
      <c r="A5" s="130" t="s">
        <v>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</row>
    <row r="6" spans="1:20" s="3" customFormat="1">
      <c r="A6" s="37" t="s">
        <v>96</v>
      </c>
      <c r="B6" s="38" t="s">
        <v>35</v>
      </c>
      <c r="C6" s="38" t="s">
        <v>100</v>
      </c>
      <c r="D6" s="38" t="s">
        <v>156</v>
      </c>
      <c r="E6" s="38" t="s">
        <v>98</v>
      </c>
      <c r="F6" s="38" t="s">
        <v>51</v>
      </c>
      <c r="G6" s="38" t="s">
        <v>14</v>
      </c>
      <c r="H6" s="38" t="s">
        <v>52</v>
      </c>
      <c r="I6" s="38" t="s">
        <v>85</v>
      </c>
      <c r="J6" s="38" t="s">
        <v>17</v>
      </c>
      <c r="K6" s="38" t="s">
        <v>84</v>
      </c>
      <c r="L6" s="38" t="s">
        <v>16</v>
      </c>
      <c r="M6" s="38" t="s">
        <v>18</v>
      </c>
      <c r="N6" s="39" t="s">
        <v>170</v>
      </c>
      <c r="O6" s="38" t="s">
        <v>169</v>
      </c>
      <c r="P6" s="38" t="s">
        <v>184</v>
      </c>
      <c r="Q6" s="38" t="s">
        <v>48</v>
      </c>
      <c r="R6" s="39" t="s">
        <v>47</v>
      </c>
      <c r="S6" s="38" t="s">
        <v>128</v>
      </c>
      <c r="T6" s="41" t="s">
        <v>130</v>
      </c>
    </row>
    <row r="7" spans="1:20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103" t="s">
        <v>1707</v>
      </c>
      <c r="I7" s="26" t="s">
        <v>21</v>
      </c>
      <c r="J7" s="26" t="s">
        <v>20</v>
      </c>
      <c r="K7" s="103" t="s">
        <v>1707</v>
      </c>
      <c r="L7" s="26" t="s">
        <v>19</v>
      </c>
      <c r="M7" s="26" t="s">
        <v>19</v>
      </c>
      <c r="N7" s="26" t="s">
        <v>177</v>
      </c>
      <c r="O7" s="103" t="s">
        <v>1707</v>
      </c>
      <c r="P7" s="12" t="s">
        <v>173</v>
      </c>
      <c r="Q7" s="26" t="s">
        <v>173</v>
      </c>
      <c r="R7" s="12" t="s">
        <v>19</v>
      </c>
      <c r="S7" s="26" t="s">
        <v>173</v>
      </c>
      <c r="T7" s="13" t="s">
        <v>19</v>
      </c>
    </row>
    <row r="8" spans="1:20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94</v>
      </c>
      <c r="Q8" s="14" t="s">
        <v>95</v>
      </c>
      <c r="R8" s="14" t="s">
        <v>131</v>
      </c>
      <c r="S8" s="14" t="s">
        <v>157</v>
      </c>
      <c r="T8" s="15" t="s">
        <v>179</v>
      </c>
    </row>
    <row r="9" spans="1:20" s="4" customFormat="1" ht="20.25">
      <c r="A9" s="79" t="s">
        <v>1656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  <c r="P9" s="107" t="s">
        <v>1707</v>
      </c>
      <c r="Q9" s="80">
        <v>0</v>
      </c>
      <c r="R9" s="107" t="s">
        <v>1707</v>
      </c>
      <c r="S9" s="81">
        <v>0</v>
      </c>
      <c r="T9" s="81">
        <v>0</v>
      </c>
    </row>
    <row r="10" spans="1:20">
      <c r="A10" s="73" t="s">
        <v>185</v>
      </c>
      <c r="B10" s="113" t="s">
        <v>1707</v>
      </c>
      <c r="C10" s="113" t="s">
        <v>1707</v>
      </c>
      <c r="D10" s="113" t="s">
        <v>1707</v>
      </c>
      <c r="E10" s="113" t="s">
        <v>1707</v>
      </c>
      <c r="F10" s="113" t="s">
        <v>1707</v>
      </c>
      <c r="G10" s="113" t="s">
        <v>1707</v>
      </c>
      <c r="H10" s="113" t="s">
        <v>1707</v>
      </c>
      <c r="I10" s="113" t="s">
        <v>1707</v>
      </c>
      <c r="J10" s="113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  <c r="Q10" s="107" t="s">
        <v>1707</v>
      </c>
      <c r="R10" s="107" t="s">
        <v>1707</v>
      </c>
      <c r="S10" s="107" t="s">
        <v>1707</v>
      </c>
      <c r="T10" s="107" t="s">
        <v>1707</v>
      </c>
    </row>
    <row r="11" spans="1:20">
      <c r="A11" s="73" t="s">
        <v>93</v>
      </c>
      <c r="B11" s="113" t="s">
        <v>1707</v>
      </c>
      <c r="C11" s="113" t="s">
        <v>1707</v>
      </c>
      <c r="D11" s="113" t="s">
        <v>1707</v>
      </c>
      <c r="E11" s="113" t="s">
        <v>1707</v>
      </c>
      <c r="F11" s="113" t="s">
        <v>1707</v>
      </c>
      <c r="G11" s="113" t="s">
        <v>1707</v>
      </c>
      <c r="H11" s="113" t="s">
        <v>1707</v>
      </c>
      <c r="I11" s="113" t="s">
        <v>1707</v>
      </c>
      <c r="J11" s="113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  <c r="Q11" s="107" t="s">
        <v>1707</v>
      </c>
      <c r="R11" s="107" t="s">
        <v>1707</v>
      </c>
      <c r="S11" s="107" t="s">
        <v>1707</v>
      </c>
      <c r="T11" s="107" t="s">
        <v>1707</v>
      </c>
    </row>
    <row r="12" spans="1:20">
      <c r="A12" s="73" t="s">
        <v>168</v>
      </c>
      <c r="B12" s="113" t="s">
        <v>1707</v>
      </c>
      <c r="C12" s="113" t="s">
        <v>1707</v>
      </c>
      <c r="D12" s="113" t="s">
        <v>1707</v>
      </c>
      <c r="E12" s="113" t="s">
        <v>1707</v>
      </c>
      <c r="F12" s="113" t="s">
        <v>1707</v>
      </c>
      <c r="G12" s="113" t="s">
        <v>1707</v>
      </c>
      <c r="H12" s="113" t="s">
        <v>1707</v>
      </c>
      <c r="I12" s="113" t="s">
        <v>1707</v>
      </c>
      <c r="J12" s="113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  <c r="Q12" s="107" t="s">
        <v>1707</v>
      </c>
      <c r="R12" s="107" t="s">
        <v>1707</v>
      </c>
      <c r="S12" s="107" t="s">
        <v>1707</v>
      </c>
      <c r="T12" s="107" t="s">
        <v>1707</v>
      </c>
    </row>
    <row r="13" spans="1:20">
      <c r="A13" s="73" t="s">
        <v>176</v>
      </c>
      <c r="B13" s="113" t="s">
        <v>1707</v>
      </c>
      <c r="C13" s="113" t="s">
        <v>1707</v>
      </c>
      <c r="D13" s="113" t="s">
        <v>1707</v>
      </c>
      <c r="E13" s="113" t="s">
        <v>1707</v>
      </c>
      <c r="F13" s="113" t="s">
        <v>1707</v>
      </c>
      <c r="G13" s="113" t="s">
        <v>1707</v>
      </c>
      <c r="H13" s="113" t="s">
        <v>1707</v>
      </c>
      <c r="I13" s="113" t="s">
        <v>1707</v>
      </c>
      <c r="J13" s="113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  <c r="Q13" s="107" t="s">
        <v>1707</v>
      </c>
      <c r="R13" s="107" t="s">
        <v>1707</v>
      </c>
      <c r="S13" s="107" t="s">
        <v>1707</v>
      </c>
      <c r="T13" s="107" t="s">
        <v>1707</v>
      </c>
    </row>
    <row r="14" spans="1:20">
      <c r="A14" s="73" t="s">
        <v>181</v>
      </c>
      <c r="B14" s="114" t="s">
        <v>1707</v>
      </c>
      <c r="C14" s="114" t="s">
        <v>1707</v>
      </c>
      <c r="D14" s="114" t="s">
        <v>1707</v>
      </c>
      <c r="E14" s="114" t="s">
        <v>1707</v>
      </c>
      <c r="F14" s="114" t="s">
        <v>1707</v>
      </c>
      <c r="G14" s="114" t="s">
        <v>1707</v>
      </c>
      <c r="H14" s="114" t="s">
        <v>1707</v>
      </c>
      <c r="I14" s="114" t="s">
        <v>1707</v>
      </c>
      <c r="J14" s="114" t="s">
        <v>1707</v>
      </c>
      <c r="K14" s="107" t="s">
        <v>1707</v>
      </c>
      <c r="L14" s="107" t="s">
        <v>1707</v>
      </c>
      <c r="M14" s="107" t="s">
        <v>1707</v>
      </c>
      <c r="N14" s="107" t="s">
        <v>1707</v>
      </c>
      <c r="O14" s="107" t="s">
        <v>1707</v>
      </c>
      <c r="P14" s="107" t="s">
        <v>1707</v>
      </c>
      <c r="Q14" s="107" t="s">
        <v>1707</v>
      </c>
      <c r="R14" s="107" t="s">
        <v>1707</v>
      </c>
      <c r="S14" s="107" t="s">
        <v>1707</v>
      </c>
      <c r="T14" s="107" t="s">
        <v>1707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108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33.140625" style="2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125</v>
      </c>
      <c r="B1" s="36" t="s" vm="1">
        <v>192</v>
      </c>
    </row>
    <row r="2" spans="1:14">
      <c r="A2" s="36" t="s">
        <v>124</v>
      </c>
      <c r="B2" s="36" t="s">
        <v>193</v>
      </c>
    </row>
    <row r="3" spans="1:14">
      <c r="A3" s="36" t="s">
        <v>126</v>
      </c>
      <c r="B3" s="36" t="s">
        <v>194</v>
      </c>
    </row>
    <row r="4" spans="1:14">
      <c r="A4" s="36" t="s">
        <v>127</v>
      </c>
      <c r="B4" s="36">
        <v>2146</v>
      </c>
    </row>
    <row r="5" spans="1:14" ht="18.75">
      <c r="A5" s="130" t="s">
        <v>73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s="3" customFormat="1">
      <c r="A6" s="37" t="s">
        <v>96</v>
      </c>
      <c r="B6" s="38" t="s">
        <v>35</v>
      </c>
      <c r="C6" s="38" t="s">
        <v>100</v>
      </c>
      <c r="D6" s="38" t="s">
        <v>156</v>
      </c>
      <c r="E6" s="38" t="s">
        <v>98</v>
      </c>
      <c r="F6" s="38" t="s">
        <v>51</v>
      </c>
      <c r="G6" s="38" t="s">
        <v>84</v>
      </c>
      <c r="H6" s="39" t="s">
        <v>170</v>
      </c>
      <c r="I6" s="39" t="s">
        <v>169</v>
      </c>
      <c r="J6" s="38" t="s">
        <v>184</v>
      </c>
      <c r="K6" s="39" t="s">
        <v>48</v>
      </c>
      <c r="L6" s="39" t="s">
        <v>47</v>
      </c>
      <c r="M6" s="39" t="s">
        <v>128</v>
      </c>
      <c r="N6" s="41" t="s">
        <v>130</v>
      </c>
    </row>
    <row r="7" spans="1:14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12" t="s">
        <v>177</v>
      </c>
      <c r="I7" s="103" t="s">
        <v>1707</v>
      </c>
      <c r="J7" s="12" t="s">
        <v>173</v>
      </c>
      <c r="K7" s="12" t="s">
        <v>173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27</v>
      </c>
      <c r="B9" s="105" t="s">
        <v>1707</v>
      </c>
      <c r="C9" s="105" t="s">
        <v>1707</v>
      </c>
      <c r="D9" s="105" t="s">
        <v>1707</v>
      </c>
      <c r="E9" s="105" t="s">
        <v>1707</v>
      </c>
      <c r="F9" s="105" t="s">
        <v>1707</v>
      </c>
      <c r="G9" s="105" t="s">
        <v>1707</v>
      </c>
      <c r="H9" s="105" t="s">
        <v>1707</v>
      </c>
      <c r="I9" s="105" t="s">
        <v>1707</v>
      </c>
      <c r="J9" s="60">
        <v>44.577468170000003</v>
      </c>
      <c r="K9" s="60">
        <v>74048.632277902012</v>
      </c>
      <c r="L9" s="105" t="s">
        <v>1707</v>
      </c>
      <c r="M9" s="61">
        <f>IFERROR(K9/$K$9,0)</f>
        <v>1</v>
      </c>
      <c r="N9" s="61">
        <f>K9/'סכום נכסי הקרן'!$C$41</f>
        <v>0.35422711934202061</v>
      </c>
    </row>
    <row r="10" spans="1:14">
      <c r="A10" s="62" t="s">
        <v>164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106" t="s">
        <v>1707</v>
      </c>
      <c r="H10" s="106" t="s">
        <v>1707</v>
      </c>
      <c r="I10" s="106" t="s">
        <v>1707</v>
      </c>
      <c r="J10" s="64">
        <v>37.124025068000002</v>
      </c>
      <c r="K10" s="64">
        <v>54698.971474272999</v>
      </c>
      <c r="L10" s="106" t="s">
        <v>1707</v>
      </c>
      <c r="M10" s="65">
        <f t="shared" ref="M10:M73" si="0">IFERROR(K10/$K$9,0)</f>
        <v>0.7386898284493576</v>
      </c>
      <c r="N10" s="65">
        <f>K10/'סכום נכסי הקרן'!$C$41</f>
        <v>0.26166397001886732</v>
      </c>
    </row>
    <row r="11" spans="1:14">
      <c r="A11" s="66" t="s">
        <v>214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106" t="s">
        <v>1707</v>
      </c>
      <c r="I11" s="106" t="s">
        <v>1707</v>
      </c>
      <c r="J11" s="64">
        <v>5.1304830460000002</v>
      </c>
      <c r="K11" s="64">
        <v>33945.535795195996</v>
      </c>
      <c r="L11" s="106" t="s">
        <v>1707</v>
      </c>
      <c r="M11" s="65">
        <f t="shared" si="0"/>
        <v>0.45842218486628555</v>
      </c>
      <c r="N11" s="65">
        <f>K11/'סכום נכסי הקרן'!$C$41</f>
        <v>0.16238556998765957</v>
      </c>
    </row>
    <row r="12" spans="1:14">
      <c r="A12" s="67" t="s">
        <v>215</v>
      </c>
      <c r="B12" s="54" t="s">
        <v>216</v>
      </c>
      <c r="C12" s="68" t="s">
        <v>101</v>
      </c>
      <c r="D12" s="68" t="s">
        <v>25</v>
      </c>
      <c r="E12" s="54" t="s">
        <v>217</v>
      </c>
      <c r="F12" s="68" t="s">
        <v>218</v>
      </c>
      <c r="G12" s="68" t="s">
        <v>112</v>
      </c>
      <c r="H12" s="70">
        <v>25861.345863000002</v>
      </c>
      <c r="I12" s="76">
        <v>2400</v>
      </c>
      <c r="J12" s="107" t="s">
        <v>1707</v>
      </c>
      <c r="K12" s="70">
        <v>620.67230070599999</v>
      </c>
      <c r="L12" s="71">
        <v>1.152272494065738E-4</v>
      </c>
      <c r="M12" s="71">
        <f t="shared" si="0"/>
        <v>8.38195496139129E-3</v>
      </c>
      <c r="N12" s="71">
        <f>K12/'סכום נכסי הקרן'!$C$41</f>
        <v>2.9691157604281944E-3</v>
      </c>
    </row>
    <row r="13" spans="1:14">
      <c r="A13" s="67" t="s">
        <v>219</v>
      </c>
      <c r="B13" s="54" t="s">
        <v>220</v>
      </c>
      <c r="C13" s="68" t="s">
        <v>101</v>
      </c>
      <c r="D13" s="68" t="s">
        <v>25</v>
      </c>
      <c r="E13" s="54" t="s">
        <v>221</v>
      </c>
      <c r="F13" s="68" t="s">
        <v>222</v>
      </c>
      <c r="G13" s="68" t="s">
        <v>112</v>
      </c>
      <c r="H13" s="70">
        <v>3257.6673089999995</v>
      </c>
      <c r="I13" s="76">
        <v>27680</v>
      </c>
      <c r="J13" s="107" t="s">
        <v>1707</v>
      </c>
      <c r="K13" s="70">
        <v>901.72231216800003</v>
      </c>
      <c r="L13" s="71">
        <v>5.8073161562308323E-5</v>
      </c>
      <c r="M13" s="71">
        <f t="shared" si="0"/>
        <v>1.2177433727389679E-2</v>
      </c>
      <c r="N13" s="71">
        <f>K13/'סכום נכסי הקרן'!$C$41</f>
        <v>4.3135772702316113E-3</v>
      </c>
    </row>
    <row r="14" spans="1:14">
      <c r="A14" s="67" t="s">
        <v>223</v>
      </c>
      <c r="B14" s="54" t="s">
        <v>224</v>
      </c>
      <c r="C14" s="68" t="s">
        <v>101</v>
      </c>
      <c r="D14" s="68" t="s">
        <v>25</v>
      </c>
      <c r="E14" s="54" t="s">
        <v>225</v>
      </c>
      <c r="F14" s="68" t="s">
        <v>226</v>
      </c>
      <c r="G14" s="68" t="s">
        <v>112</v>
      </c>
      <c r="H14" s="70">
        <v>118398.311326</v>
      </c>
      <c r="I14" s="76">
        <v>1818</v>
      </c>
      <c r="J14" s="107" t="s">
        <v>1707</v>
      </c>
      <c r="K14" s="70">
        <v>2152.481299904</v>
      </c>
      <c r="L14" s="71">
        <v>9.1822204306124172E-5</v>
      </c>
      <c r="M14" s="71">
        <f t="shared" si="0"/>
        <v>2.9068481532863573E-2</v>
      </c>
      <c r="N14" s="71">
        <f>K14/'סכום נכסי הקרן'!$C$41</f>
        <v>1.0296844477032987E-2</v>
      </c>
    </row>
    <row r="15" spans="1:14">
      <c r="A15" s="67" t="s">
        <v>227</v>
      </c>
      <c r="B15" s="54" t="s">
        <v>228</v>
      </c>
      <c r="C15" s="68" t="s">
        <v>101</v>
      </c>
      <c r="D15" s="68" t="s">
        <v>25</v>
      </c>
      <c r="E15" s="54" t="s">
        <v>229</v>
      </c>
      <c r="F15" s="68" t="s">
        <v>230</v>
      </c>
      <c r="G15" s="68" t="s">
        <v>112</v>
      </c>
      <c r="H15" s="70">
        <v>2828.270677</v>
      </c>
      <c r="I15" s="76">
        <v>77500</v>
      </c>
      <c r="J15" s="70">
        <v>5.1304830460000002</v>
      </c>
      <c r="K15" s="70">
        <v>2197.0402573599999</v>
      </c>
      <c r="L15" s="71">
        <v>6.3622626094252799E-5</v>
      </c>
      <c r="M15" s="71">
        <f t="shared" si="0"/>
        <v>2.9670234139026124E-2</v>
      </c>
      <c r="N15" s="71">
        <f>K15/'סכום נכסי הקרן'!$C$41</f>
        <v>1.0510001569270502E-2</v>
      </c>
    </row>
    <row r="16" spans="1:14">
      <c r="A16" s="67" t="s">
        <v>231</v>
      </c>
      <c r="B16" s="54" t="s">
        <v>232</v>
      </c>
      <c r="C16" s="68" t="s">
        <v>101</v>
      </c>
      <c r="D16" s="68" t="s">
        <v>25</v>
      </c>
      <c r="E16" s="54" t="s">
        <v>233</v>
      </c>
      <c r="F16" s="68" t="s">
        <v>234</v>
      </c>
      <c r="G16" s="68" t="s">
        <v>112</v>
      </c>
      <c r="H16" s="70">
        <v>688.82748800000002</v>
      </c>
      <c r="I16" s="76">
        <v>152920</v>
      </c>
      <c r="J16" s="107" t="s">
        <v>1707</v>
      </c>
      <c r="K16" s="70">
        <v>1053.3549950319998</v>
      </c>
      <c r="L16" s="71">
        <v>1.7940986407536373E-4</v>
      </c>
      <c r="M16" s="71">
        <f t="shared" si="0"/>
        <v>1.4225178273094824E-2</v>
      </c>
      <c r="N16" s="71">
        <f>K16/'סכום נכסי הקרן'!$C$41</f>
        <v>5.038943921805079E-3</v>
      </c>
    </row>
    <row r="17" spans="1:14">
      <c r="A17" s="67" t="s">
        <v>235</v>
      </c>
      <c r="B17" s="54" t="s">
        <v>236</v>
      </c>
      <c r="C17" s="68" t="s">
        <v>101</v>
      </c>
      <c r="D17" s="68" t="s">
        <v>25</v>
      </c>
      <c r="E17" s="54" t="s">
        <v>237</v>
      </c>
      <c r="F17" s="68" t="s">
        <v>238</v>
      </c>
      <c r="G17" s="68" t="s">
        <v>112</v>
      </c>
      <c r="H17" s="70">
        <v>25532.667025999999</v>
      </c>
      <c r="I17" s="76">
        <v>2000</v>
      </c>
      <c r="J17" s="107" t="s">
        <v>1707</v>
      </c>
      <c r="K17" s="70">
        <v>510.65334052099996</v>
      </c>
      <c r="L17" s="71">
        <v>5.4286958075308604E-5</v>
      </c>
      <c r="M17" s="71">
        <f t="shared" si="0"/>
        <v>6.8961886912986487E-3</v>
      </c>
      <c r="N17" s="71">
        <f>K17/'סכום נכסי הקרן'!$C$41</f>
        <v>2.4428170545577397E-3</v>
      </c>
    </row>
    <row r="18" spans="1:14">
      <c r="A18" s="67" t="s">
        <v>239</v>
      </c>
      <c r="B18" s="54" t="s">
        <v>240</v>
      </c>
      <c r="C18" s="68" t="s">
        <v>101</v>
      </c>
      <c r="D18" s="68" t="s">
        <v>25</v>
      </c>
      <c r="E18" s="54" t="s">
        <v>241</v>
      </c>
      <c r="F18" s="68" t="s">
        <v>222</v>
      </c>
      <c r="G18" s="68" t="s">
        <v>112</v>
      </c>
      <c r="H18" s="70">
        <v>10807.325367000001</v>
      </c>
      <c r="I18" s="76">
        <v>7120</v>
      </c>
      <c r="J18" s="107" t="s">
        <v>1707</v>
      </c>
      <c r="K18" s="70">
        <v>769.48156616499989</v>
      </c>
      <c r="L18" s="71">
        <v>9.169824972851959E-5</v>
      </c>
      <c r="M18" s="71">
        <f t="shared" si="0"/>
        <v>1.0391570276101273E-2</v>
      </c>
      <c r="N18" s="71">
        <f>K18/'סכום נכסי הקרן'!$C$41</f>
        <v>3.6809760043435202E-3</v>
      </c>
    </row>
    <row r="19" spans="1:14">
      <c r="A19" s="67" t="s">
        <v>242</v>
      </c>
      <c r="B19" s="54" t="s">
        <v>243</v>
      </c>
      <c r="C19" s="68" t="s">
        <v>101</v>
      </c>
      <c r="D19" s="68" t="s">
        <v>25</v>
      </c>
      <c r="E19" s="54" t="s">
        <v>244</v>
      </c>
      <c r="F19" s="68" t="s">
        <v>107</v>
      </c>
      <c r="G19" s="68" t="s">
        <v>112</v>
      </c>
      <c r="H19" s="70">
        <v>10846.619766</v>
      </c>
      <c r="I19" s="76">
        <v>4850</v>
      </c>
      <c r="J19" s="107" t="s">
        <v>1707</v>
      </c>
      <c r="K19" s="70">
        <v>526.06105863100004</v>
      </c>
      <c r="L19" s="71">
        <v>6.1249399447418104E-5</v>
      </c>
      <c r="M19" s="71">
        <f t="shared" si="0"/>
        <v>7.1042643523341617E-3</v>
      </c>
      <c r="N19" s="71">
        <f>K19/'סכום נכסי הקרן'!$C$41</f>
        <v>2.516523096571536E-3</v>
      </c>
    </row>
    <row r="20" spans="1:14">
      <c r="A20" s="67" t="s">
        <v>245</v>
      </c>
      <c r="B20" s="54" t="s">
        <v>246</v>
      </c>
      <c r="C20" s="68" t="s">
        <v>101</v>
      </c>
      <c r="D20" s="68" t="s">
        <v>25</v>
      </c>
      <c r="E20" s="54" t="s">
        <v>247</v>
      </c>
      <c r="F20" s="68" t="s">
        <v>222</v>
      </c>
      <c r="G20" s="68" t="s">
        <v>112</v>
      </c>
      <c r="H20" s="70">
        <v>60016.660119</v>
      </c>
      <c r="I20" s="76">
        <v>1336</v>
      </c>
      <c r="J20" s="107" t="s">
        <v>1707</v>
      </c>
      <c r="K20" s="70">
        <v>801.82257918300002</v>
      </c>
      <c r="L20" s="71">
        <v>1.0954151299338312E-4</v>
      </c>
      <c r="M20" s="71">
        <f t="shared" si="0"/>
        <v>1.0828323961120403E-2</v>
      </c>
      <c r="N20" s="71">
        <f>K20/'סכום נכסי הקרן'!$C$41</f>
        <v>3.8356860040498586E-3</v>
      </c>
    </row>
    <row r="21" spans="1:14">
      <c r="A21" s="67" t="s">
        <v>248</v>
      </c>
      <c r="B21" s="54" t="s">
        <v>249</v>
      </c>
      <c r="C21" s="68" t="s">
        <v>101</v>
      </c>
      <c r="D21" s="68" t="s">
        <v>25</v>
      </c>
      <c r="E21" s="54" t="s">
        <v>250</v>
      </c>
      <c r="F21" s="68" t="s">
        <v>238</v>
      </c>
      <c r="G21" s="68" t="s">
        <v>112</v>
      </c>
      <c r="H21" s="70">
        <v>7830.6059299999997</v>
      </c>
      <c r="I21" s="76">
        <v>6200</v>
      </c>
      <c r="J21" s="107" t="s">
        <v>1707</v>
      </c>
      <c r="K21" s="70">
        <v>485.497567688</v>
      </c>
      <c r="L21" s="71">
        <v>6.3273809352583666E-5</v>
      </c>
      <c r="M21" s="71">
        <f t="shared" si="0"/>
        <v>6.5564690765110159E-3</v>
      </c>
      <c r="N21" s="71">
        <f>K21/'סכום נכסי הקרן'!$C$41</f>
        <v>2.3224791540275356E-3</v>
      </c>
    </row>
    <row r="22" spans="1:14">
      <c r="A22" s="67" t="s">
        <v>251</v>
      </c>
      <c r="B22" s="54" t="s">
        <v>252</v>
      </c>
      <c r="C22" s="68" t="s">
        <v>101</v>
      </c>
      <c r="D22" s="68" t="s">
        <v>25</v>
      </c>
      <c r="E22" s="54" t="s">
        <v>253</v>
      </c>
      <c r="F22" s="68" t="s">
        <v>254</v>
      </c>
      <c r="G22" s="68" t="s">
        <v>112</v>
      </c>
      <c r="H22" s="70">
        <v>1602.7172430000001</v>
      </c>
      <c r="I22" s="76">
        <v>5701</v>
      </c>
      <c r="J22" s="107" t="s">
        <v>1707</v>
      </c>
      <c r="K22" s="70">
        <v>91.370910007000006</v>
      </c>
      <c r="L22" s="71">
        <v>1.5830745646174463E-5</v>
      </c>
      <c r="M22" s="71">
        <f t="shared" si="0"/>
        <v>1.2339310963109767E-3</v>
      </c>
      <c r="N22" s="71">
        <f>K22/'סכום נכסי הקרן'!$C$41</f>
        <v>4.370918577127787E-4</v>
      </c>
    </row>
    <row r="23" spans="1:14">
      <c r="A23" s="67" t="s">
        <v>255</v>
      </c>
      <c r="B23" s="54" t="s">
        <v>256</v>
      </c>
      <c r="C23" s="68" t="s">
        <v>101</v>
      </c>
      <c r="D23" s="68" t="s">
        <v>25</v>
      </c>
      <c r="E23" s="54" t="s">
        <v>257</v>
      </c>
      <c r="F23" s="68" t="s">
        <v>135</v>
      </c>
      <c r="G23" s="68" t="s">
        <v>112</v>
      </c>
      <c r="H23" s="70">
        <v>231637.78771400001</v>
      </c>
      <c r="I23" s="76">
        <v>495</v>
      </c>
      <c r="J23" s="107" t="s">
        <v>1707</v>
      </c>
      <c r="K23" s="70">
        <v>1146.6070491849998</v>
      </c>
      <c r="L23" s="71">
        <v>8.3719692119055579E-5</v>
      </c>
      <c r="M23" s="71">
        <f t="shared" si="0"/>
        <v>1.5484513540801433E-2</v>
      </c>
      <c r="N23" s="71">
        <f>K23/'סכום נכסי הקרן'!$C$41</f>
        <v>5.4850346259706041E-3</v>
      </c>
    </row>
    <row r="24" spans="1:14">
      <c r="A24" s="67" t="s">
        <v>258</v>
      </c>
      <c r="B24" s="54" t="s">
        <v>259</v>
      </c>
      <c r="C24" s="68" t="s">
        <v>101</v>
      </c>
      <c r="D24" s="68" t="s">
        <v>25</v>
      </c>
      <c r="E24" s="54" t="s">
        <v>260</v>
      </c>
      <c r="F24" s="68" t="s">
        <v>238</v>
      </c>
      <c r="G24" s="68" t="s">
        <v>112</v>
      </c>
      <c r="H24" s="70">
        <v>3667.4335259999998</v>
      </c>
      <c r="I24" s="76">
        <v>37170</v>
      </c>
      <c r="J24" s="107" t="s">
        <v>1707</v>
      </c>
      <c r="K24" s="70">
        <v>1363.18504147</v>
      </c>
      <c r="L24" s="71">
        <v>1.5012176256090631E-4</v>
      </c>
      <c r="M24" s="71">
        <f t="shared" si="0"/>
        <v>1.8409321003445583E-2</v>
      </c>
      <c r="N24" s="71">
        <f>K24/'סכום נכסי הקרן'!$C$41</f>
        <v>6.5210807480930852E-3</v>
      </c>
    </row>
    <row r="25" spans="1:14">
      <c r="A25" s="67" t="s">
        <v>261</v>
      </c>
      <c r="B25" s="54" t="s">
        <v>262</v>
      </c>
      <c r="C25" s="68" t="s">
        <v>101</v>
      </c>
      <c r="D25" s="68" t="s">
        <v>25</v>
      </c>
      <c r="E25" s="54" t="s">
        <v>263</v>
      </c>
      <c r="F25" s="68" t="s">
        <v>264</v>
      </c>
      <c r="G25" s="68" t="s">
        <v>112</v>
      </c>
      <c r="H25" s="70">
        <v>2909.9469610000001</v>
      </c>
      <c r="I25" s="76">
        <v>14990</v>
      </c>
      <c r="J25" s="107" t="s">
        <v>1707</v>
      </c>
      <c r="K25" s="70">
        <v>436.20104941200003</v>
      </c>
      <c r="L25" s="71">
        <v>2.900374564786379E-5</v>
      </c>
      <c r="M25" s="71">
        <f t="shared" si="0"/>
        <v>5.8907374247636644E-3</v>
      </c>
      <c r="N25" s="71">
        <f>K25/'סכום נכסי הקרן'!$C$41</f>
        <v>2.0866589487742657E-3</v>
      </c>
    </row>
    <row r="26" spans="1:14">
      <c r="A26" s="67" t="s">
        <v>265</v>
      </c>
      <c r="B26" s="54" t="s">
        <v>266</v>
      </c>
      <c r="C26" s="68" t="s">
        <v>101</v>
      </c>
      <c r="D26" s="68" t="s">
        <v>25</v>
      </c>
      <c r="E26" s="54" t="s">
        <v>267</v>
      </c>
      <c r="F26" s="68" t="s">
        <v>264</v>
      </c>
      <c r="G26" s="68" t="s">
        <v>112</v>
      </c>
      <c r="H26" s="70">
        <v>78407.5239</v>
      </c>
      <c r="I26" s="76">
        <v>1835</v>
      </c>
      <c r="J26" s="107" t="s">
        <v>1707</v>
      </c>
      <c r="K26" s="70">
        <v>1438.7780635730001</v>
      </c>
      <c r="L26" s="71">
        <v>6.3384646804513854E-5</v>
      </c>
      <c r="M26" s="71">
        <f t="shared" si="0"/>
        <v>1.943017742952111E-2</v>
      </c>
      <c r="N26" s="71">
        <f>K26/'סכום נכסי הקרן'!$C$41</f>
        <v>6.8826957791636098E-3</v>
      </c>
    </row>
    <row r="27" spans="1:14">
      <c r="A27" s="67" t="s">
        <v>268</v>
      </c>
      <c r="B27" s="54" t="s">
        <v>269</v>
      </c>
      <c r="C27" s="68" t="s">
        <v>101</v>
      </c>
      <c r="D27" s="68" t="s">
        <v>25</v>
      </c>
      <c r="E27" s="54" t="s">
        <v>270</v>
      </c>
      <c r="F27" s="68" t="s">
        <v>107</v>
      </c>
      <c r="G27" s="68" t="s">
        <v>112</v>
      </c>
      <c r="H27" s="70">
        <v>301.09258399999999</v>
      </c>
      <c r="I27" s="76">
        <v>46450</v>
      </c>
      <c r="J27" s="107" t="s">
        <v>1707</v>
      </c>
      <c r="K27" s="70">
        <v>139.857505253</v>
      </c>
      <c r="L27" s="71">
        <v>1.6268493926666566E-5</v>
      </c>
      <c r="M27" s="71">
        <f t="shared" si="0"/>
        <v>1.8887250304383681E-3</v>
      </c>
      <c r="N27" s="71">
        <f>K27/'סכום נכסי הקרן'!$C$41</f>
        <v>6.6903762676135336E-4</v>
      </c>
    </row>
    <row r="28" spans="1:14">
      <c r="A28" s="67" t="s">
        <v>271</v>
      </c>
      <c r="B28" s="54" t="s">
        <v>272</v>
      </c>
      <c r="C28" s="68" t="s">
        <v>101</v>
      </c>
      <c r="D28" s="68" t="s">
        <v>25</v>
      </c>
      <c r="E28" s="54" t="s">
        <v>273</v>
      </c>
      <c r="F28" s="68" t="s">
        <v>274</v>
      </c>
      <c r="G28" s="68" t="s">
        <v>112</v>
      </c>
      <c r="H28" s="70">
        <v>16934.720694</v>
      </c>
      <c r="I28" s="76">
        <v>3807</v>
      </c>
      <c r="J28" s="107" t="s">
        <v>1707</v>
      </c>
      <c r="K28" s="70">
        <v>644.70481682800005</v>
      </c>
      <c r="L28" s="71">
        <v>6.6910713882279118E-5</v>
      </c>
      <c r="M28" s="71">
        <f t="shared" si="0"/>
        <v>8.7065054005109055E-3</v>
      </c>
      <c r="N28" s="71">
        <f>K28/'סכום נכסי הקרן'!$C$41</f>
        <v>3.084080327558724E-3</v>
      </c>
    </row>
    <row r="29" spans="1:14">
      <c r="A29" s="67" t="s">
        <v>275</v>
      </c>
      <c r="B29" s="54" t="s">
        <v>276</v>
      </c>
      <c r="C29" s="68" t="s">
        <v>101</v>
      </c>
      <c r="D29" s="68" t="s">
        <v>25</v>
      </c>
      <c r="E29" s="54" t="s">
        <v>277</v>
      </c>
      <c r="F29" s="68" t="s">
        <v>274</v>
      </c>
      <c r="G29" s="68" t="s">
        <v>112</v>
      </c>
      <c r="H29" s="70">
        <v>14002.843056999998</v>
      </c>
      <c r="I29" s="76">
        <v>2893</v>
      </c>
      <c r="J29" s="107" t="s">
        <v>1707</v>
      </c>
      <c r="K29" s="70">
        <v>405.10224962900003</v>
      </c>
      <c r="L29" s="71">
        <v>6.7089602399840603E-5</v>
      </c>
      <c r="M29" s="71">
        <f t="shared" si="0"/>
        <v>5.470759380249793E-3</v>
      </c>
      <c r="N29" s="71">
        <f>K29/'סכום נכסי הקרן'!$C$41</f>
        <v>1.9378913358792222E-3</v>
      </c>
    </row>
    <row r="30" spans="1:14">
      <c r="A30" s="67" t="s">
        <v>278</v>
      </c>
      <c r="B30" s="54" t="s">
        <v>279</v>
      </c>
      <c r="C30" s="68" t="s">
        <v>101</v>
      </c>
      <c r="D30" s="68" t="s">
        <v>25</v>
      </c>
      <c r="E30" s="54" t="s">
        <v>280</v>
      </c>
      <c r="F30" s="68" t="s">
        <v>234</v>
      </c>
      <c r="G30" s="68" t="s">
        <v>112</v>
      </c>
      <c r="H30" s="70">
        <v>318.97641800000002</v>
      </c>
      <c r="I30" s="76">
        <v>91410</v>
      </c>
      <c r="J30" s="107" t="s">
        <v>1707</v>
      </c>
      <c r="K30" s="70">
        <v>291.576343495</v>
      </c>
      <c r="L30" s="71">
        <v>4.166514292461814E-5</v>
      </c>
      <c r="M30" s="71">
        <f t="shared" si="0"/>
        <v>3.9376330733662153E-3</v>
      </c>
      <c r="N30" s="71">
        <f>K30/'סכום נכסי הקרן'!$C$41</f>
        <v>1.3948164206043817E-3</v>
      </c>
    </row>
    <row r="31" spans="1:14">
      <c r="A31" s="67" t="s">
        <v>281</v>
      </c>
      <c r="B31" s="54" t="s">
        <v>282</v>
      </c>
      <c r="C31" s="68" t="s">
        <v>101</v>
      </c>
      <c r="D31" s="68" t="s">
        <v>25</v>
      </c>
      <c r="E31" s="54" t="s">
        <v>283</v>
      </c>
      <c r="F31" s="68" t="s">
        <v>284</v>
      </c>
      <c r="G31" s="68" t="s">
        <v>112</v>
      </c>
      <c r="H31" s="70">
        <v>5986.319265000001</v>
      </c>
      <c r="I31" s="76">
        <v>11090</v>
      </c>
      <c r="J31" s="107" t="s">
        <v>1707</v>
      </c>
      <c r="K31" s="70">
        <v>663.88280625699997</v>
      </c>
      <c r="L31" s="71">
        <v>5.4188623897979771E-5</v>
      </c>
      <c r="M31" s="71">
        <f t="shared" si="0"/>
        <v>8.9654972122303386E-3</v>
      </c>
      <c r="N31" s="71">
        <f>K31/'סכום נכסי הקרן'!$C$41</f>
        <v>3.1758222509572697E-3</v>
      </c>
    </row>
    <row r="32" spans="1:14">
      <c r="A32" s="67" t="s">
        <v>285</v>
      </c>
      <c r="B32" s="54" t="s">
        <v>286</v>
      </c>
      <c r="C32" s="68" t="s">
        <v>101</v>
      </c>
      <c r="D32" s="68" t="s">
        <v>25</v>
      </c>
      <c r="E32" s="54" t="s">
        <v>287</v>
      </c>
      <c r="F32" s="68" t="s">
        <v>288</v>
      </c>
      <c r="G32" s="68" t="s">
        <v>112</v>
      </c>
      <c r="H32" s="70">
        <v>18219.779494999999</v>
      </c>
      <c r="I32" s="76">
        <v>3815</v>
      </c>
      <c r="J32" s="107" t="s">
        <v>1707</v>
      </c>
      <c r="K32" s="70">
        <v>695.08458773000007</v>
      </c>
      <c r="L32" s="71">
        <v>1.6254998823920543E-5</v>
      </c>
      <c r="M32" s="71">
        <f t="shared" si="0"/>
        <v>9.3868659872254102E-3</v>
      </c>
      <c r="N32" s="71">
        <f>K32/'סכום נכסי הקרן'!$C$41</f>
        <v>3.3250824983044498E-3</v>
      </c>
    </row>
    <row r="33" spans="1:14">
      <c r="A33" s="67" t="s">
        <v>289</v>
      </c>
      <c r="B33" s="54" t="s">
        <v>290</v>
      </c>
      <c r="C33" s="68" t="s">
        <v>101</v>
      </c>
      <c r="D33" s="68" t="s">
        <v>25</v>
      </c>
      <c r="E33" s="54" t="s">
        <v>291</v>
      </c>
      <c r="F33" s="68" t="s">
        <v>264</v>
      </c>
      <c r="G33" s="68" t="s">
        <v>112</v>
      </c>
      <c r="H33" s="70">
        <v>109362.491865</v>
      </c>
      <c r="I33" s="76">
        <v>2950</v>
      </c>
      <c r="J33" s="107" t="s">
        <v>1707</v>
      </c>
      <c r="K33" s="70">
        <v>3226.1935100199998</v>
      </c>
      <c r="L33" s="71">
        <v>7.181406879269081E-5</v>
      </c>
      <c r="M33" s="71">
        <f t="shared" si="0"/>
        <v>4.3568576633693984E-2</v>
      </c>
      <c r="N33" s="71">
        <f>K33/'סכום נכסי הקרן'!$C$41</f>
        <v>1.5433171394785491E-2</v>
      </c>
    </row>
    <row r="34" spans="1:14">
      <c r="A34" s="67" t="s">
        <v>292</v>
      </c>
      <c r="B34" s="54" t="s">
        <v>293</v>
      </c>
      <c r="C34" s="68" t="s">
        <v>101</v>
      </c>
      <c r="D34" s="68" t="s">
        <v>25</v>
      </c>
      <c r="E34" s="54" t="s">
        <v>294</v>
      </c>
      <c r="F34" s="68" t="s">
        <v>238</v>
      </c>
      <c r="G34" s="68" t="s">
        <v>112</v>
      </c>
      <c r="H34" s="70">
        <v>120545.368796</v>
      </c>
      <c r="I34" s="76">
        <v>1070</v>
      </c>
      <c r="J34" s="107" t="s">
        <v>1707</v>
      </c>
      <c r="K34" s="70">
        <v>1289.835446115</v>
      </c>
      <c r="L34" s="71">
        <v>1.5958083542189604E-4</v>
      </c>
      <c r="M34" s="71">
        <f t="shared" si="0"/>
        <v>1.7418761244289985E-2</v>
      </c>
      <c r="N34" s="71">
        <f>K34/'סכום נכסי הקרן'!$C$41</f>
        <v>6.1701976180712726E-3</v>
      </c>
    </row>
    <row r="35" spans="1:14">
      <c r="A35" s="67" t="s">
        <v>295</v>
      </c>
      <c r="B35" s="54" t="s">
        <v>296</v>
      </c>
      <c r="C35" s="68" t="s">
        <v>101</v>
      </c>
      <c r="D35" s="68" t="s">
        <v>25</v>
      </c>
      <c r="E35" s="54" t="s">
        <v>297</v>
      </c>
      <c r="F35" s="68" t="s">
        <v>264</v>
      </c>
      <c r="G35" s="68" t="s">
        <v>112</v>
      </c>
      <c r="H35" s="70">
        <v>18000.989990999999</v>
      </c>
      <c r="I35" s="76">
        <v>14260</v>
      </c>
      <c r="J35" s="107" t="s">
        <v>1707</v>
      </c>
      <c r="K35" s="70">
        <v>2566.9411726939998</v>
      </c>
      <c r="L35" s="71">
        <v>6.9800078060114026E-5</v>
      </c>
      <c r="M35" s="71">
        <f t="shared" si="0"/>
        <v>3.4665612229816165E-2</v>
      </c>
      <c r="N35" s="71">
        <f>K35/'סכום נכסי הקרן'!$C$41</f>
        <v>1.2279499960395299E-2</v>
      </c>
    </row>
    <row r="36" spans="1:14">
      <c r="A36" s="67" t="s">
        <v>298</v>
      </c>
      <c r="B36" s="54" t="s">
        <v>299</v>
      </c>
      <c r="C36" s="68" t="s">
        <v>101</v>
      </c>
      <c r="D36" s="68" t="s">
        <v>25</v>
      </c>
      <c r="E36" s="54" t="s">
        <v>300</v>
      </c>
      <c r="F36" s="68" t="s">
        <v>238</v>
      </c>
      <c r="G36" s="68" t="s">
        <v>112</v>
      </c>
      <c r="H36" s="70">
        <v>5094.3154530000002</v>
      </c>
      <c r="I36" s="76">
        <v>28100</v>
      </c>
      <c r="J36" s="107" t="s">
        <v>1707</v>
      </c>
      <c r="K36" s="70">
        <v>1431.502642276</v>
      </c>
      <c r="L36" s="71">
        <v>1.0724076089323623E-4</v>
      </c>
      <c r="M36" s="71">
        <f t="shared" si="0"/>
        <v>1.933192549598511E-2</v>
      </c>
      <c r="N36" s="71">
        <f>K36/'סכום נכסי הקרן'!$C$41</f>
        <v>6.8478922797773692E-3</v>
      </c>
    </row>
    <row r="37" spans="1:14">
      <c r="A37" s="67" t="s">
        <v>301</v>
      </c>
      <c r="B37" s="54" t="s">
        <v>302</v>
      </c>
      <c r="C37" s="68" t="s">
        <v>101</v>
      </c>
      <c r="D37" s="68" t="s">
        <v>25</v>
      </c>
      <c r="E37" s="54" t="s">
        <v>303</v>
      </c>
      <c r="F37" s="68" t="s">
        <v>284</v>
      </c>
      <c r="G37" s="68" t="s">
        <v>112</v>
      </c>
      <c r="H37" s="70">
        <v>844.211727</v>
      </c>
      <c r="I37" s="76">
        <v>50140</v>
      </c>
      <c r="J37" s="107" t="s">
        <v>1707</v>
      </c>
      <c r="K37" s="70">
        <v>423.28775979400001</v>
      </c>
      <c r="L37" s="71">
        <v>2.9175491634937348E-5</v>
      </c>
      <c r="M37" s="71">
        <f t="shared" si="0"/>
        <v>5.7163481184286475E-3</v>
      </c>
      <c r="N37" s="71">
        <f>K37/'סכום נכסי הקרן'!$C$41</f>
        <v>2.0248855271471598E-3</v>
      </c>
    </row>
    <row r="38" spans="1:14">
      <c r="A38" s="67" t="s">
        <v>304</v>
      </c>
      <c r="B38" s="54" t="s">
        <v>305</v>
      </c>
      <c r="C38" s="68" t="s">
        <v>101</v>
      </c>
      <c r="D38" s="68" t="s">
        <v>25</v>
      </c>
      <c r="E38" s="54" t="s">
        <v>306</v>
      </c>
      <c r="F38" s="68" t="s">
        <v>107</v>
      </c>
      <c r="G38" s="68" t="s">
        <v>112</v>
      </c>
      <c r="H38" s="70">
        <v>48571.458892000002</v>
      </c>
      <c r="I38" s="76">
        <v>1040</v>
      </c>
      <c r="J38" s="107" t="s">
        <v>1707</v>
      </c>
      <c r="K38" s="70">
        <v>505.14317254899998</v>
      </c>
      <c r="L38" s="71">
        <v>4.137915402185063E-5</v>
      </c>
      <c r="M38" s="71">
        <f t="shared" si="0"/>
        <v>6.8217758655313813E-3</v>
      </c>
      <c r="N38" s="71">
        <f>K38/'סכום נכסי הקרן'!$C$41</f>
        <v>2.4164580136441008E-3</v>
      </c>
    </row>
    <row r="39" spans="1:14">
      <c r="A39" s="67" t="s">
        <v>307</v>
      </c>
      <c r="B39" s="54" t="s">
        <v>308</v>
      </c>
      <c r="C39" s="68" t="s">
        <v>101</v>
      </c>
      <c r="D39" s="68" t="s">
        <v>25</v>
      </c>
      <c r="E39" s="54" t="s">
        <v>309</v>
      </c>
      <c r="F39" s="68" t="s">
        <v>136</v>
      </c>
      <c r="G39" s="68" t="s">
        <v>112</v>
      </c>
      <c r="H39" s="70">
        <v>707.12221600000009</v>
      </c>
      <c r="I39" s="76">
        <v>72500</v>
      </c>
      <c r="J39" s="107" t="s">
        <v>1707</v>
      </c>
      <c r="K39" s="70">
        <v>512.66360671000007</v>
      </c>
      <c r="L39" s="71">
        <v>1.1165597536262223E-5</v>
      </c>
      <c r="M39" s="71">
        <f t="shared" si="0"/>
        <v>6.9233366091893617E-3</v>
      </c>
      <c r="N39" s="71">
        <f>K39/'סכום נכסי הקרן'!$C$41</f>
        <v>2.4524335833083005E-3</v>
      </c>
    </row>
    <row r="40" spans="1:14">
      <c r="A40" s="67" t="s">
        <v>310</v>
      </c>
      <c r="B40" s="54" t="s">
        <v>311</v>
      </c>
      <c r="C40" s="68" t="s">
        <v>101</v>
      </c>
      <c r="D40" s="68" t="s">
        <v>25</v>
      </c>
      <c r="E40" s="54" t="s">
        <v>312</v>
      </c>
      <c r="F40" s="68" t="s">
        <v>238</v>
      </c>
      <c r="G40" s="68" t="s">
        <v>112</v>
      </c>
      <c r="H40" s="70">
        <v>4944.6514070000003</v>
      </c>
      <c r="I40" s="76">
        <v>23780</v>
      </c>
      <c r="J40" s="107" t="s">
        <v>1707</v>
      </c>
      <c r="K40" s="70">
        <v>1175.8381045590002</v>
      </c>
      <c r="L40" s="71">
        <v>4.0772976610740948E-5</v>
      </c>
      <c r="M40" s="71">
        <f t="shared" si="0"/>
        <v>1.5879268372521987E-2</v>
      </c>
      <c r="N40" s="71">
        <f>K40/'סכום נכסי הקרן'!$C$41</f>
        <v>5.6248674928573196E-3</v>
      </c>
    </row>
    <row r="41" spans="1:14">
      <c r="A41" s="67" t="s">
        <v>313</v>
      </c>
      <c r="B41" s="54" t="s">
        <v>314</v>
      </c>
      <c r="C41" s="68" t="s">
        <v>101</v>
      </c>
      <c r="D41" s="68" t="s">
        <v>25</v>
      </c>
      <c r="E41" s="54" t="s">
        <v>315</v>
      </c>
      <c r="F41" s="68" t="s">
        <v>264</v>
      </c>
      <c r="G41" s="68" t="s">
        <v>112</v>
      </c>
      <c r="H41" s="70">
        <v>93485.405794000006</v>
      </c>
      <c r="I41" s="76">
        <v>3290</v>
      </c>
      <c r="J41" s="107" t="s">
        <v>1707</v>
      </c>
      <c r="K41" s="70">
        <v>3075.6698506129997</v>
      </c>
      <c r="L41" s="71">
        <v>6.9907797436189002E-5</v>
      </c>
      <c r="M41" s="71">
        <f t="shared" si="0"/>
        <v>4.1535809048708891E-2</v>
      </c>
      <c r="N41" s="71">
        <f>K41/'סכום נכסי הקרן'!$C$41</f>
        <v>1.4713109988864385E-2</v>
      </c>
    </row>
    <row r="42" spans="1:14">
      <c r="A42" s="67" t="s">
        <v>316</v>
      </c>
      <c r="B42" s="54" t="s">
        <v>317</v>
      </c>
      <c r="C42" s="68" t="s">
        <v>101</v>
      </c>
      <c r="D42" s="68" t="s">
        <v>25</v>
      </c>
      <c r="E42" s="54" t="s">
        <v>318</v>
      </c>
      <c r="F42" s="68" t="s">
        <v>284</v>
      </c>
      <c r="G42" s="68" t="s">
        <v>112</v>
      </c>
      <c r="H42" s="70">
        <v>1031.5827449999999</v>
      </c>
      <c r="I42" s="76">
        <v>25190</v>
      </c>
      <c r="J42" s="107" t="s">
        <v>1707</v>
      </c>
      <c r="K42" s="70">
        <v>259.85569335100001</v>
      </c>
      <c r="L42" s="71">
        <v>2.3305503206785602E-5</v>
      </c>
      <c r="M42" s="71">
        <f t="shared" si="0"/>
        <v>3.5092571646127154E-3</v>
      </c>
      <c r="N42" s="71">
        <f>K42/'סכום נכסי הקרן'!$C$41</f>
        <v>1.2430740564511092E-3</v>
      </c>
    </row>
    <row r="43" spans="1:14">
      <c r="A43" s="67" t="s">
        <v>319</v>
      </c>
      <c r="B43" s="54" t="s">
        <v>320</v>
      </c>
      <c r="C43" s="68" t="s">
        <v>101</v>
      </c>
      <c r="D43" s="68" t="s">
        <v>25</v>
      </c>
      <c r="E43" s="54" t="s">
        <v>321</v>
      </c>
      <c r="F43" s="68" t="s">
        <v>322</v>
      </c>
      <c r="G43" s="68" t="s">
        <v>112</v>
      </c>
      <c r="H43" s="70">
        <v>9221.4536229999994</v>
      </c>
      <c r="I43" s="76">
        <v>6850</v>
      </c>
      <c r="J43" s="107" t="s">
        <v>1707</v>
      </c>
      <c r="K43" s="70">
        <v>631.66957314899992</v>
      </c>
      <c r="L43" s="71">
        <v>7.91290295437095E-5</v>
      </c>
      <c r="M43" s="71">
        <f t="shared" si="0"/>
        <v>8.5304691486854933E-3</v>
      </c>
      <c r="N43" s="71">
        <f>K43/'סכום נכסי הקרן'!$C$41</f>
        <v>3.0217235131748416E-3</v>
      </c>
    </row>
    <row r="44" spans="1:14">
      <c r="A44" s="67" t="s">
        <v>323</v>
      </c>
      <c r="B44" s="54" t="s">
        <v>324</v>
      </c>
      <c r="C44" s="68" t="s">
        <v>101</v>
      </c>
      <c r="D44" s="68" t="s">
        <v>25</v>
      </c>
      <c r="E44" s="54" t="s">
        <v>325</v>
      </c>
      <c r="F44" s="68" t="s">
        <v>254</v>
      </c>
      <c r="G44" s="68" t="s">
        <v>112</v>
      </c>
      <c r="H44" s="70">
        <v>57356.097687000001</v>
      </c>
      <c r="I44" s="76">
        <v>1027</v>
      </c>
      <c r="J44" s="107" t="s">
        <v>1707</v>
      </c>
      <c r="K44" s="70">
        <v>589.04712324500008</v>
      </c>
      <c r="L44" s="71">
        <v>1.0486838793265009E-4</v>
      </c>
      <c r="M44" s="71">
        <f t="shared" si="0"/>
        <v>7.9548683766950106E-3</v>
      </c>
      <c r="N44" s="71">
        <f>K44/'סכום נכסי הקרן'!$C$41</f>
        <v>2.8178301098216092E-3</v>
      </c>
    </row>
    <row r="45" spans="1:14">
      <c r="A45" s="67" t="s">
        <v>326</v>
      </c>
      <c r="B45" s="54" t="s">
        <v>327</v>
      </c>
      <c r="C45" s="68" t="s">
        <v>101</v>
      </c>
      <c r="D45" s="68" t="s">
        <v>25</v>
      </c>
      <c r="E45" s="54" t="s">
        <v>328</v>
      </c>
      <c r="F45" s="68" t="s">
        <v>329</v>
      </c>
      <c r="G45" s="68" t="s">
        <v>112</v>
      </c>
      <c r="H45" s="70">
        <v>39016.931921000003</v>
      </c>
      <c r="I45" s="76">
        <v>2365</v>
      </c>
      <c r="J45" s="107" t="s">
        <v>1707</v>
      </c>
      <c r="K45" s="70">
        <v>922.75043992399992</v>
      </c>
      <c r="L45" s="71">
        <v>1.0920265729989831E-4</v>
      </c>
      <c r="M45" s="71">
        <f t="shared" si="0"/>
        <v>1.2461410988132081E-2</v>
      </c>
      <c r="N45" s="71">
        <f>K45/'סכום נכסי הקרן'!$C$41</f>
        <v>4.4141697172630293E-3</v>
      </c>
    </row>
    <row r="46" spans="1:14">
      <c r="A46" s="108" t="s">
        <v>1707</v>
      </c>
      <c r="B46" s="107" t="s">
        <v>1707</v>
      </c>
      <c r="C46" s="107" t="s">
        <v>1707</v>
      </c>
      <c r="D46" s="107" t="s">
        <v>1707</v>
      </c>
      <c r="E46" s="107" t="s">
        <v>1707</v>
      </c>
      <c r="F46" s="107" t="s">
        <v>1707</v>
      </c>
      <c r="G46" s="107" t="s">
        <v>1707</v>
      </c>
      <c r="H46" s="107" t="s">
        <v>1707</v>
      </c>
      <c r="I46" s="107" t="s">
        <v>1707</v>
      </c>
      <c r="J46" s="107" t="s">
        <v>1707</v>
      </c>
      <c r="K46" s="107" t="s">
        <v>1707</v>
      </c>
      <c r="L46" s="107" t="s">
        <v>1707</v>
      </c>
      <c r="M46" s="107" t="s">
        <v>1707</v>
      </c>
      <c r="N46" s="107" t="s">
        <v>1707</v>
      </c>
    </row>
    <row r="47" spans="1:14">
      <c r="A47" s="66" t="s">
        <v>330</v>
      </c>
      <c r="B47" s="106" t="s">
        <v>1707</v>
      </c>
      <c r="C47" s="106" t="s">
        <v>1707</v>
      </c>
      <c r="D47" s="106" t="s">
        <v>1707</v>
      </c>
      <c r="E47" s="106" t="s">
        <v>1707</v>
      </c>
      <c r="F47" s="106" t="s">
        <v>1707</v>
      </c>
      <c r="G47" s="106" t="s">
        <v>1707</v>
      </c>
      <c r="H47" s="106" t="s">
        <v>1707</v>
      </c>
      <c r="I47" s="106" t="s">
        <v>1707</v>
      </c>
      <c r="J47" s="64">
        <v>26.938288597</v>
      </c>
      <c r="K47" s="64">
        <v>17386.798171687999</v>
      </c>
      <c r="L47" s="106" t="s">
        <v>1707</v>
      </c>
      <c r="M47" s="65">
        <f t="shared" si="0"/>
        <v>0.23480242155501174</v>
      </c>
      <c r="N47" s="65">
        <f>K47/'סכום נכסי הקרן'!$C$41</f>
        <v>8.3173385401962591E-2</v>
      </c>
    </row>
    <row r="48" spans="1:14">
      <c r="A48" s="67" t="s">
        <v>331</v>
      </c>
      <c r="B48" s="54" t="s">
        <v>332</v>
      </c>
      <c r="C48" s="68" t="s">
        <v>101</v>
      </c>
      <c r="D48" s="68" t="s">
        <v>25</v>
      </c>
      <c r="E48" s="54" t="s">
        <v>333</v>
      </c>
      <c r="F48" s="68" t="s">
        <v>254</v>
      </c>
      <c r="G48" s="68" t="s">
        <v>112</v>
      </c>
      <c r="H48" s="70">
        <v>10390.426261000001</v>
      </c>
      <c r="I48" s="76">
        <v>1040</v>
      </c>
      <c r="J48" s="107" t="s">
        <v>1707</v>
      </c>
      <c r="K48" s="70">
        <v>108.06043311699999</v>
      </c>
      <c r="L48" s="71">
        <v>3.7964214554268901E-5</v>
      </c>
      <c r="M48" s="71">
        <f t="shared" si="0"/>
        <v>1.459317070320122E-3</v>
      </c>
      <c r="N48" s="71">
        <f>K48/'סכום נכסי הקרן'!$C$41</f>
        <v>5.1692968202613377E-4</v>
      </c>
    </row>
    <row r="49" spans="1:14">
      <c r="A49" s="67" t="s">
        <v>334</v>
      </c>
      <c r="B49" s="54" t="s">
        <v>335</v>
      </c>
      <c r="C49" s="68" t="s">
        <v>101</v>
      </c>
      <c r="D49" s="68" t="s">
        <v>25</v>
      </c>
      <c r="E49" s="54" t="s">
        <v>336</v>
      </c>
      <c r="F49" s="68" t="s">
        <v>254</v>
      </c>
      <c r="G49" s="68" t="s">
        <v>112</v>
      </c>
      <c r="H49" s="70">
        <v>21127.341330999996</v>
      </c>
      <c r="I49" s="76">
        <v>1488</v>
      </c>
      <c r="J49" s="107" t="s">
        <v>1707</v>
      </c>
      <c r="K49" s="70">
        <v>314.37483901400003</v>
      </c>
      <c r="L49" s="71">
        <v>1.0013817076856516E-4</v>
      </c>
      <c r="M49" s="71">
        <f t="shared" si="0"/>
        <v>4.2455185105129542E-3</v>
      </c>
      <c r="N49" s="71">
        <f>K49/'סכום נכסי הקרן'!$C$41</f>
        <v>1.5038777920922299E-3</v>
      </c>
    </row>
    <row r="50" spans="1:14">
      <c r="A50" s="67" t="s">
        <v>337</v>
      </c>
      <c r="B50" s="54" t="s">
        <v>338</v>
      </c>
      <c r="C50" s="68" t="s">
        <v>101</v>
      </c>
      <c r="D50" s="68" t="s">
        <v>25</v>
      </c>
      <c r="E50" s="54" t="s">
        <v>339</v>
      </c>
      <c r="F50" s="68" t="s">
        <v>274</v>
      </c>
      <c r="G50" s="68" t="s">
        <v>112</v>
      </c>
      <c r="H50" s="70">
        <v>844.32770500000004</v>
      </c>
      <c r="I50" s="76">
        <v>9747</v>
      </c>
      <c r="J50" s="107" t="s">
        <v>1707</v>
      </c>
      <c r="K50" s="70">
        <v>82.296621399000003</v>
      </c>
      <c r="L50" s="71">
        <v>5.7495501395325023E-5</v>
      </c>
      <c r="M50" s="71">
        <f t="shared" si="0"/>
        <v>1.1113861102814643E-3</v>
      </c>
      <c r="N50" s="71">
        <f>K50/'סכום נכסי הקרן'!$C$41</f>
        <v>3.9368310032173636E-4</v>
      </c>
    </row>
    <row r="51" spans="1:14">
      <c r="A51" s="67" t="s">
        <v>340</v>
      </c>
      <c r="B51" s="54" t="s">
        <v>341</v>
      </c>
      <c r="C51" s="68" t="s">
        <v>101</v>
      </c>
      <c r="D51" s="68" t="s">
        <v>25</v>
      </c>
      <c r="E51" s="54" t="s">
        <v>342</v>
      </c>
      <c r="F51" s="68" t="s">
        <v>329</v>
      </c>
      <c r="G51" s="68" t="s">
        <v>112</v>
      </c>
      <c r="H51" s="70">
        <v>22101.428014000001</v>
      </c>
      <c r="I51" s="76">
        <v>1064</v>
      </c>
      <c r="J51" s="107" t="s">
        <v>1707</v>
      </c>
      <c r="K51" s="70">
        <v>235.159194071</v>
      </c>
      <c r="L51" s="71">
        <v>1.7667006120918337E-4</v>
      </c>
      <c r="M51" s="71">
        <f t="shared" si="0"/>
        <v>3.1757398730668717E-3</v>
      </c>
      <c r="N51" s="71">
        <f>K51/'סכום נכסי הקרן'!$C$41</f>
        <v>1.1249331870160722E-3</v>
      </c>
    </row>
    <row r="52" spans="1:14">
      <c r="A52" s="67" t="s">
        <v>343</v>
      </c>
      <c r="B52" s="54" t="s">
        <v>344</v>
      </c>
      <c r="C52" s="68" t="s">
        <v>101</v>
      </c>
      <c r="D52" s="68" t="s">
        <v>25</v>
      </c>
      <c r="E52" s="54" t="s">
        <v>345</v>
      </c>
      <c r="F52" s="68" t="s">
        <v>346</v>
      </c>
      <c r="G52" s="68" t="s">
        <v>112</v>
      </c>
      <c r="H52" s="70">
        <v>509.13588199999998</v>
      </c>
      <c r="I52" s="76">
        <v>6944</v>
      </c>
      <c r="J52" s="107" t="s">
        <v>1707</v>
      </c>
      <c r="K52" s="70">
        <v>35.354395656000001</v>
      </c>
      <c r="L52" s="71">
        <v>2.9467125490317279E-5</v>
      </c>
      <c r="M52" s="71">
        <f t="shared" si="0"/>
        <v>4.7744832778701639E-4</v>
      </c>
      <c r="N52" s="71">
        <f>K52/'סכום נכסי הקרן'!$C$41</f>
        <v>1.6912514578665963E-4</v>
      </c>
    </row>
    <row r="53" spans="1:14">
      <c r="A53" s="67" t="s">
        <v>347</v>
      </c>
      <c r="B53" s="54" t="s">
        <v>348</v>
      </c>
      <c r="C53" s="68" t="s">
        <v>101</v>
      </c>
      <c r="D53" s="68" t="s">
        <v>25</v>
      </c>
      <c r="E53" s="54" t="s">
        <v>349</v>
      </c>
      <c r="F53" s="68" t="s">
        <v>238</v>
      </c>
      <c r="G53" s="68" t="s">
        <v>112</v>
      </c>
      <c r="H53" s="70">
        <v>6914.5505649999996</v>
      </c>
      <c r="I53" s="76">
        <v>3024</v>
      </c>
      <c r="J53" s="107" t="s">
        <v>1707</v>
      </c>
      <c r="K53" s="70">
        <v>209.09600909599999</v>
      </c>
      <c r="L53" s="71">
        <v>3.8473489085994763E-5</v>
      </c>
      <c r="M53" s="71">
        <f t="shared" si="0"/>
        <v>2.8237659854576345E-3</v>
      </c>
      <c r="N53" s="71">
        <f>K53/'סכום נכסי הקרן'!$C$41</f>
        <v>1.0002544907246401E-3</v>
      </c>
    </row>
    <row r="54" spans="1:14">
      <c r="A54" s="67" t="s">
        <v>350</v>
      </c>
      <c r="B54" s="54" t="s">
        <v>351</v>
      </c>
      <c r="C54" s="68" t="s">
        <v>101</v>
      </c>
      <c r="D54" s="68" t="s">
        <v>25</v>
      </c>
      <c r="E54" s="54" t="s">
        <v>352</v>
      </c>
      <c r="F54" s="68" t="s">
        <v>110</v>
      </c>
      <c r="G54" s="68" t="s">
        <v>112</v>
      </c>
      <c r="H54" s="70">
        <v>3320.5544169999998</v>
      </c>
      <c r="I54" s="76">
        <v>509.6</v>
      </c>
      <c r="J54" s="107" t="s">
        <v>1707</v>
      </c>
      <c r="K54" s="70">
        <v>16.921545309000003</v>
      </c>
      <c r="L54" s="71">
        <v>1.6807683802461903E-5</v>
      </c>
      <c r="M54" s="71">
        <f t="shared" si="0"/>
        <v>2.2851934989824005E-4</v>
      </c>
      <c r="N54" s="71">
        <f>K54/'סכום נכסי הקרן'!$C$41</f>
        <v>8.0947751028364847E-5</v>
      </c>
    </row>
    <row r="55" spans="1:14">
      <c r="A55" s="67" t="s">
        <v>353</v>
      </c>
      <c r="B55" s="54" t="s">
        <v>354</v>
      </c>
      <c r="C55" s="68" t="s">
        <v>101</v>
      </c>
      <c r="D55" s="68" t="s">
        <v>25</v>
      </c>
      <c r="E55" s="54" t="s">
        <v>355</v>
      </c>
      <c r="F55" s="68" t="s">
        <v>356</v>
      </c>
      <c r="G55" s="68" t="s">
        <v>112</v>
      </c>
      <c r="H55" s="70">
        <v>1675.68905</v>
      </c>
      <c r="I55" s="76">
        <v>4150</v>
      </c>
      <c r="J55" s="107" t="s">
        <v>1707</v>
      </c>
      <c r="K55" s="70">
        <v>69.541095593000009</v>
      </c>
      <c r="L55" s="71">
        <v>2.9515149427122827E-5</v>
      </c>
      <c r="M55" s="71">
        <f t="shared" si="0"/>
        <v>9.3912734717387667E-4</v>
      </c>
      <c r="N55" s="71">
        <f>K55/'סכום נכסי הקרן'!$C$41</f>
        <v>3.3266437488471603E-4</v>
      </c>
    </row>
    <row r="56" spans="1:14">
      <c r="A56" s="67" t="s">
        <v>357</v>
      </c>
      <c r="B56" s="54" t="s">
        <v>358</v>
      </c>
      <c r="C56" s="68" t="s">
        <v>101</v>
      </c>
      <c r="D56" s="68" t="s">
        <v>25</v>
      </c>
      <c r="E56" s="54" t="s">
        <v>359</v>
      </c>
      <c r="F56" s="68" t="s">
        <v>360</v>
      </c>
      <c r="G56" s="68" t="s">
        <v>112</v>
      </c>
      <c r="H56" s="70">
        <v>3148.14624</v>
      </c>
      <c r="I56" s="76">
        <v>7405</v>
      </c>
      <c r="J56" s="107" t="s">
        <v>1707</v>
      </c>
      <c r="K56" s="70">
        <v>233.120229067</v>
      </c>
      <c r="L56" s="71">
        <v>1.3556380728166025E-4</v>
      </c>
      <c r="M56" s="71">
        <f t="shared" si="0"/>
        <v>3.1482043880582109E-3</v>
      </c>
      <c r="N56" s="71">
        <f>K56/'סכום נכסי הקרן'!$C$41</f>
        <v>1.115179371481769E-3</v>
      </c>
    </row>
    <row r="57" spans="1:14">
      <c r="A57" s="67" t="s">
        <v>361</v>
      </c>
      <c r="B57" s="54" t="s">
        <v>362</v>
      </c>
      <c r="C57" s="68" t="s">
        <v>101</v>
      </c>
      <c r="D57" s="68" t="s">
        <v>25</v>
      </c>
      <c r="E57" s="54" t="s">
        <v>363</v>
      </c>
      <c r="F57" s="68" t="s">
        <v>254</v>
      </c>
      <c r="G57" s="68" t="s">
        <v>112</v>
      </c>
      <c r="H57" s="70">
        <v>2034.281954</v>
      </c>
      <c r="I57" s="76">
        <v>19150</v>
      </c>
      <c r="J57" s="107" t="s">
        <v>1707</v>
      </c>
      <c r="K57" s="70">
        <v>389.56499424200001</v>
      </c>
      <c r="L57" s="71">
        <v>1.6089501813416755E-4</v>
      </c>
      <c r="M57" s="71">
        <f t="shared" si="0"/>
        <v>5.2609343651341964E-3</v>
      </c>
      <c r="N57" s="71">
        <f>K57/'סכום נכסי הקרן'!$C$41</f>
        <v>1.8635656252089287E-3</v>
      </c>
    </row>
    <row r="58" spans="1:14">
      <c r="A58" s="67" t="s">
        <v>364</v>
      </c>
      <c r="B58" s="54" t="s">
        <v>365</v>
      </c>
      <c r="C58" s="68" t="s">
        <v>101</v>
      </c>
      <c r="D58" s="68" t="s">
        <v>25</v>
      </c>
      <c r="E58" s="54" t="s">
        <v>366</v>
      </c>
      <c r="F58" s="68" t="s">
        <v>234</v>
      </c>
      <c r="G58" s="68" t="s">
        <v>112</v>
      </c>
      <c r="H58" s="70">
        <v>1579.0601320000001</v>
      </c>
      <c r="I58" s="76">
        <v>11060</v>
      </c>
      <c r="J58" s="107" t="s">
        <v>1707</v>
      </c>
      <c r="K58" s="70">
        <v>174.644050548</v>
      </c>
      <c r="L58" s="71">
        <v>4.3463117554282857E-5</v>
      </c>
      <c r="M58" s="71">
        <f t="shared" si="0"/>
        <v>2.3585047444572207E-3</v>
      </c>
      <c r="N58" s="71">
        <f>K58/'סכום נכסי הקרן'!$C$41</f>
        <v>8.354463415835698E-4</v>
      </c>
    </row>
    <row r="59" spans="1:14">
      <c r="A59" s="67" t="s">
        <v>367</v>
      </c>
      <c r="B59" s="54" t="s">
        <v>368</v>
      </c>
      <c r="C59" s="68" t="s">
        <v>101</v>
      </c>
      <c r="D59" s="68" t="s">
        <v>25</v>
      </c>
      <c r="E59" s="54" t="s">
        <v>369</v>
      </c>
      <c r="F59" s="68" t="s">
        <v>254</v>
      </c>
      <c r="G59" s="68" t="s">
        <v>112</v>
      </c>
      <c r="H59" s="70">
        <v>1022.370764</v>
      </c>
      <c r="I59" s="76">
        <v>3946</v>
      </c>
      <c r="J59" s="107" t="s">
        <v>1707</v>
      </c>
      <c r="K59" s="70">
        <v>40.342750355</v>
      </c>
      <c r="L59" s="71">
        <v>1.6733039035757893E-5</v>
      </c>
      <c r="M59" s="71">
        <f t="shared" si="0"/>
        <v>5.4481425401072935E-4</v>
      </c>
      <c r="N59" s="71">
        <f>K59/'סכום נכסי הקרן'!$C$41</f>
        <v>1.9298798377469258E-4</v>
      </c>
    </row>
    <row r="60" spans="1:14">
      <c r="A60" s="67" t="s">
        <v>370</v>
      </c>
      <c r="B60" s="54" t="s">
        <v>371</v>
      </c>
      <c r="C60" s="68" t="s">
        <v>101</v>
      </c>
      <c r="D60" s="68" t="s">
        <v>25</v>
      </c>
      <c r="E60" s="54" t="s">
        <v>372</v>
      </c>
      <c r="F60" s="68" t="s">
        <v>373</v>
      </c>
      <c r="G60" s="68" t="s">
        <v>112</v>
      </c>
      <c r="H60" s="70">
        <v>3645.9527119999998</v>
      </c>
      <c r="I60" s="76">
        <v>5575</v>
      </c>
      <c r="J60" s="107" t="s">
        <v>1707</v>
      </c>
      <c r="K60" s="70">
        <v>203.26186367699998</v>
      </c>
      <c r="L60" s="71">
        <v>1.4742601641164787E-4</v>
      </c>
      <c r="M60" s="71">
        <f t="shared" si="0"/>
        <v>2.7449779614316856E-3</v>
      </c>
      <c r="N60" s="71">
        <f>K60/'סכום נכסי הקרן'!$C$41</f>
        <v>9.7234563593527818E-4</v>
      </c>
    </row>
    <row r="61" spans="1:14">
      <c r="A61" s="67" t="s">
        <v>374</v>
      </c>
      <c r="B61" s="54" t="s">
        <v>375</v>
      </c>
      <c r="C61" s="68" t="s">
        <v>101</v>
      </c>
      <c r="D61" s="68" t="s">
        <v>25</v>
      </c>
      <c r="E61" s="54" t="s">
        <v>376</v>
      </c>
      <c r="F61" s="68" t="s">
        <v>218</v>
      </c>
      <c r="G61" s="68" t="s">
        <v>112</v>
      </c>
      <c r="H61" s="70">
        <v>1635.406518</v>
      </c>
      <c r="I61" s="76">
        <v>8280</v>
      </c>
      <c r="J61" s="107" t="s">
        <v>1707</v>
      </c>
      <c r="K61" s="70">
        <v>135.41165971800001</v>
      </c>
      <c r="L61" s="71">
        <v>1.3089731037274209E-4</v>
      </c>
      <c r="M61" s="71">
        <f t="shared" si="0"/>
        <v>1.8286854942817124E-3</v>
      </c>
      <c r="N61" s="71">
        <f>K61/'סכום נכסי הקרן'!$C$41</f>
        <v>6.4776999482195016E-4</v>
      </c>
    </row>
    <row r="62" spans="1:14">
      <c r="A62" s="67" t="s">
        <v>377</v>
      </c>
      <c r="B62" s="54" t="s">
        <v>378</v>
      </c>
      <c r="C62" s="68" t="s">
        <v>101</v>
      </c>
      <c r="D62" s="68" t="s">
        <v>25</v>
      </c>
      <c r="E62" s="54" t="s">
        <v>379</v>
      </c>
      <c r="F62" s="68" t="s">
        <v>218</v>
      </c>
      <c r="G62" s="68" t="s">
        <v>112</v>
      </c>
      <c r="H62" s="70">
        <v>152761.75023100001</v>
      </c>
      <c r="I62" s="76">
        <v>124</v>
      </c>
      <c r="J62" s="107" t="s">
        <v>1707</v>
      </c>
      <c r="K62" s="70">
        <v>189.42457027899997</v>
      </c>
      <c r="L62" s="71">
        <v>4.8555362444710209E-5</v>
      </c>
      <c r="M62" s="71">
        <f t="shared" si="0"/>
        <v>2.5581103182040683E-3</v>
      </c>
      <c r="N62" s="71">
        <f>K62/'סכום נכסי הקרן'!$C$41</f>
        <v>9.0615204897652696E-4</v>
      </c>
    </row>
    <row r="63" spans="1:14">
      <c r="A63" s="67" t="s">
        <v>380</v>
      </c>
      <c r="B63" s="54" t="s">
        <v>381</v>
      </c>
      <c r="C63" s="68" t="s">
        <v>101</v>
      </c>
      <c r="D63" s="68" t="s">
        <v>25</v>
      </c>
      <c r="E63" s="54" t="s">
        <v>382</v>
      </c>
      <c r="F63" s="68" t="s">
        <v>356</v>
      </c>
      <c r="G63" s="68" t="s">
        <v>112</v>
      </c>
      <c r="H63" s="70">
        <v>29367.523324000002</v>
      </c>
      <c r="I63" s="76">
        <v>1210</v>
      </c>
      <c r="J63" s="107" t="s">
        <v>1707</v>
      </c>
      <c r="K63" s="70">
        <v>355.34703222300004</v>
      </c>
      <c r="L63" s="71">
        <v>1.5776185182586738E-4</v>
      </c>
      <c r="M63" s="71">
        <f t="shared" si="0"/>
        <v>4.7988331626355315E-3</v>
      </c>
      <c r="N63" s="71">
        <f>K63/'סכום נכסי הקרן'!$C$41</f>
        <v>1.6998768474033429E-3</v>
      </c>
    </row>
    <row r="64" spans="1:14">
      <c r="A64" s="67" t="s">
        <v>383</v>
      </c>
      <c r="B64" s="54" t="s">
        <v>384</v>
      </c>
      <c r="C64" s="68" t="s">
        <v>101</v>
      </c>
      <c r="D64" s="68" t="s">
        <v>25</v>
      </c>
      <c r="E64" s="54" t="s">
        <v>385</v>
      </c>
      <c r="F64" s="68" t="s">
        <v>222</v>
      </c>
      <c r="G64" s="68" t="s">
        <v>112</v>
      </c>
      <c r="H64" s="70">
        <v>14904.405988</v>
      </c>
      <c r="I64" s="76">
        <v>865.1</v>
      </c>
      <c r="J64" s="107" t="s">
        <v>1707</v>
      </c>
      <c r="K64" s="70">
        <v>128.938016205</v>
      </c>
      <c r="L64" s="71">
        <v>8.386318676706921E-5</v>
      </c>
      <c r="M64" s="71">
        <f t="shared" si="0"/>
        <v>1.7412612797640878E-3</v>
      </c>
      <c r="N64" s="71">
        <f>K64/'סכום נכסי הקרן'!$C$41</f>
        <v>6.1680196715263309E-4</v>
      </c>
    </row>
    <row r="65" spans="1:14">
      <c r="A65" s="67" t="s">
        <v>386</v>
      </c>
      <c r="B65" s="54" t="s">
        <v>387</v>
      </c>
      <c r="C65" s="68" t="s">
        <v>101</v>
      </c>
      <c r="D65" s="68" t="s">
        <v>25</v>
      </c>
      <c r="E65" s="54" t="s">
        <v>388</v>
      </c>
      <c r="F65" s="68" t="s">
        <v>133</v>
      </c>
      <c r="G65" s="68" t="s">
        <v>112</v>
      </c>
      <c r="H65" s="70">
        <v>1496.525973</v>
      </c>
      <c r="I65" s="76">
        <v>16440</v>
      </c>
      <c r="J65" s="107" t="s">
        <v>1707</v>
      </c>
      <c r="K65" s="70">
        <v>246.028870031</v>
      </c>
      <c r="L65" s="71">
        <v>5.8179543074779611E-5</v>
      </c>
      <c r="M65" s="71">
        <f t="shared" si="0"/>
        <v>3.3225309160020938E-3</v>
      </c>
      <c r="N65" s="71">
        <f>K65/'סכום נכסי הקרן'!$C$41</f>
        <v>1.1769305553002269E-3</v>
      </c>
    </row>
    <row r="66" spans="1:14">
      <c r="A66" s="67" t="s">
        <v>389</v>
      </c>
      <c r="B66" s="54" t="s">
        <v>390</v>
      </c>
      <c r="C66" s="68" t="s">
        <v>101</v>
      </c>
      <c r="D66" s="68" t="s">
        <v>25</v>
      </c>
      <c r="E66" s="54" t="s">
        <v>391</v>
      </c>
      <c r="F66" s="68" t="s">
        <v>254</v>
      </c>
      <c r="G66" s="68" t="s">
        <v>112</v>
      </c>
      <c r="H66" s="70">
        <v>1582.7988199999998</v>
      </c>
      <c r="I66" s="76">
        <v>26000</v>
      </c>
      <c r="J66" s="107" t="s">
        <v>1707</v>
      </c>
      <c r="K66" s="70">
        <v>411.52769331100001</v>
      </c>
      <c r="L66" s="71">
        <v>8.4606036678358521E-5</v>
      </c>
      <c r="M66" s="71">
        <f t="shared" si="0"/>
        <v>5.5575326734807265E-3</v>
      </c>
      <c r="N66" s="71">
        <f>K66/'סכום נכסי הקרן'!$C$41</f>
        <v>1.9686287895762365E-3</v>
      </c>
    </row>
    <row r="67" spans="1:14">
      <c r="A67" s="67" t="s">
        <v>392</v>
      </c>
      <c r="B67" s="54" t="s">
        <v>393</v>
      </c>
      <c r="C67" s="68" t="s">
        <v>101</v>
      </c>
      <c r="D67" s="68" t="s">
        <v>25</v>
      </c>
      <c r="E67" s="54" t="s">
        <v>394</v>
      </c>
      <c r="F67" s="68" t="s">
        <v>109</v>
      </c>
      <c r="G67" s="68" t="s">
        <v>112</v>
      </c>
      <c r="H67" s="70">
        <v>920.51210800000001</v>
      </c>
      <c r="I67" s="76">
        <v>30260</v>
      </c>
      <c r="J67" s="107" t="s">
        <v>1707</v>
      </c>
      <c r="K67" s="70">
        <v>278.546963871</v>
      </c>
      <c r="L67" s="71">
        <v>1.5755918242152183E-4</v>
      </c>
      <c r="M67" s="71">
        <f t="shared" si="0"/>
        <v>3.7616760134829052E-3</v>
      </c>
      <c r="N67" s="71">
        <f>K67/'סכום נכסי הקרן'!$C$41</f>
        <v>1.3324876581540255E-3</v>
      </c>
    </row>
    <row r="68" spans="1:14">
      <c r="A68" s="67" t="s">
        <v>395</v>
      </c>
      <c r="B68" s="54" t="s">
        <v>396</v>
      </c>
      <c r="C68" s="68" t="s">
        <v>101</v>
      </c>
      <c r="D68" s="68" t="s">
        <v>25</v>
      </c>
      <c r="E68" s="54" t="s">
        <v>397</v>
      </c>
      <c r="F68" s="68" t="s">
        <v>254</v>
      </c>
      <c r="G68" s="68" t="s">
        <v>112</v>
      </c>
      <c r="H68" s="70">
        <v>1233.477543</v>
      </c>
      <c r="I68" s="76">
        <v>10140</v>
      </c>
      <c r="J68" s="70">
        <v>1.576754336</v>
      </c>
      <c r="K68" s="70">
        <v>126.651377184</v>
      </c>
      <c r="L68" s="71">
        <v>3.9418858708829433E-5</v>
      </c>
      <c r="M68" s="71">
        <f t="shared" si="0"/>
        <v>1.7103810467245589E-3</v>
      </c>
      <c r="N68" s="71">
        <f>K68/'סכום נכסי הקרן'!$C$41</f>
        <v>6.0586335115843046E-4</v>
      </c>
    </row>
    <row r="69" spans="1:14">
      <c r="A69" s="67" t="s">
        <v>398</v>
      </c>
      <c r="B69" s="54" t="s">
        <v>399</v>
      </c>
      <c r="C69" s="68" t="s">
        <v>101</v>
      </c>
      <c r="D69" s="68" t="s">
        <v>25</v>
      </c>
      <c r="E69" s="54" t="s">
        <v>400</v>
      </c>
      <c r="F69" s="68" t="s">
        <v>238</v>
      </c>
      <c r="G69" s="68" t="s">
        <v>112</v>
      </c>
      <c r="H69" s="70">
        <v>1793.733289</v>
      </c>
      <c r="I69" s="76">
        <v>3447</v>
      </c>
      <c r="J69" s="107" t="s">
        <v>1707</v>
      </c>
      <c r="K69" s="70">
        <v>61.829986461000004</v>
      </c>
      <c r="L69" s="71">
        <v>4.8663745241217883E-5</v>
      </c>
      <c r="M69" s="71">
        <f t="shared" si="0"/>
        <v>8.3499160698815016E-4</v>
      </c>
      <c r="N69" s="71">
        <f>K69/'סכום נכסי הקרן'!$C$41</f>
        <v>2.9577667161817707E-4</v>
      </c>
    </row>
    <row r="70" spans="1:14">
      <c r="A70" s="67" t="s">
        <v>401</v>
      </c>
      <c r="B70" s="54" t="s">
        <v>402</v>
      </c>
      <c r="C70" s="68" t="s">
        <v>101</v>
      </c>
      <c r="D70" s="68" t="s">
        <v>25</v>
      </c>
      <c r="E70" s="54" t="s">
        <v>403</v>
      </c>
      <c r="F70" s="68" t="s">
        <v>404</v>
      </c>
      <c r="G70" s="68" t="s">
        <v>112</v>
      </c>
      <c r="H70" s="70">
        <v>13936.856448</v>
      </c>
      <c r="I70" s="76">
        <v>4651</v>
      </c>
      <c r="J70" s="107" t="s">
        <v>1707</v>
      </c>
      <c r="K70" s="70">
        <v>648.20319341499999</v>
      </c>
      <c r="L70" s="71">
        <v>1.9486729673056651E-4</v>
      </c>
      <c r="M70" s="71">
        <f t="shared" si="0"/>
        <v>8.7537497111670522E-3</v>
      </c>
      <c r="N70" s="71">
        <f>K70/'סכום נכסי הקרן'!$C$41</f>
        <v>3.1008155436277498E-3</v>
      </c>
    </row>
    <row r="71" spans="1:14">
      <c r="A71" s="67" t="s">
        <v>405</v>
      </c>
      <c r="B71" s="54" t="s">
        <v>406</v>
      </c>
      <c r="C71" s="68" t="s">
        <v>101</v>
      </c>
      <c r="D71" s="68" t="s">
        <v>25</v>
      </c>
      <c r="E71" s="54" t="s">
        <v>407</v>
      </c>
      <c r="F71" s="68" t="s">
        <v>134</v>
      </c>
      <c r="G71" s="68" t="s">
        <v>112</v>
      </c>
      <c r="H71" s="70">
        <v>6594.4856099999997</v>
      </c>
      <c r="I71" s="76">
        <v>1990</v>
      </c>
      <c r="J71" s="107" t="s">
        <v>1707</v>
      </c>
      <c r="K71" s="70">
        <v>131.23026363100001</v>
      </c>
      <c r="L71" s="71">
        <v>4.5427420710912265E-5</v>
      </c>
      <c r="M71" s="71">
        <f t="shared" si="0"/>
        <v>1.772217252284921E-3</v>
      </c>
      <c r="N71" s="71">
        <f>K71/'סכום נכסי הקרן'!$C$41</f>
        <v>6.2776741212511864E-4</v>
      </c>
    </row>
    <row r="72" spans="1:14">
      <c r="A72" s="67" t="s">
        <v>408</v>
      </c>
      <c r="B72" s="54" t="s">
        <v>409</v>
      </c>
      <c r="C72" s="68" t="s">
        <v>101</v>
      </c>
      <c r="D72" s="68" t="s">
        <v>25</v>
      </c>
      <c r="E72" s="54" t="s">
        <v>410</v>
      </c>
      <c r="F72" s="68" t="s">
        <v>404</v>
      </c>
      <c r="G72" s="68" t="s">
        <v>112</v>
      </c>
      <c r="H72" s="70">
        <v>3333.918416</v>
      </c>
      <c r="I72" s="76">
        <v>19210</v>
      </c>
      <c r="J72" s="107" t="s">
        <v>1707</v>
      </c>
      <c r="K72" s="70">
        <v>640.44572767599993</v>
      </c>
      <c r="L72" s="71">
        <v>1.4537851014951285E-4</v>
      </c>
      <c r="M72" s="71">
        <f t="shared" si="0"/>
        <v>8.6489879417681725E-3</v>
      </c>
      <c r="N72" s="71">
        <f>K72/'סכום נכסי הקרן'!$C$41</f>
        <v>3.0637060838364116E-3</v>
      </c>
    </row>
    <row r="73" spans="1:14">
      <c r="A73" s="67" t="s">
        <v>411</v>
      </c>
      <c r="B73" s="54" t="s">
        <v>412</v>
      </c>
      <c r="C73" s="68" t="s">
        <v>101</v>
      </c>
      <c r="D73" s="68" t="s">
        <v>25</v>
      </c>
      <c r="E73" s="54" t="s">
        <v>413</v>
      </c>
      <c r="F73" s="68" t="s">
        <v>360</v>
      </c>
      <c r="G73" s="68" t="s">
        <v>112</v>
      </c>
      <c r="H73" s="70">
        <v>1701.0816420000001</v>
      </c>
      <c r="I73" s="76">
        <v>15690</v>
      </c>
      <c r="J73" s="107" t="s">
        <v>1707</v>
      </c>
      <c r="K73" s="70">
        <v>266.89970968400002</v>
      </c>
      <c r="L73" s="71">
        <v>1.1741427940358342E-4</v>
      </c>
      <c r="M73" s="71">
        <f t="shared" si="0"/>
        <v>3.6043840577950777E-3</v>
      </c>
      <c r="N73" s="71">
        <f>K73/'סכום נכסי הקרן'!$C$41</f>
        <v>1.2767705817950535E-3</v>
      </c>
    </row>
    <row r="74" spans="1:14">
      <c r="A74" s="67" t="s">
        <v>414</v>
      </c>
      <c r="B74" s="54" t="s">
        <v>415</v>
      </c>
      <c r="C74" s="68" t="s">
        <v>101</v>
      </c>
      <c r="D74" s="68" t="s">
        <v>25</v>
      </c>
      <c r="E74" s="54" t="s">
        <v>416</v>
      </c>
      <c r="F74" s="68" t="s">
        <v>110</v>
      </c>
      <c r="G74" s="68" t="s">
        <v>112</v>
      </c>
      <c r="H74" s="70">
        <v>6570.7521020000013</v>
      </c>
      <c r="I74" s="76">
        <v>1320</v>
      </c>
      <c r="J74" s="107" t="s">
        <v>1707</v>
      </c>
      <c r="K74" s="70">
        <v>86.733927742999995</v>
      </c>
      <c r="L74" s="71">
        <v>3.2797991133855907E-5</v>
      </c>
      <c r="M74" s="71">
        <f t="shared" ref="M74:M137" si="1">IFERROR(K74/$K$9,0)</f>
        <v>1.1713103277517739E-3</v>
      </c>
      <c r="N74" s="71">
        <f>K74/'סכום נכסי הקרן'!$C$41</f>
        <v>4.1490988325506895E-4</v>
      </c>
    </row>
    <row r="75" spans="1:14">
      <c r="A75" s="67" t="s">
        <v>417</v>
      </c>
      <c r="B75" s="54" t="s">
        <v>418</v>
      </c>
      <c r="C75" s="68" t="s">
        <v>101</v>
      </c>
      <c r="D75" s="68" t="s">
        <v>25</v>
      </c>
      <c r="E75" s="54" t="s">
        <v>419</v>
      </c>
      <c r="F75" s="68" t="s">
        <v>254</v>
      </c>
      <c r="G75" s="68" t="s">
        <v>112</v>
      </c>
      <c r="H75" s="70">
        <v>24915.187651</v>
      </c>
      <c r="I75" s="76">
        <v>1082</v>
      </c>
      <c r="J75" s="107" t="s">
        <v>1707</v>
      </c>
      <c r="K75" s="70">
        <v>269.58233038599997</v>
      </c>
      <c r="L75" s="71">
        <v>7.7240677279351416E-5</v>
      </c>
      <c r="M75" s="71">
        <f t="shared" si="1"/>
        <v>3.6406118802338795E-3</v>
      </c>
      <c r="N75" s="71">
        <f>K75/'סכום נכסי הקרן'!$C$41</f>
        <v>1.2896034589775845E-3</v>
      </c>
    </row>
    <row r="76" spans="1:14">
      <c r="A76" s="67" t="s">
        <v>420</v>
      </c>
      <c r="B76" s="54" t="s">
        <v>421</v>
      </c>
      <c r="C76" s="68" t="s">
        <v>101</v>
      </c>
      <c r="D76" s="68" t="s">
        <v>25</v>
      </c>
      <c r="E76" s="54" t="s">
        <v>422</v>
      </c>
      <c r="F76" s="68" t="s">
        <v>107</v>
      </c>
      <c r="G76" s="68" t="s">
        <v>112</v>
      </c>
      <c r="H76" s="70">
        <v>504802.14478799998</v>
      </c>
      <c r="I76" s="76">
        <v>150.69999999999999</v>
      </c>
      <c r="J76" s="107" t="s">
        <v>1707</v>
      </c>
      <c r="K76" s="70">
        <v>760.73683219500003</v>
      </c>
      <c r="L76" s="71">
        <v>1.9486991644206887E-4</v>
      </c>
      <c r="M76" s="71">
        <f t="shared" si="1"/>
        <v>1.0273475806277967E-2</v>
      </c>
      <c r="N76" s="71">
        <f>K76/'סכום נכסי הקרן'!$C$41</f>
        <v>3.639143740487787E-3</v>
      </c>
    </row>
    <row r="77" spans="1:14">
      <c r="A77" s="67" t="s">
        <v>423</v>
      </c>
      <c r="B77" s="54" t="s">
        <v>424</v>
      </c>
      <c r="C77" s="68" t="s">
        <v>101</v>
      </c>
      <c r="D77" s="68" t="s">
        <v>25</v>
      </c>
      <c r="E77" s="54" t="s">
        <v>425</v>
      </c>
      <c r="F77" s="68" t="s">
        <v>238</v>
      </c>
      <c r="G77" s="68" t="s">
        <v>112</v>
      </c>
      <c r="H77" s="70">
        <v>362.18657000000002</v>
      </c>
      <c r="I77" s="76">
        <v>76070</v>
      </c>
      <c r="J77" s="107" t="s">
        <v>1707</v>
      </c>
      <c r="K77" s="70">
        <v>275.51532399799999</v>
      </c>
      <c r="L77" s="71">
        <v>6.9110342129868145E-5</v>
      </c>
      <c r="M77" s="71">
        <f t="shared" si="1"/>
        <v>3.7207348133588788E-3</v>
      </c>
      <c r="N77" s="71">
        <f>K77/'סכום נכסי הקרן'!$C$41</f>
        <v>1.3179851747716865E-3</v>
      </c>
    </row>
    <row r="78" spans="1:14">
      <c r="A78" s="67" t="s">
        <v>426</v>
      </c>
      <c r="B78" s="54" t="s">
        <v>427</v>
      </c>
      <c r="C78" s="68" t="s">
        <v>101</v>
      </c>
      <c r="D78" s="68" t="s">
        <v>25</v>
      </c>
      <c r="E78" s="54" t="s">
        <v>428</v>
      </c>
      <c r="F78" s="68" t="s">
        <v>274</v>
      </c>
      <c r="G78" s="68" t="s">
        <v>112</v>
      </c>
      <c r="H78" s="70">
        <v>4582.76469</v>
      </c>
      <c r="I78" s="76">
        <v>5850</v>
      </c>
      <c r="J78" s="107" t="s">
        <v>1707</v>
      </c>
      <c r="K78" s="70">
        <v>268.09173435899999</v>
      </c>
      <c r="L78" s="71">
        <v>5.7986661851531619E-5</v>
      </c>
      <c r="M78" s="71">
        <f t="shared" si="1"/>
        <v>3.620481919947701E-3</v>
      </c>
      <c r="N78" s="71">
        <f>K78/'סכום נכסי הקרן'!$C$41</f>
        <v>1.2824728811329422E-3</v>
      </c>
    </row>
    <row r="79" spans="1:14">
      <c r="A79" s="67" t="s">
        <v>429</v>
      </c>
      <c r="B79" s="54" t="s">
        <v>430</v>
      </c>
      <c r="C79" s="68" t="s">
        <v>101</v>
      </c>
      <c r="D79" s="68" t="s">
        <v>25</v>
      </c>
      <c r="E79" s="54" t="s">
        <v>431</v>
      </c>
      <c r="F79" s="68" t="s">
        <v>238</v>
      </c>
      <c r="G79" s="68" t="s">
        <v>112</v>
      </c>
      <c r="H79" s="70">
        <v>12291.774036999999</v>
      </c>
      <c r="I79" s="76">
        <v>884</v>
      </c>
      <c r="J79" s="107" t="s">
        <v>1707</v>
      </c>
      <c r="K79" s="70">
        <v>108.659282487</v>
      </c>
      <c r="L79" s="71">
        <v>8.1729174557064701E-5</v>
      </c>
      <c r="M79" s="71">
        <f t="shared" si="1"/>
        <v>1.4674043144943636E-3</v>
      </c>
      <c r="N79" s="71">
        <f>K79/'סכום נכסי הקרן'!$C$41</f>
        <v>5.1979440323339087E-4</v>
      </c>
    </row>
    <row r="80" spans="1:14">
      <c r="A80" s="67" t="s">
        <v>432</v>
      </c>
      <c r="B80" s="54" t="s">
        <v>433</v>
      </c>
      <c r="C80" s="68" t="s">
        <v>101</v>
      </c>
      <c r="D80" s="68" t="s">
        <v>25</v>
      </c>
      <c r="E80" s="54" t="s">
        <v>434</v>
      </c>
      <c r="F80" s="68" t="s">
        <v>238</v>
      </c>
      <c r="G80" s="68" t="s">
        <v>112</v>
      </c>
      <c r="H80" s="70">
        <v>4777.8615440000003</v>
      </c>
      <c r="I80" s="76">
        <v>8550</v>
      </c>
      <c r="J80" s="107" t="s">
        <v>1707</v>
      </c>
      <c r="K80" s="70">
        <v>408.507161994</v>
      </c>
      <c r="L80" s="71">
        <v>1.3053894869987582E-4</v>
      </c>
      <c r="M80" s="71">
        <f t="shared" si="1"/>
        <v>5.5167414903881879E-3</v>
      </c>
      <c r="N80" s="71">
        <f>K80/'סכום נכסי הקרן'!$C$41</f>
        <v>1.9541794462948135E-3</v>
      </c>
    </row>
    <row r="81" spans="1:14">
      <c r="A81" s="67" t="s">
        <v>435</v>
      </c>
      <c r="B81" s="54" t="s">
        <v>436</v>
      </c>
      <c r="C81" s="68" t="s">
        <v>101</v>
      </c>
      <c r="D81" s="68" t="s">
        <v>25</v>
      </c>
      <c r="E81" s="54" t="s">
        <v>437</v>
      </c>
      <c r="F81" s="68" t="s">
        <v>404</v>
      </c>
      <c r="G81" s="68" t="s">
        <v>112</v>
      </c>
      <c r="H81" s="70">
        <v>9368.726514</v>
      </c>
      <c r="I81" s="76">
        <v>6799</v>
      </c>
      <c r="J81" s="107" t="s">
        <v>1707</v>
      </c>
      <c r="K81" s="70">
        <v>636.97971565900002</v>
      </c>
      <c r="L81" s="71">
        <v>1.4748772559007676E-4</v>
      </c>
      <c r="M81" s="71">
        <f t="shared" si="1"/>
        <v>8.6021807029255676E-3</v>
      </c>
      <c r="N81" s="71">
        <f>K81/'סכום נכסי הקרן'!$C$41</f>
        <v>3.0471256904568422E-3</v>
      </c>
    </row>
    <row r="82" spans="1:14">
      <c r="A82" s="67" t="s">
        <v>438</v>
      </c>
      <c r="B82" s="54" t="s">
        <v>439</v>
      </c>
      <c r="C82" s="68" t="s">
        <v>101</v>
      </c>
      <c r="D82" s="68" t="s">
        <v>25</v>
      </c>
      <c r="E82" s="54" t="s">
        <v>440</v>
      </c>
      <c r="F82" s="68" t="s">
        <v>441</v>
      </c>
      <c r="G82" s="68" t="s">
        <v>112</v>
      </c>
      <c r="H82" s="70">
        <v>9043.3657129999992</v>
      </c>
      <c r="I82" s="76">
        <v>4109</v>
      </c>
      <c r="J82" s="107" t="s">
        <v>1707</v>
      </c>
      <c r="K82" s="70">
        <v>371.59189714999997</v>
      </c>
      <c r="L82" s="71">
        <v>8.242923217955578E-5</v>
      </c>
      <c r="M82" s="71">
        <f t="shared" si="1"/>
        <v>5.0182141886892405E-3</v>
      </c>
      <c r="N82" s="71">
        <f>K82/'סכום נכסי הקרן'!$C$41</f>
        <v>1.7775875563006448E-3</v>
      </c>
    </row>
    <row r="83" spans="1:14">
      <c r="A83" s="67" t="s">
        <v>442</v>
      </c>
      <c r="B83" s="54" t="s">
        <v>443</v>
      </c>
      <c r="C83" s="68" t="s">
        <v>101</v>
      </c>
      <c r="D83" s="68" t="s">
        <v>25</v>
      </c>
      <c r="E83" s="54" t="s">
        <v>444</v>
      </c>
      <c r="F83" s="68" t="s">
        <v>445</v>
      </c>
      <c r="G83" s="68" t="s">
        <v>112</v>
      </c>
      <c r="H83" s="70">
        <v>341.444703</v>
      </c>
      <c r="I83" s="76">
        <v>41750</v>
      </c>
      <c r="J83" s="107" t="s">
        <v>1707</v>
      </c>
      <c r="K83" s="70">
        <v>142.55316349100002</v>
      </c>
      <c r="L83" s="71">
        <v>1.1547606265328844E-4</v>
      </c>
      <c r="M83" s="71">
        <f t="shared" si="1"/>
        <v>1.9251289200859622E-3</v>
      </c>
      <c r="N83" s="71">
        <f>K83/'סכום נכסי הקרן'!$C$41</f>
        <v>6.8193287172406544E-4</v>
      </c>
    </row>
    <row r="84" spans="1:14">
      <c r="A84" s="67" t="s">
        <v>446</v>
      </c>
      <c r="B84" s="54" t="s">
        <v>447</v>
      </c>
      <c r="C84" s="68" t="s">
        <v>101</v>
      </c>
      <c r="D84" s="68" t="s">
        <v>25</v>
      </c>
      <c r="E84" s="54" t="s">
        <v>448</v>
      </c>
      <c r="F84" s="68" t="s">
        <v>274</v>
      </c>
      <c r="G84" s="68" t="s">
        <v>112</v>
      </c>
      <c r="H84" s="70">
        <v>4198.5423000000001</v>
      </c>
      <c r="I84" s="76">
        <v>9332</v>
      </c>
      <c r="J84" s="107" t="s">
        <v>1707</v>
      </c>
      <c r="K84" s="70">
        <v>391.80796748099999</v>
      </c>
      <c r="L84" s="71">
        <v>6.7846446060073685E-5</v>
      </c>
      <c r="M84" s="71">
        <f t="shared" si="1"/>
        <v>5.2912249075790889E-3</v>
      </c>
      <c r="N84" s="71">
        <f>K84/'סכום נכסי הקרן'!$C$41</f>
        <v>1.8742953568024899E-3</v>
      </c>
    </row>
    <row r="85" spans="1:14">
      <c r="A85" s="67" t="s">
        <v>449</v>
      </c>
      <c r="B85" s="54" t="s">
        <v>450</v>
      </c>
      <c r="C85" s="68" t="s">
        <v>101</v>
      </c>
      <c r="D85" s="68" t="s">
        <v>25</v>
      </c>
      <c r="E85" s="54" t="s">
        <v>451</v>
      </c>
      <c r="F85" s="68" t="s">
        <v>238</v>
      </c>
      <c r="G85" s="68" t="s">
        <v>112</v>
      </c>
      <c r="H85" s="70">
        <v>154819.76777999999</v>
      </c>
      <c r="I85" s="76">
        <v>169</v>
      </c>
      <c r="J85" s="107" t="s">
        <v>1707</v>
      </c>
      <c r="K85" s="70">
        <v>261.64540754799998</v>
      </c>
      <c r="L85" s="71">
        <v>2.2438169630799407E-4</v>
      </c>
      <c r="M85" s="71">
        <f t="shared" si="1"/>
        <v>3.5334266076117869E-3</v>
      </c>
      <c r="N85" s="71">
        <f>K85/'סכום נכסי הקרן'!$C$41</f>
        <v>1.2516355286207716E-3</v>
      </c>
    </row>
    <row r="86" spans="1:14">
      <c r="A86" s="67" t="s">
        <v>452</v>
      </c>
      <c r="B86" s="54" t="s">
        <v>453</v>
      </c>
      <c r="C86" s="68" t="s">
        <v>101</v>
      </c>
      <c r="D86" s="68" t="s">
        <v>25</v>
      </c>
      <c r="E86" s="54" t="s">
        <v>454</v>
      </c>
      <c r="F86" s="68" t="s">
        <v>234</v>
      </c>
      <c r="G86" s="68" t="s">
        <v>112</v>
      </c>
      <c r="H86" s="70">
        <v>2548.5705809999999</v>
      </c>
      <c r="I86" s="76">
        <v>7554</v>
      </c>
      <c r="J86" s="107" t="s">
        <v>1707</v>
      </c>
      <c r="K86" s="70">
        <v>192.519021675</v>
      </c>
      <c r="L86" s="71">
        <v>1.0194282323999999E-4</v>
      </c>
      <c r="M86" s="71">
        <f t="shared" si="1"/>
        <v>2.59989976523108E-3</v>
      </c>
      <c r="N86" s="71">
        <f>K86/'סכום נכסי הקרן'!$C$41</f>
        <v>9.2095500441580116E-4</v>
      </c>
    </row>
    <row r="87" spans="1:14">
      <c r="A87" s="67" t="s">
        <v>455</v>
      </c>
      <c r="B87" s="54" t="s">
        <v>456</v>
      </c>
      <c r="C87" s="68" t="s">
        <v>101</v>
      </c>
      <c r="D87" s="68" t="s">
        <v>25</v>
      </c>
      <c r="E87" s="54" t="s">
        <v>457</v>
      </c>
      <c r="F87" s="68" t="s">
        <v>218</v>
      </c>
      <c r="G87" s="68" t="s">
        <v>112</v>
      </c>
      <c r="H87" s="70">
        <v>30457.626996999999</v>
      </c>
      <c r="I87" s="76">
        <v>316</v>
      </c>
      <c r="J87" s="107" t="s">
        <v>1707</v>
      </c>
      <c r="K87" s="70">
        <v>96.246101309000011</v>
      </c>
      <c r="L87" s="71">
        <v>4.2863150413966241E-5</v>
      </c>
      <c r="M87" s="71">
        <f t="shared" si="1"/>
        <v>1.2997687917825633E-3</v>
      </c>
      <c r="N87" s="71">
        <f>K87/'סכום נכסי הקרן'!$C$41</f>
        <v>4.6041335492379599E-4</v>
      </c>
    </row>
    <row r="88" spans="1:14">
      <c r="A88" s="67" t="s">
        <v>458</v>
      </c>
      <c r="B88" s="54" t="s">
        <v>459</v>
      </c>
      <c r="C88" s="68" t="s">
        <v>101</v>
      </c>
      <c r="D88" s="68" t="s">
        <v>25</v>
      </c>
      <c r="E88" s="54" t="s">
        <v>460</v>
      </c>
      <c r="F88" s="68" t="s">
        <v>107</v>
      </c>
      <c r="G88" s="68" t="s">
        <v>112</v>
      </c>
      <c r="H88" s="70">
        <v>4972.1564580000004</v>
      </c>
      <c r="I88" s="76">
        <v>3253</v>
      </c>
      <c r="J88" s="107" t="s">
        <v>1707</v>
      </c>
      <c r="K88" s="70">
        <v>161.74424958900002</v>
      </c>
      <c r="L88" s="71">
        <v>5.2807788512864023E-5</v>
      </c>
      <c r="M88" s="71">
        <f t="shared" si="1"/>
        <v>2.184297597583968E-3</v>
      </c>
      <c r="N88" s="71">
        <f>K88/'סכום נכסי הקרן'!$C$41</f>
        <v>7.7373744577786518E-4</v>
      </c>
    </row>
    <row r="89" spans="1:14">
      <c r="A89" s="67" t="s">
        <v>461</v>
      </c>
      <c r="B89" s="54" t="s">
        <v>462</v>
      </c>
      <c r="C89" s="68" t="s">
        <v>101</v>
      </c>
      <c r="D89" s="68" t="s">
        <v>25</v>
      </c>
      <c r="E89" s="54" t="s">
        <v>463</v>
      </c>
      <c r="F89" s="68" t="s">
        <v>136</v>
      </c>
      <c r="G89" s="68" t="s">
        <v>112</v>
      </c>
      <c r="H89" s="70">
        <v>1051.9586179999999</v>
      </c>
      <c r="I89" s="76">
        <v>7011</v>
      </c>
      <c r="J89" s="107" t="s">
        <v>1707</v>
      </c>
      <c r="K89" s="70">
        <v>73.752818696999995</v>
      </c>
      <c r="L89" s="71">
        <v>3.1589711402820935E-5</v>
      </c>
      <c r="M89" s="71">
        <f t="shared" si="1"/>
        <v>9.9600514456780467E-4</v>
      </c>
      <c r="N89" s="71">
        <f>K89/'סכום נכסי הקרן'!$C$41</f>
        <v>3.5281203321008625E-4</v>
      </c>
    </row>
    <row r="90" spans="1:14">
      <c r="A90" s="67" t="s">
        <v>464</v>
      </c>
      <c r="B90" s="54" t="s">
        <v>465</v>
      </c>
      <c r="C90" s="68" t="s">
        <v>101</v>
      </c>
      <c r="D90" s="68" t="s">
        <v>25</v>
      </c>
      <c r="E90" s="54" t="s">
        <v>466</v>
      </c>
      <c r="F90" s="68" t="s">
        <v>222</v>
      </c>
      <c r="G90" s="68" t="s">
        <v>112</v>
      </c>
      <c r="H90" s="70">
        <v>3413.3883150000001</v>
      </c>
      <c r="I90" s="76">
        <v>9675</v>
      </c>
      <c r="J90" s="107" t="s">
        <v>1707</v>
      </c>
      <c r="K90" s="70">
        <v>330.24531944900002</v>
      </c>
      <c r="L90" s="71">
        <v>9.6042181806497333E-5</v>
      </c>
      <c r="M90" s="71">
        <f t="shared" si="1"/>
        <v>4.4598436093944384E-3</v>
      </c>
      <c r="N90" s="71">
        <f>K90/'סכום נכסי הקרן'!$C$41</f>
        <v>1.5797975544717118E-3</v>
      </c>
    </row>
    <row r="91" spans="1:14">
      <c r="A91" s="67" t="s">
        <v>467</v>
      </c>
      <c r="B91" s="54" t="s">
        <v>468</v>
      </c>
      <c r="C91" s="68" t="s">
        <v>101</v>
      </c>
      <c r="D91" s="68" t="s">
        <v>25</v>
      </c>
      <c r="E91" s="54" t="s">
        <v>469</v>
      </c>
      <c r="F91" s="68" t="s">
        <v>107</v>
      </c>
      <c r="G91" s="68" t="s">
        <v>112</v>
      </c>
      <c r="H91" s="70">
        <v>10673.784259</v>
      </c>
      <c r="I91" s="76">
        <v>1817</v>
      </c>
      <c r="J91" s="107" t="s">
        <v>1707</v>
      </c>
      <c r="K91" s="70">
        <v>193.942659975</v>
      </c>
      <c r="L91" s="71">
        <v>1.1334958750493167E-4</v>
      </c>
      <c r="M91" s="71">
        <f t="shared" si="1"/>
        <v>2.6191254856286848E-3</v>
      </c>
      <c r="N91" s="71">
        <f>K91/'סכום נכסי הקרן'!$C$41</f>
        <v>9.277652759695198E-4</v>
      </c>
    </row>
    <row r="92" spans="1:14">
      <c r="A92" s="67" t="s">
        <v>470</v>
      </c>
      <c r="B92" s="54" t="s">
        <v>471</v>
      </c>
      <c r="C92" s="68" t="s">
        <v>101</v>
      </c>
      <c r="D92" s="68" t="s">
        <v>25</v>
      </c>
      <c r="E92" s="54" t="s">
        <v>472</v>
      </c>
      <c r="F92" s="68" t="s">
        <v>356</v>
      </c>
      <c r="G92" s="68" t="s">
        <v>112</v>
      </c>
      <c r="H92" s="70">
        <v>3963.4644910000002</v>
      </c>
      <c r="I92" s="76">
        <v>5400</v>
      </c>
      <c r="J92" s="107" t="s">
        <v>1707</v>
      </c>
      <c r="K92" s="70">
        <v>214.02708250700002</v>
      </c>
      <c r="L92" s="71">
        <v>5.3616249084535098E-5</v>
      </c>
      <c r="M92" s="71">
        <f t="shared" si="1"/>
        <v>2.8903583486020864E-3</v>
      </c>
      <c r="N92" s="71">
        <f>K92/'סכום נכסי הקרן'!$C$41</f>
        <v>1.0238433116914771E-3</v>
      </c>
    </row>
    <row r="93" spans="1:14">
      <c r="A93" s="67" t="s">
        <v>473</v>
      </c>
      <c r="B93" s="54" t="s">
        <v>474</v>
      </c>
      <c r="C93" s="68" t="s">
        <v>101</v>
      </c>
      <c r="D93" s="68" t="s">
        <v>25</v>
      </c>
      <c r="E93" s="54" t="s">
        <v>475</v>
      </c>
      <c r="F93" s="68" t="s">
        <v>135</v>
      </c>
      <c r="G93" s="68" t="s">
        <v>112</v>
      </c>
      <c r="H93" s="70">
        <v>21761.201082</v>
      </c>
      <c r="I93" s="76">
        <v>1494</v>
      </c>
      <c r="J93" s="107" t="s">
        <v>1707</v>
      </c>
      <c r="K93" s="70">
        <v>325.11234416400004</v>
      </c>
      <c r="L93" s="71">
        <v>1.3161708810095865E-4</v>
      </c>
      <c r="M93" s="71">
        <f t="shared" si="1"/>
        <v>4.3905246344573172E-3</v>
      </c>
      <c r="N93" s="71">
        <f>K93/'סכום נכסי הקרן'!$C$41</f>
        <v>1.5552428936639936E-3</v>
      </c>
    </row>
    <row r="94" spans="1:14">
      <c r="A94" s="67" t="s">
        <v>476</v>
      </c>
      <c r="B94" s="54" t="s">
        <v>477</v>
      </c>
      <c r="C94" s="68" t="s">
        <v>101</v>
      </c>
      <c r="D94" s="68" t="s">
        <v>25</v>
      </c>
      <c r="E94" s="54" t="s">
        <v>478</v>
      </c>
      <c r="F94" s="68" t="s">
        <v>108</v>
      </c>
      <c r="G94" s="68" t="s">
        <v>112</v>
      </c>
      <c r="H94" s="70">
        <v>1588.8329989999997</v>
      </c>
      <c r="I94" s="76">
        <v>10760</v>
      </c>
      <c r="J94" s="107" t="s">
        <v>1707</v>
      </c>
      <c r="K94" s="70">
        <v>170.958430685</v>
      </c>
      <c r="L94" s="71">
        <v>1.3032248806119713E-4</v>
      </c>
      <c r="M94" s="71">
        <f t="shared" si="1"/>
        <v>2.3087317810732652E-3</v>
      </c>
      <c r="N94" s="71">
        <f>K94/'סכום נכסי הקרן'!$C$41</f>
        <v>8.1781540814295547E-4</v>
      </c>
    </row>
    <row r="95" spans="1:14">
      <c r="A95" s="67" t="s">
        <v>479</v>
      </c>
      <c r="B95" s="54" t="s">
        <v>480</v>
      </c>
      <c r="C95" s="68" t="s">
        <v>101</v>
      </c>
      <c r="D95" s="68" t="s">
        <v>25</v>
      </c>
      <c r="E95" s="54" t="s">
        <v>481</v>
      </c>
      <c r="F95" s="68" t="s">
        <v>234</v>
      </c>
      <c r="G95" s="68" t="s">
        <v>112</v>
      </c>
      <c r="H95" s="70">
        <v>1120.8809650000001</v>
      </c>
      <c r="I95" s="76">
        <v>46400</v>
      </c>
      <c r="J95" s="107" t="s">
        <v>1707</v>
      </c>
      <c r="K95" s="70">
        <v>520.08876773700001</v>
      </c>
      <c r="L95" s="71">
        <v>1.7510038723009261E-4</v>
      </c>
      <c r="M95" s="71">
        <f t="shared" si="1"/>
        <v>7.0236107236272029E-3</v>
      </c>
      <c r="N95" s="71">
        <f>K95/'סכום נכסי הקרן'!$C$41</f>
        <v>2.4879533940101893E-3</v>
      </c>
    </row>
    <row r="96" spans="1:14">
      <c r="A96" s="67" t="s">
        <v>482</v>
      </c>
      <c r="B96" s="54" t="s">
        <v>483</v>
      </c>
      <c r="C96" s="68" t="s">
        <v>101</v>
      </c>
      <c r="D96" s="68" t="s">
        <v>25</v>
      </c>
      <c r="E96" s="54" t="s">
        <v>484</v>
      </c>
      <c r="F96" s="68" t="s">
        <v>360</v>
      </c>
      <c r="G96" s="68" t="s">
        <v>112</v>
      </c>
      <c r="H96" s="70">
        <v>725.93718899999988</v>
      </c>
      <c r="I96" s="76">
        <v>24060</v>
      </c>
      <c r="J96" s="107" t="s">
        <v>1707</v>
      </c>
      <c r="K96" s="70">
        <v>174.66048767100003</v>
      </c>
      <c r="L96" s="71">
        <v>5.270270965459967E-5</v>
      </c>
      <c r="M96" s="71">
        <f t="shared" si="1"/>
        <v>2.3587267218590229E-3</v>
      </c>
      <c r="N96" s="71">
        <f>K96/'סכום נכסי הקרן'!$C$41</f>
        <v>8.3552497199916912E-4</v>
      </c>
    </row>
    <row r="97" spans="1:14">
      <c r="A97" s="67" t="s">
        <v>485</v>
      </c>
      <c r="B97" s="54" t="s">
        <v>486</v>
      </c>
      <c r="C97" s="68" t="s">
        <v>101</v>
      </c>
      <c r="D97" s="68" t="s">
        <v>25</v>
      </c>
      <c r="E97" s="54" t="s">
        <v>487</v>
      </c>
      <c r="F97" s="68" t="s">
        <v>218</v>
      </c>
      <c r="G97" s="68" t="s">
        <v>112</v>
      </c>
      <c r="H97" s="70">
        <v>1493.291839</v>
      </c>
      <c r="I97" s="76">
        <v>29920</v>
      </c>
      <c r="J97" s="70">
        <v>10.522670585</v>
      </c>
      <c r="K97" s="70">
        <v>457.315588908</v>
      </c>
      <c r="L97" s="71">
        <v>1.4029772810014531E-4</v>
      </c>
      <c r="M97" s="71">
        <f t="shared" si="1"/>
        <v>6.1758816448048634E-3</v>
      </c>
      <c r="N97" s="71">
        <f>K97/'סכום נכסי הקרן'!$C$41</f>
        <v>2.187664764436487E-3</v>
      </c>
    </row>
    <row r="98" spans="1:14">
      <c r="A98" s="67" t="s">
        <v>488</v>
      </c>
      <c r="B98" s="54" t="s">
        <v>489</v>
      </c>
      <c r="C98" s="68" t="s">
        <v>101</v>
      </c>
      <c r="D98" s="68" t="s">
        <v>25</v>
      </c>
      <c r="E98" s="54" t="s">
        <v>490</v>
      </c>
      <c r="F98" s="68" t="s">
        <v>264</v>
      </c>
      <c r="G98" s="68" t="s">
        <v>112</v>
      </c>
      <c r="H98" s="70">
        <v>99.575542999999996</v>
      </c>
      <c r="I98" s="76">
        <v>16000</v>
      </c>
      <c r="J98" s="107" t="s">
        <v>1707</v>
      </c>
      <c r="K98" s="70">
        <v>15.932086896000001</v>
      </c>
      <c r="L98" s="71">
        <v>2.8086919055957467E-6</v>
      </c>
      <c r="M98" s="71">
        <f t="shared" si="1"/>
        <v>2.1515707185795706E-4</v>
      </c>
      <c r="N98" s="71">
        <f>K98/'סכום נכסי הקרן'!$C$41</f>
        <v>7.6214469770308265E-5</v>
      </c>
    </row>
    <row r="99" spans="1:14">
      <c r="A99" s="67" t="s">
        <v>491</v>
      </c>
      <c r="B99" s="54" t="s">
        <v>492</v>
      </c>
      <c r="C99" s="68" t="s">
        <v>101</v>
      </c>
      <c r="D99" s="68" t="s">
        <v>25</v>
      </c>
      <c r="E99" s="54" t="s">
        <v>493</v>
      </c>
      <c r="F99" s="68" t="s">
        <v>226</v>
      </c>
      <c r="G99" s="68" t="s">
        <v>112</v>
      </c>
      <c r="H99" s="70">
        <v>872.18731799999989</v>
      </c>
      <c r="I99" s="76">
        <v>14100</v>
      </c>
      <c r="J99" s="107" t="s">
        <v>1707</v>
      </c>
      <c r="K99" s="70">
        <v>122.978411865</v>
      </c>
      <c r="L99" s="71">
        <v>9.134807589688053E-5</v>
      </c>
      <c r="M99" s="71">
        <f t="shared" si="1"/>
        <v>1.66077897838094E-3</v>
      </c>
      <c r="N99" s="71">
        <f>K99/'סכום נכסי הקרן'!$C$41</f>
        <v>5.8829295337566436E-4</v>
      </c>
    </row>
    <row r="100" spans="1:14">
      <c r="A100" s="67" t="s">
        <v>494</v>
      </c>
      <c r="B100" s="54" t="s">
        <v>495</v>
      </c>
      <c r="C100" s="68" t="s">
        <v>101</v>
      </c>
      <c r="D100" s="68" t="s">
        <v>25</v>
      </c>
      <c r="E100" s="54" t="s">
        <v>496</v>
      </c>
      <c r="F100" s="68" t="s">
        <v>135</v>
      </c>
      <c r="G100" s="68" t="s">
        <v>112</v>
      </c>
      <c r="H100" s="70">
        <v>24596.024011000005</v>
      </c>
      <c r="I100" s="76">
        <v>1798</v>
      </c>
      <c r="J100" s="107" t="s">
        <v>1707</v>
      </c>
      <c r="K100" s="70">
        <v>442.236511726</v>
      </c>
      <c r="L100" s="71">
        <v>1.3205608449613957E-4</v>
      </c>
      <c r="M100" s="71">
        <f t="shared" si="1"/>
        <v>5.9722441606524391E-3</v>
      </c>
      <c r="N100" s="71">
        <f>K100/'סכום נכסי הקרן'!$C$41</f>
        <v>2.1155308450351174E-3</v>
      </c>
    </row>
    <row r="101" spans="1:14">
      <c r="A101" s="67" t="s">
        <v>497</v>
      </c>
      <c r="B101" s="54" t="s">
        <v>498</v>
      </c>
      <c r="C101" s="68" t="s">
        <v>101</v>
      </c>
      <c r="D101" s="68" t="s">
        <v>25</v>
      </c>
      <c r="E101" s="54" t="s">
        <v>499</v>
      </c>
      <c r="F101" s="68" t="s">
        <v>136</v>
      </c>
      <c r="G101" s="68" t="s">
        <v>112</v>
      </c>
      <c r="H101" s="70">
        <v>50.864711999999997</v>
      </c>
      <c r="I101" s="76">
        <v>11150</v>
      </c>
      <c r="J101" s="107" t="s">
        <v>1707</v>
      </c>
      <c r="K101" s="70">
        <v>5.6714153549999997</v>
      </c>
      <c r="L101" s="71">
        <v>1.0813194225243268E-6</v>
      </c>
      <c r="M101" s="71">
        <f t="shared" si="1"/>
        <v>7.659041336125386E-5</v>
      </c>
      <c r="N101" s="71">
        <f>K101/'סכום נכסי הקרן'!$C$41</f>
        <v>2.7130401494171561E-5</v>
      </c>
    </row>
    <row r="102" spans="1:14">
      <c r="A102" s="67" t="s">
        <v>500</v>
      </c>
      <c r="B102" s="54" t="s">
        <v>501</v>
      </c>
      <c r="C102" s="68" t="s">
        <v>101</v>
      </c>
      <c r="D102" s="68" t="s">
        <v>25</v>
      </c>
      <c r="E102" s="54" t="s">
        <v>502</v>
      </c>
      <c r="F102" s="68" t="s">
        <v>254</v>
      </c>
      <c r="G102" s="68" t="s">
        <v>112</v>
      </c>
      <c r="H102" s="70">
        <v>1560.1681659999999</v>
      </c>
      <c r="I102" s="76">
        <v>8105</v>
      </c>
      <c r="J102" s="107" t="s">
        <v>1707</v>
      </c>
      <c r="K102" s="70">
        <v>126.45162983799999</v>
      </c>
      <c r="L102" s="71">
        <v>7.4051991805226664E-5</v>
      </c>
      <c r="M102" s="71">
        <f t="shared" si="1"/>
        <v>1.7076835310533664E-3</v>
      </c>
      <c r="N102" s="71">
        <f>K102/'סכום נכסי הקרן'!$C$41</f>
        <v>6.0490781795284403E-4</v>
      </c>
    </row>
    <row r="103" spans="1:14">
      <c r="A103" s="67" t="s">
        <v>503</v>
      </c>
      <c r="B103" s="54" t="s">
        <v>504</v>
      </c>
      <c r="C103" s="68" t="s">
        <v>101</v>
      </c>
      <c r="D103" s="68" t="s">
        <v>25</v>
      </c>
      <c r="E103" s="54" t="s">
        <v>505</v>
      </c>
      <c r="F103" s="68" t="s">
        <v>346</v>
      </c>
      <c r="G103" s="68" t="s">
        <v>112</v>
      </c>
      <c r="H103" s="70">
        <v>2498.7038280000002</v>
      </c>
      <c r="I103" s="76">
        <v>39900</v>
      </c>
      <c r="J103" s="107" t="s">
        <v>1707</v>
      </c>
      <c r="K103" s="70">
        <v>996.98282742600009</v>
      </c>
      <c r="L103" s="71">
        <v>1.5210879667437E-4</v>
      </c>
      <c r="M103" s="71">
        <f t="shared" si="1"/>
        <v>1.3463892535980371E-2</v>
      </c>
      <c r="N103" s="71">
        <f>K103/'סכום נכסי הקרן'!$C$41</f>
        <v>4.7692758681508601E-3</v>
      </c>
    </row>
    <row r="104" spans="1:14">
      <c r="A104" s="67" t="s">
        <v>506</v>
      </c>
      <c r="B104" s="54" t="s">
        <v>507</v>
      </c>
      <c r="C104" s="68" t="s">
        <v>101</v>
      </c>
      <c r="D104" s="68" t="s">
        <v>25</v>
      </c>
      <c r="E104" s="54" t="s">
        <v>508</v>
      </c>
      <c r="F104" s="68" t="s">
        <v>329</v>
      </c>
      <c r="G104" s="68" t="s">
        <v>112</v>
      </c>
      <c r="H104" s="70">
        <v>14911.478999999999</v>
      </c>
      <c r="I104" s="76">
        <v>459.3</v>
      </c>
      <c r="J104" s="107" t="s">
        <v>1707</v>
      </c>
      <c r="K104" s="70">
        <v>68.488423046999998</v>
      </c>
      <c r="L104" s="71">
        <v>5.1864209940523804E-5</v>
      </c>
      <c r="M104" s="71">
        <f t="shared" si="1"/>
        <v>9.2491138512815825E-4</v>
      </c>
      <c r="N104" s="71">
        <f>K104/'סכום נכסי הקרן'!$C$41</f>
        <v>3.2762869560058571E-4</v>
      </c>
    </row>
    <row r="105" spans="1:14">
      <c r="A105" s="67" t="s">
        <v>509</v>
      </c>
      <c r="B105" s="54" t="s">
        <v>510</v>
      </c>
      <c r="C105" s="68" t="s">
        <v>101</v>
      </c>
      <c r="D105" s="68" t="s">
        <v>25</v>
      </c>
      <c r="E105" s="54" t="s">
        <v>511</v>
      </c>
      <c r="F105" s="68" t="s">
        <v>254</v>
      </c>
      <c r="G105" s="68" t="s">
        <v>112</v>
      </c>
      <c r="H105" s="70">
        <v>6100.065700000001</v>
      </c>
      <c r="I105" s="76">
        <v>2605</v>
      </c>
      <c r="J105" s="107" t="s">
        <v>1707</v>
      </c>
      <c r="K105" s="70">
        <v>158.906711495</v>
      </c>
      <c r="L105" s="71">
        <v>1.126335459413253E-4</v>
      </c>
      <c r="M105" s="71">
        <f t="shared" si="1"/>
        <v>2.1459776717904591E-3</v>
      </c>
      <c r="N105" s="71">
        <f>K105/'סכום נכסי הקרן'!$C$41</f>
        <v>7.6016348885063055E-4</v>
      </c>
    </row>
    <row r="106" spans="1:14">
      <c r="A106" s="67" t="s">
        <v>512</v>
      </c>
      <c r="B106" s="54" t="s">
        <v>513</v>
      </c>
      <c r="C106" s="68" t="s">
        <v>101</v>
      </c>
      <c r="D106" s="68" t="s">
        <v>25</v>
      </c>
      <c r="E106" s="54" t="s">
        <v>514</v>
      </c>
      <c r="F106" s="68" t="s">
        <v>238</v>
      </c>
      <c r="G106" s="68" t="s">
        <v>112</v>
      </c>
      <c r="H106" s="70">
        <v>1810.2171000000003</v>
      </c>
      <c r="I106" s="76">
        <v>23770</v>
      </c>
      <c r="J106" s="70">
        <v>14.838863676000001</v>
      </c>
      <c r="K106" s="70">
        <v>445.12746842200005</v>
      </c>
      <c r="L106" s="71">
        <v>1.483886312528163E-4</v>
      </c>
      <c r="M106" s="71">
        <f t="shared" si="1"/>
        <v>6.0112854853476795E-3</v>
      </c>
      <c r="N106" s="71">
        <f>K106/'סכום נכסי הקרן'!$C$41</f>
        <v>2.1293603410172091E-3</v>
      </c>
    </row>
    <row r="107" spans="1:14">
      <c r="A107" s="67" t="s">
        <v>515</v>
      </c>
      <c r="B107" s="54" t="s">
        <v>516</v>
      </c>
      <c r="C107" s="68" t="s">
        <v>101</v>
      </c>
      <c r="D107" s="68" t="s">
        <v>25</v>
      </c>
      <c r="E107" s="54" t="s">
        <v>517</v>
      </c>
      <c r="F107" s="68" t="s">
        <v>238</v>
      </c>
      <c r="G107" s="68" t="s">
        <v>112</v>
      </c>
      <c r="H107" s="70">
        <v>25985.159169999999</v>
      </c>
      <c r="I107" s="76">
        <v>1700</v>
      </c>
      <c r="J107" s="107" t="s">
        <v>1707</v>
      </c>
      <c r="K107" s="70">
        <v>441.74770589000002</v>
      </c>
      <c r="L107" s="71">
        <v>1.3370264556321356E-4</v>
      </c>
      <c r="M107" s="71">
        <f t="shared" si="1"/>
        <v>5.9656430146087756E-3</v>
      </c>
      <c r="N107" s="71">
        <f>K107/'סכום נכסי הקרן'!$C$41</f>
        <v>2.1131925400877144E-3</v>
      </c>
    </row>
    <row r="108" spans="1:14">
      <c r="A108" s="67" t="s">
        <v>518</v>
      </c>
      <c r="B108" s="54" t="s">
        <v>519</v>
      </c>
      <c r="C108" s="68" t="s">
        <v>101</v>
      </c>
      <c r="D108" s="68" t="s">
        <v>25</v>
      </c>
      <c r="E108" s="54" t="s">
        <v>520</v>
      </c>
      <c r="F108" s="68" t="s">
        <v>360</v>
      </c>
      <c r="G108" s="68" t="s">
        <v>112</v>
      </c>
      <c r="H108" s="70">
        <v>3333.7295370000002</v>
      </c>
      <c r="I108" s="76">
        <v>7154</v>
      </c>
      <c r="J108" s="107" t="s">
        <v>1707</v>
      </c>
      <c r="K108" s="70">
        <v>238.49501108200002</v>
      </c>
      <c r="L108" s="71">
        <v>6.8817680671698546E-5</v>
      </c>
      <c r="M108" s="71">
        <f t="shared" si="1"/>
        <v>3.2207888754371087E-3</v>
      </c>
      <c r="N108" s="71">
        <f>K108/'סכום נכסי הקרן'!$C$41</f>
        <v>1.1408907653549132E-3</v>
      </c>
    </row>
    <row r="109" spans="1:14">
      <c r="A109" s="67" t="s">
        <v>521</v>
      </c>
      <c r="B109" s="54" t="s">
        <v>522</v>
      </c>
      <c r="C109" s="68" t="s">
        <v>101</v>
      </c>
      <c r="D109" s="68" t="s">
        <v>25</v>
      </c>
      <c r="E109" s="54" t="s">
        <v>523</v>
      </c>
      <c r="F109" s="68" t="s">
        <v>360</v>
      </c>
      <c r="G109" s="68" t="s">
        <v>112</v>
      </c>
      <c r="H109" s="70">
        <v>665.0850999999999</v>
      </c>
      <c r="I109" s="76">
        <v>20210</v>
      </c>
      <c r="J109" s="107" t="s">
        <v>1707</v>
      </c>
      <c r="K109" s="70">
        <v>134.41369871399999</v>
      </c>
      <c r="L109" s="71">
        <v>4.8279996570744042E-5</v>
      </c>
      <c r="M109" s="71">
        <f t="shared" si="1"/>
        <v>1.8152083918248473E-3</v>
      </c>
      <c r="N109" s="71">
        <f>K109/'סכום נכסי הקרן'!$C$41</f>
        <v>6.4299603964157752E-4</v>
      </c>
    </row>
    <row r="110" spans="1:14">
      <c r="A110" s="67" t="s">
        <v>524</v>
      </c>
      <c r="B110" s="54" t="s">
        <v>525</v>
      </c>
      <c r="C110" s="68" t="s">
        <v>101</v>
      </c>
      <c r="D110" s="68" t="s">
        <v>25</v>
      </c>
      <c r="E110" s="54" t="s">
        <v>526</v>
      </c>
      <c r="F110" s="68" t="s">
        <v>107</v>
      </c>
      <c r="G110" s="68" t="s">
        <v>112</v>
      </c>
      <c r="H110" s="70">
        <v>66157.821922000003</v>
      </c>
      <c r="I110" s="76">
        <v>299.60000000000002</v>
      </c>
      <c r="J110" s="107" t="s">
        <v>1707</v>
      </c>
      <c r="K110" s="70">
        <v>198.208834481</v>
      </c>
      <c r="L110" s="71">
        <v>5.8866020501962421E-5</v>
      </c>
      <c r="M110" s="71">
        <f t="shared" si="1"/>
        <v>2.6767386295148432E-3</v>
      </c>
      <c r="N110" s="71">
        <f>K110/'סכום נכסי הקרן'!$C$41</f>
        <v>9.4817341396455108E-4</v>
      </c>
    </row>
    <row r="111" spans="1:14">
      <c r="A111" s="67" t="s">
        <v>527</v>
      </c>
      <c r="B111" s="54" t="s">
        <v>528</v>
      </c>
      <c r="C111" s="68" t="s">
        <v>101</v>
      </c>
      <c r="D111" s="68" t="s">
        <v>25</v>
      </c>
      <c r="E111" s="54" t="s">
        <v>529</v>
      </c>
      <c r="F111" s="68" t="s">
        <v>218</v>
      </c>
      <c r="G111" s="68" t="s">
        <v>112</v>
      </c>
      <c r="H111" s="70">
        <v>89723.441112999993</v>
      </c>
      <c r="I111" s="76">
        <v>295.7</v>
      </c>
      <c r="J111" s="107" t="s">
        <v>1707</v>
      </c>
      <c r="K111" s="70">
        <v>265.31221537200003</v>
      </c>
      <c r="L111" s="71">
        <v>9.7868397570295321E-5</v>
      </c>
      <c r="M111" s="71">
        <f t="shared" si="1"/>
        <v>3.582945521212225E-3</v>
      </c>
      <c r="N111" s="71">
        <f>K111/'סכום נכסי הקרן'!$C$41</f>
        <v>1.2691764707384013E-3</v>
      </c>
    </row>
    <row r="112" spans="1:14">
      <c r="A112" s="67" t="s">
        <v>530</v>
      </c>
      <c r="B112" s="54" t="s">
        <v>531</v>
      </c>
      <c r="C112" s="68" t="s">
        <v>101</v>
      </c>
      <c r="D112" s="68" t="s">
        <v>25</v>
      </c>
      <c r="E112" s="54" t="s">
        <v>532</v>
      </c>
      <c r="F112" s="68" t="s">
        <v>360</v>
      </c>
      <c r="G112" s="68" t="s">
        <v>112</v>
      </c>
      <c r="H112" s="70">
        <v>49481.684547999997</v>
      </c>
      <c r="I112" s="76">
        <v>1709</v>
      </c>
      <c r="J112" s="107" t="s">
        <v>1707</v>
      </c>
      <c r="K112" s="70">
        <v>845.6419889309999</v>
      </c>
      <c r="L112" s="71">
        <v>1.8625552238139438E-4</v>
      </c>
      <c r="M112" s="71">
        <f t="shared" si="1"/>
        <v>1.1420089242936103E-2</v>
      </c>
      <c r="N112" s="71">
        <f>K112/'סכום נכסי הקרן'!$C$41</f>
        <v>4.0453053151540529E-3</v>
      </c>
    </row>
    <row r="113" spans="1:14">
      <c r="A113" s="67" t="s">
        <v>533</v>
      </c>
      <c r="B113" s="54" t="s">
        <v>534</v>
      </c>
      <c r="C113" s="68" t="s">
        <v>101</v>
      </c>
      <c r="D113" s="68" t="s">
        <v>25</v>
      </c>
      <c r="E113" s="54" t="s">
        <v>535</v>
      </c>
      <c r="F113" s="68" t="s">
        <v>108</v>
      </c>
      <c r="G113" s="68" t="s">
        <v>112</v>
      </c>
      <c r="H113" s="70">
        <v>960.31084499999997</v>
      </c>
      <c r="I113" s="76">
        <v>26550</v>
      </c>
      <c r="J113" s="107" t="s">
        <v>1707</v>
      </c>
      <c r="K113" s="70">
        <v>254.96252945799998</v>
      </c>
      <c r="L113" s="71">
        <v>1.1184611380781343E-4</v>
      </c>
      <c r="M113" s="71">
        <f t="shared" si="1"/>
        <v>3.443176755799273E-3</v>
      </c>
      <c r="N113" s="71">
        <f>K113/'סכום נכסי הקרן'!$C$41</f>
        <v>1.2196665835921805E-3</v>
      </c>
    </row>
    <row r="114" spans="1:14">
      <c r="A114" s="108" t="s">
        <v>1707</v>
      </c>
      <c r="B114" s="107" t="s">
        <v>1707</v>
      </c>
      <c r="C114" s="107" t="s">
        <v>1707</v>
      </c>
      <c r="D114" s="107" t="s">
        <v>1707</v>
      </c>
      <c r="E114" s="107" t="s">
        <v>1707</v>
      </c>
      <c r="F114" s="107" t="s">
        <v>1707</v>
      </c>
      <c r="G114" s="107" t="s">
        <v>1707</v>
      </c>
      <c r="H114" s="107" t="s">
        <v>1707</v>
      </c>
      <c r="I114" s="107" t="s">
        <v>1707</v>
      </c>
      <c r="J114" s="107" t="s">
        <v>1707</v>
      </c>
      <c r="K114" s="107" t="s">
        <v>1707</v>
      </c>
      <c r="L114" s="107" t="s">
        <v>1707</v>
      </c>
      <c r="M114" s="107" t="s">
        <v>1707</v>
      </c>
      <c r="N114" s="107" t="s">
        <v>1707</v>
      </c>
    </row>
    <row r="115" spans="1:14">
      <c r="A115" s="66" t="s">
        <v>26</v>
      </c>
      <c r="B115" s="106" t="s">
        <v>1707</v>
      </c>
      <c r="C115" s="106" t="s">
        <v>1707</v>
      </c>
      <c r="D115" s="106" t="s">
        <v>1707</v>
      </c>
      <c r="E115" s="106" t="s">
        <v>1707</v>
      </c>
      <c r="F115" s="106" t="s">
        <v>1707</v>
      </c>
      <c r="G115" s="106" t="s">
        <v>1707</v>
      </c>
      <c r="H115" s="106" t="s">
        <v>1707</v>
      </c>
      <c r="I115" s="106" t="s">
        <v>1707</v>
      </c>
      <c r="J115" s="64">
        <v>5.0552534250000001</v>
      </c>
      <c r="K115" s="64">
        <v>3366.6375073890013</v>
      </c>
      <c r="L115" s="106" t="s">
        <v>1707</v>
      </c>
      <c r="M115" s="65">
        <f t="shared" si="1"/>
        <v>4.5465222028060213E-2</v>
      </c>
      <c r="N115" s="65">
        <f>K115/'סכום נכסי הקרן'!$C$41</f>
        <v>1.610501462924515E-2</v>
      </c>
    </row>
    <row r="116" spans="1:14">
      <c r="A116" s="67" t="s">
        <v>536</v>
      </c>
      <c r="B116" s="54" t="s">
        <v>537</v>
      </c>
      <c r="C116" s="68" t="s">
        <v>101</v>
      </c>
      <c r="D116" s="68" t="s">
        <v>25</v>
      </c>
      <c r="E116" s="54" t="s">
        <v>538</v>
      </c>
      <c r="F116" s="68" t="s">
        <v>539</v>
      </c>
      <c r="G116" s="68" t="s">
        <v>112</v>
      </c>
      <c r="H116" s="70">
        <v>40077.401513999997</v>
      </c>
      <c r="I116" s="76">
        <v>160.30000000000001</v>
      </c>
      <c r="J116" s="107" t="s">
        <v>1707</v>
      </c>
      <c r="K116" s="70">
        <v>64.244074621999999</v>
      </c>
      <c r="L116" s="71">
        <v>1.3500752365066279E-4</v>
      </c>
      <c r="M116" s="71">
        <f t="shared" si="1"/>
        <v>8.6759299457273107E-4</v>
      </c>
      <c r="N116" s="71">
        <f>K116/'סכום נכסי הקרן'!$C$41</f>
        <v>3.0732496722881585E-4</v>
      </c>
    </row>
    <row r="117" spans="1:14">
      <c r="A117" s="67" t="s">
        <v>540</v>
      </c>
      <c r="B117" s="54" t="s">
        <v>541</v>
      </c>
      <c r="C117" s="68" t="s">
        <v>101</v>
      </c>
      <c r="D117" s="68" t="s">
        <v>25</v>
      </c>
      <c r="E117" s="54" t="s">
        <v>542</v>
      </c>
      <c r="F117" s="68" t="s">
        <v>356</v>
      </c>
      <c r="G117" s="68" t="s">
        <v>112</v>
      </c>
      <c r="H117" s="70">
        <v>16235.358213</v>
      </c>
      <c r="I117" s="76">
        <v>512</v>
      </c>
      <c r="J117" s="107" t="s">
        <v>1707</v>
      </c>
      <c r="K117" s="70">
        <v>83.125034048999993</v>
      </c>
      <c r="L117" s="71">
        <v>9.8482330169725256E-5</v>
      </c>
      <c r="M117" s="71">
        <f t="shared" si="1"/>
        <v>1.1225735235329472E-3</v>
      </c>
      <c r="N117" s="71">
        <f>K117/'סכום נכסי הקרן'!$C$41</f>
        <v>3.9764598549069791E-4</v>
      </c>
    </row>
    <row r="118" spans="1:14">
      <c r="A118" s="67" t="s">
        <v>543</v>
      </c>
      <c r="B118" s="54" t="s">
        <v>544</v>
      </c>
      <c r="C118" s="68" t="s">
        <v>101</v>
      </c>
      <c r="D118" s="68" t="s">
        <v>25</v>
      </c>
      <c r="E118" s="54" t="s">
        <v>545</v>
      </c>
      <c r="F118" s="68" t="s">
        <v>546</v>
      </c>
      <c r="G118" s="68" t="s">
        <v>112</v>
      </c>
      <c r="H118" s="70">
        <v>553.29871200000002</v>
      </c>
      <c r="I118" s="76">
        <v>1558</v>
      </c>
      <c r="J118" s="107" t="s">
        <v>1707</v>
      </c>
      <c r="K118" s="70">
        <v>8.6203939399999996</v>
      </c>
      <c r="L118" s="71">
        <v>1.2380828087561502E-4</v>
      </c>
      <c r="M118" s="71">
        <f t="shared" si="1"/>
        <v>1.1641530268442978E-4</v>
      </c>
      <c r="N118" s="71">
        <f>K118/'סכום נכסי הקרן'!$C$41</f>
        <v>4.1237457317234962E-5</v>
      </c>
    </row>
    <row r="119" spans="1:14">
      <c r="A119" s="67" t="s">
        <v>547</v>
      </c>
      <c r="B119" s="54" t="s">
        <v>548</v>
      </c>
      <c r="C119" s="68" t="s">
        <v>101</v>
      </c>
      <c r="D119" s="68" t="s">
        <v>25</v>
      </c>
      <c r="E119" s="54" t="s">
        <v>549</v>
      </c>
      <c r="F119" s="68" t="s">
        <v>109</v>
      </c>
      <c r="G119" s="68" t="s">
        <v>112</v>
      </c>
      <c r="H119" s="70">
        <v>7232.2064890000001</v>
      </c>
      <c r="I119" s="76">
        <v>433</v>
      </c>
      <c r="J119" s="107" t="s">
        <v>1707</v>
      </c>
      <c r="K119" s="70">
        <v>31.315454097</v>
      </c>
      <c r="L119" s="71">
        <v>1.3146712943883627E-4</v>
      </c>
      <c r="M119" s="71">
        <f t="shared" si="1"/>
        <v>4.2290388267367533E-4</v>
      </c>
      <c r="N119" s="71">
        <f>K119/'סכום נכסי הקרן'!$C$41</f>
        <v>1.4980402411805189E-4</v>
      </c>
    </row>
    <row r="120" spans="1:14">
      <c r="A120" s="67" t="s">
        <v>550</v>
      </c>
      <c r="B120" s="54" t="s">
        <v>551</v>
      </c>
      <c r="C120" s="68" t="s">
        <v>101</v>
      </c>
      <c r="D120" s="68" t="s">
        <v>25</v>
      </c>
      <c r="E120" s="54" t="s">
        <v>552</v>
      </c>
      <c r="F120" s="68" t="s">
        <v>109</v>
      </c>
      <c r="G120" s="68" t="s">
        <v>112</v>
      </c>
      <c r="H120" s="70">
        <v>3180.2241450000001</v>
      </c>
      <c r="I120" s="76">
        <v>1999</v>
      </c>
      <c r="J120" s="107" t="s">
        <v>1707</v>
      </c>
      <c r="K120" s="70">
        <v>63.572680657000006</v>
      </c>
      <c r="L120" s="71">
        <v>1.8820846660621144E-4</v>
      </c>
      <c r="M120" s="71">
        <f t="shared" si="1"/>
        <v>8.5852606187800855E-4</v>
      </c>
      <c r="N120" s="71">
        <f>K120/'סכום נכסי הקרן'!$C$41</f>
        <v>3.0411321377909632E-4</v>
      </c>
    </row>
    <row r="121" spans="1:14">
      <c r="A121" s="67" t="s">
        <v>553</v>
      </c>
      <c r="B121" s="54" t="s">
        <v>554</v>
      </c>
      <c r="C121" s="68" t="s">
        <v>101</v>
      </c>
      <c r="D121" s="68" t="s">
        <v>25</v>
      </c>
      <c r="E121" s="54" t="s">
        <v>555</v>
      </c>
      <c r="F121" s="68" t="s">
        <v>108</v>
      </c>
      <c r="G121" s="68" t="s">
        <v>112</v>
      </c>
      <c r="H121" s="70">
        <v>3976.3944000000001</v>
      </c>
      <c r="I121" s="76">
        <v>468</v>
      </c>
      <c r="J121" s="107" t="s">
        <v>1707</v>
      </c>
      <c r="K121" s="70">
        <v>18.609525791999999</v>
      </c>
      <c r="L121" s="71">
        <v>6.9970711644878533E-5</v>
      </c>
      <c r="M121" s="71">
        <f t="shared" si="1"/>
        <v>2.5131491588067527E-4</v>
      </c>
      <c r="N121" s="71">
        <f>K121/'סכום נכסי הקרן'!$C$41</f>
        <v>8.9022558700093841E-5</v>
      </c>
    </row>
    <row r="122" spans="1:14">
      <c r="A122" s="67" t="s">
        <v>556</v>
      </c>
      <c r="B122" s="54" t="s">
        <v>557</v>
      </c>
      <c r="C122" s="68" t="s">
        <v>101</v>
      </c>
      <c r="D122" s="68" t="s">
        <v>25</v>
      </c>
      <c r="E122" s="54" t="s">
        <v>558</v>
      </c>
      <c r="F122" s="68" t="s">
        <v>222</v>
      </c>
      <c r="G122" s="68" t="s">
        <v>112</v>
      </c>
      <c r="H122" s="70">
        <v>321.042486</v>
      </c>
      <c r="I122" s="76">
        <v>5400</v>
      </c>
      <c r="J122" s="107" t="s">
        <v>1707</v>
      </c>
      <c r="K122" s="70">
        <v>17.336294246000001</v>
      </c>
      <c r="L122" s="71">
        <v>2.4978826127195424E-5</v>
      </c>
      <c r="M122" s="71">
        <f t="shared" si="1"/>
        <v>2.3412038430281165E-4</v>
      </c>
      <c r="N122" s="71">
        <f>K122/'סכום נכסי הקרן'!$C$41</f>
        <v>8.2931789310831792E-5</v>
      </c>
    </row>
    <row r="123" spans="1:14">
      <c r="A123" s="67" t="s">
        <v>559</v>
      </c>
      <c r="B123" s="54" t="s">
        <v>560</v>
      </c>
      <c r="C123" s="68" t="s">
        <v>101</v>
      </c>
      <c r="D123" s="68" t="s">
        <v>25</v>
      </c>
      <c r="E123" s="54" t="s">
        <v>561</v>
      </c>
      <c r="F123" s="68" t="s">
        <v>562</v>
      </c>
      <c r="G123" s="68" t="s">
        <v>112</v>
      </c>
      <c r="H123" s="70">
        <v>3623.5672680000002</v>
      </c>
      <c r="I123" s="76">
        <v>574</v>
      </c>
      <c r="J123" s="107" t="s">
        <v>1707</v>
      </c>
      <c r="K123" s="70">
        <v>20.799276118999998</v>
      </c>
      <c r="L123" s="71">
        <v>1.8655741052927264E-4</v>
      </c>
      <c r="M123" s="71">
        <f t="shared" si="1"/>
        <v>2.808867021465166E-4</v>
      </c>
      <c r="N123" s="71">
        <f>K123/'סכום נכסי הקרן'!$C$41</f>
        <v>9.9497687362840745E-5</v>
      </c>
    </row>
    <row r="124" spans="1:14">
      <c r="A124" s="67" t="s">
        <v>563</v>
      </c>
      <c r="B124" s="54" t="s">
        <v>564</v>
      </c>
      <c r="C124" s="68" t="s">
        <v>101</v>
      </c>
      <c r="D124" s="68" t="s">
        <v>25</v>
      </c>
      <c r="E124" s="54" t="s">
        <v>565</v>
      </c>
      <c r="F124" s="68" t="s">
        <v>218</v>
      </c>
      <c r="G124" s="68" t="s">
        <v>112</v>
      </c>
      <c r="H124" s="70">
        <v>2070.5201619999998</v>
      </c>
      <c r="I124" s="76">
        <v>2602</v>
      </c>
      <c r="J124" s="107" t="s">
        <v>1707</v>
      </c>
      <c r="K124" s="70">
        <v>53.874934613000001</v>
      </c>
      <c r="L124" s="71">
        <v>1.1572401346309051E-4</v>
      </c>
      <c r="M124" s="71">
        <f t="shared" si="1"/>
        <v>7.2756150864217444E-4</v>
      </c>
      <c r="N124" s="71">
        <f>K124/'סכום נכסי הקרן'!$C$41</f>
        <v>2.5772201735045207E-4</v>
      </c>
    </row>
    <row r="125" spans="1:14">
      <c r="A125" s="67" t="s">
        <v>566</v>
      </c>
      <c r="B125" s="54" t="s">
        <v>567</v>
      </c>
      <c r="C125" s="68" t="s">
        <v>101</v>
      </c>
      <c r="D125" s="68" t="s">
        <v>25</v>
      </c>
      <c r="E125" s="54" t="s">
        <v>568</v>
      </c>
      <c r="F125" s="68" t="s">
        <v>134</v>
      </c>
      <c r="G125" s="68" t="s">
        <v>112</v>
      </c>
      <c r="H125" s="70">
        <v>77.440280999999999</v>
      </c>
      <c r="I125" s="76">
        <v>7941</v>
      </c>
      <c r="J125" s="107" t="s">
        <v>1707</v>
      </c>
      <c r="K125" s="70">
        <v>6.1495327089999998</v>
      </c>
      <c r="L125" s="71">
        <v>6.824178636327146E-6</v>
      </c>
      <c r="M125" s="71">
        <f t="shared" si="1"/>
        <v>8.304721532088549E-5</v>
      </c>
      <c r="N125" s="71">
        <f>K125/'סכום נכסי הקרן'!$C$41</f>
        <v>2.9417575852493788E-5</v>
      </c>
    </row>
    <row r="126" spans="1:14">
      <c r="A126" s="67" t="s">
        <v>569</v>
      </c>
      <c r="B126" s="54" t="s">
        <v>570</v>
      </c>
      <c r="C126" s="68" t="s">
        <v>101</v>
      </c>
      <c r="D126" s="68" t="s">
        <v>25</v>
      </c>
      <c r="E126" s="54" t="s">
        <v>571</v>
      </c>
      <c r="F126" s="68" t="s">
        <v>546</v>
      </c>
      <c r="G126" s="68" t="s">
        <v>112</v>
      </c>
      <c r="H126" s="70">
        <v>2174.8552500000001</v>
      </c>
      <c r="I126" s="76">
        <v>627.29999999999995</v>
      </c>
      <c r="J126" s="107" t="s">
        <v>1707</v>
      </c>
      <c r="K126" s="70">
        <v>13.642866980999999</v>
      </c>
      <c r="L126" s="71">
        <v>4.1735220128791374E-5</v>
      </c>
      <c r="M126" s="71">
        <f t="shared" si="1"/>
        <v>1.8424198477831139E-4</v>
      </c>
      <c r="N126" s="71">
        <f>K126/'סכום נכסי הקרן'!$C$41</f>
        <v>6.5263507529877651E-5</v>
      </c>
    </row>
    <row r="127" spans="1:14">
      <c r="A127" s="67" t="s">
        <v>572</v>
      </c>
      <c r="B127" s="54" t="s">
        <v>573</v>
      </c>
      <c r="C127" s="68" t="s">
        <v>101</v>
      </c>
      <c r="D127" s="68" t="s">
        <v>25</v>
      </c>
      <c r="E127" s="54" t="s">
        <v>574</v>
      </c>
      <c r="F127" s="68" t="s">
        <v>234</v>
      </c>
      <c r="G127" s="68" t="s">
        <v>112</v>
      </c>
      <c r="H127" s="70">
        <v>2279.8972090000002</v>
      </c>
      <c r="I127" s="76">
        <v>2300</v>
      </c>
      <c r="J127" s="107" t="s">
        <v>1707</v>
      </c>
      <c r="K127" s="70">
        <v>52.437635807999996</v>
      </c>
      <c r="L127" s="71">
        <v>8.1443009756383689E-5</v>
      </c>
      <c r="M127" s="71">
        <f t="shared" si="1"/>
        <v>7.0815130806472322E-4</v>
      </c>
      <c r="N127" s="71">
        <f>K127/'סכום נכסי הקרן'!$C$41</f>
        <v>2.5084639791405071E-4</v>
      </c>
    </row>
    <row r="128" spans="1:14">
      <c r="A128" s="67" t="s">
        <v>575</v>
      </c>
      <c r="B128" s="54" t="s">
        <v>576</v>
      </c>
      <c r="C128" s="68" t="s">
        <v>101</v>
      </c>
      <c r="D128" s="68" t="s">
        <v>25</v>
      </c>
      <c r="E128" s="54" t="s">
        <v>577</v>
      </c>
      <c r="F128" s="68" t="s">
        <v>109</v>
      </c>
      <c r="G128" s="68" t="s">
        <v>112</v>
      </c>
      <c r="H128" s="70">
        <v>1217.1014250000001</v>
      </c>
      <c r="I128" s="76">
        <v>1762</v>
      </c>
      <c r="J128" s="107" t="s">
        <v>1707</v>
      </c>
      <c r="K128" s="70">
        <v>21.445327112999998</v>
      </c>
      <c r="L128" s="71">
        <v>1.8643349435943987E-4</v>
      </c>
      <c r="M128" s="71">
        <f t="shared" si="1"/>
        <v>2.896113871829045E-4</v>
      </c>
      <c r="N128" s="71">
        <f>K128/'סכום נכסי הקרן'!$C$41</f>
        <v>1.0258820741044685E-4</v>
      </c>
    </row>
    <row r="129" spans="1:14">
      <c r="A129" s="67" t="s">
        <v>578</v>
      </c>
      <c r="B129" s="54" t="s">
        <v>579</v>
      </c>
      <c r="C129" s="68" t="s">
        <v>101</v>
      </c>
      <c r="D129" s="68" t="s">
        <v>25</v>
      </c>
      <c r="E129" s="54" t="s">
        <v>580</v>
      </c>
      <c r="F129" s="68" t="s">
        <v>234</v>
      </c>
      <c r="G129" s="68" t="s">
        <v>112</v>
      </c>
      <c r="H129" s="70">
        <v>530.61348199999998</v>
      </c>
      <c r="I129" s="76">
        <v>9550</v>
      </c>
      <c r="J129" s="107" t="s">
        <v>1707</v>
      </c>
      <c r="K129" s="70">
        <v>50.673587513000001</v>
      </c>
      <c r="L129" s="71">
        <v>1.0484331440300303E-4</v>
      </c>
      <c r="M129" s="71">
        <f t="shared" si="1"/>
        <v>6.8432847379035634E-4</v>
      </c>
      <c r="N129" s="71">
        <f>K129/'סכום נכסי הקרן'!$C$41</f>
        <v>2.4240770395447938E-4</v>
      </c>
    </row>
    <row r="130" spans="1:14">
      <c r="A130" s="67" t="s">
        <v>581</v>
      </c>
      <c r="B130" s="54" t="s">
        <v>582</v>
      </c>
      <c r="C130" s="68" t="s">
        <v>101</v>
      </c>
      <c r="D130" s="68" t="s">
        <v>25</v>
      </c>
      <c r="E130" s="54" t="s">
        <v>583</v>
      </c>
      <c r="F130" s="68" t="s">
        <v>373</v>
      </c>
      <c r="G130" s="68" t="s">
        <v>112</v>
      </c>
      <c r="H130" s="70">
        <v>1634.195375</v>
      </c>
      <c r="I130" s="76">
        <v>113.3</v>
      </c>
      <c r="J130" s="107" t="s">
        <v>1707</v>
      </c>
      <c r="K130" s="70">
        <v>1.8515433530000001</v>
      </c>
      <c r="L130" s="71">
        <v>5.5171456708497766E-5</v>
      </c>
      <c r="M130" s="71">
        <f t="shared" si="1"/>
        <v>2.500442339098473E-5</v>
      </c>
      <c r="N130" s="71">
        <f>K130/'סכום נכסי הקרן'!$C$41</f>
        <v>8.8572448685967603E-6</v>
      </c>
    </row>
    <row r="131" spans="1:14">
      <c r="A131" s="67" t="s">
        <v>584</v>
      </c>
      <c r="B131" s="54" t="s">
        <v>585</v>
      </c>
      <c r="C131" s="68" t="s">
        <v>101</v>
      </c>
      <c r="D131" s="68" t="s">
        <v>25</v>
      </c>
      <c r="E131" s="54" t="s">
        <v>586</v>
      </c>
      <c r="F131" s="68" t="s">
        <v>222</v>
      </c>
      <c r="G131" s="68" t="s">
        <v>112</v>
      </c>
      <c r="H131" s="70">
        <v>3313.6619999999994</v>
      </c>
      <c r="I131" s="76">
        <v>1600</v>
      </c>
      <c r="J131" s="107" t="s">
        <v>1707</v>
      </c>
      <c r="K131" s="70">
        <v>53.018591999999991</v>
      </c>
      <c r="L131" s="71">
        <v>7.2650320986466591E-5</v>
      </c>
      <c r="M131" s="71">
        <f t="shared" si="1"/>
        <v>7.1599691134095506E-4</v>
      </c>
      <c r="N131" s="71">
        <f>K131/'סכום נכסי הקרן'!$C$41</f>
        <v>2.5362552336209064E-4</v>
      </c>
    </row>
    <row r="132" spans="1:14">
      <c r="A132" s="67" t="s">
        <v>587</v>
      </c>
      <c r="B132" s="54" t="s">
        <v>588</v>
      </c>
      <c r="C132" s="68" t="s">
        <v>101</v>
      </c>
      <c r="D132" s="68" t="s">
        <v>25</v>
      </c>
      <c r="E132" s="54" t="s">
        <v>589</v>
      </c>
      <c r="F132" s="68" t="s">
        <v>441</v>
      </c>
      <c r="G132" s="68" t="s">
        <v>112</v>
      </c>
      <c r="H132" s="70">
        <v>3357.596188</v>
      </c>
      <c r="I132" s="76">
        <v>160.1</v>
      </c>
      <c r="J132" s="107" t="s">
        <v>1707</v>
      </c>
      <c r="K132" s="70">
        <v>5.3755115010000001</v>
      </c>
      <c r="L132" s="71">
        <v>3.4114131406856756E-5</v>
      </c>
      <c r="M132" s="71">
        <f t="shared" si="1"/>
        <v>7.2594338823516515E-5</v>
      </c>
      <c r="N132" s="71">
        <f>K132/'סכום נכסי הקרן'!$C$41</f>
        <v>2.5714883521992867E-5</v>
      </c>
    </row>
    <row r="133" spans="1:14">
      <c r="A133" s="67" t="s">
        <v>590</v>
      </c>
      <c r="B133" s="54" t="s">
        <v>591</v>
      </c>
      <c r="C133" s="68" t="s">
        <v>101</v>
      </c>
      <c r="D133" s="68" t="s">
        <v>25</v>
      </c>
      <c r="E133" s="54" t="s">
        <v>592</v>
      </c>
      <c r="F133" s="68" t="s">
        <v>356</v>
      </c>
      <c r="G133" s="68" t="s">
        <v>112</v>
      </c>
      <c r="H133" s="70">
        <v>297.58507300000002</v>
      </c>
      <c r="I133" s="76">
        <v>6898</v>
      </c>
      <c r="J133" s="107" t="s">
        <v>1707</v>
      </c>
      <c r="K133" s="70">
        <v>20.527418317999999</v>
      </c>
      <c r="L133" s="71">
        <v>1.6439770960847849E-5</v>
      </c>
      <c r="M133" s="71">
        <f t="shared" si="1"/>
        <v>2.7721536085854078E-4</v>
      </c>
      <c r="N133" s="71">
        <f>K133/'סכום נכסי הקרן'!$C$41</f>
        <v>9.8197198714279645E-5</v>
      </c>
    </row>
    <row r="134" spans="1:14">
      <c r="A134" s="67" t="s">
        <v>593</v>
      </c>
      <c r="B134" s="54" t="s">
        <v>594</v>
      </c>
      <c r="C134" s="68" t="s">
        <v>101</v>
      </c>
      <c r="D134" s="68" t="s">
        <v>25</v>
      </c>
      <c r="E134" s="54" t="s">
        <v>595</v>
      </c>
      <c r="F134" s="68" t="s">
        <v>329</v>
      </c>
      <c r="G134" s="68" t="s">
        <v>112</v>
      </c>
      <c r="H134" s="70">
        <v>1105.3216649999999</v>
      </c>
      <c r="I134" s="76">
        <v>11590</v>
      </c>
      <c r="J134" s="107" t="s">
        <v>1707</v>
      </c>
      <c r="K134" s="70">
        <v>128.106780977</v>
      </c>
      <c r="L134" s="71">
        <v>1.2439910938151006E-4</v>
      </c>
      <c r="M134" s="71">
        <f t="shared" si="1"/>
        <v>1.7300357486174705E-3</v>
      </c>
      <c r="N134" s="71">
        <f>K134/'סכום נכסי הקרן'!$C$41</f>
        <v>6.1282557959148277E-4</v>
      </c>
    </row>
    <row r="135" spans="1:14">
      <c r="A135" s="67" t="s">
        <v>596</v>
      </c>
      <c r="B135" s="54" t="s">
        <v>597</v>
      </c>
      <c r="C135" s="68" t="s">
        <v>101</v>
      </c>
      <c r="D135" s="68" t="s">
        <v>25</v>
      </c>
      <c r="E135" s="54" t="s">
        <v>598</v>
      </c>
      <c r="F135" s="68" t="s">
        <v>108</v>
      </c>
      <c r="G135" s="68" t="s">
        <v>112</v>
      </c>
      <c r="H135" s="70">
        <v>13718.560680000001</v>
      </c>
      <c r="I135" s="76">
        <v>230.2</v>
      </c>
      <c r="J135" s="107" t="s">
        <v>1707</v>
      </c>
      <c r="K135" s="70">
        <v>31.580126685000003</v>
      </c>
      <c r="L135" s="71">
        <v>9.1613895866945045E-5</v>
      </c>
      <c r="M135" s="71">
        <f t="shared" si="1"/>
        <v>4.2647819025854329E-4</v>
      </c>
      <c r="N135" s="71">
        <f>K135/'סכום נכסי הקרן'!$C$41</f>
        <v>1.5107014079748199E-4</v>
      </c>
    </row>
    <row r="136" spans="1:14">
      <c r="A136" s="67" t="s">
        <v>599</v>
      </c>
      <c r="B136" s="54" t="s">
        <v>600</v>
      </c>
      <c r="C136" s="68" t="s">
        <v>101</v>
      </c>
      <c r="D136" s="68" t="s">
        <v>25</v>
      </c>
      <c r="E136" s="54" t="s">
        <v>601</v>
      </c>
      <c r="F136" s="68" t="s">
        <v>109</v>
      </c>
      <c r="G136" s="68" t="s">
        <v>112</v>
      </c>
      <c r="H136" s="70">
        <v>12923.281800000002</v>
      </c>
      <c r="I136" s="76">
        <v>397.9</v>
      </c>
      <c r="J136" s="107" t="s">
        <v>1707</v>
      </c>
      <c r="K136" s="70">
        <v>51.421738281999993</v>
      </c>
      <c r="L136" s="71">
        <v>1.620808022216488E-4</v>
      </c>
      <c r="M136" s="71">
        <f t="shared" si="1"/>
        <v>6.9443197936480379E-4</v>
      </c>
      <c r="N136" s="71">
        <f>K136/'סכום נכסי הקרן'!$C$41</f>
        <v>2.4598663962937194E-4</v>
      </c>
    </row>
    <row r="137" spans="1:14">
      <c r="A137" s="67" t="s">
        <v>602</v>
      </c>
      <c r="B137" s="54" t="s">
        <v>603</v>
      </c>
      <c r="C137" s="68" t="s">
        <v>101</v>
      </c>
      <c r="D137" s="68" t="s">
        <v>25</v>
      </c>
      <c r="E137" s="54" t="s">
        <v>604</v>
      </c>
      <c r="F137" s="68" t="s">
        <v>134</v>
      </c>
      <c r="G137" s="68" t="s">
        <v>112</v>
      </c>
      <c r="H137" s="70">
        <v>13371.651747999998</v>
      </c>
      <c r="I137" s="76">
        <v>130.1</v>
      </c>
      <c r="J137" s="107" t="s">
        <v>1707</v>
      </c>
      <c r="K137" s="70">
        <v>17.396518926000002</v>
      </c>
      <c r="L137" s="71">
        <v>1.2360840322384877E-4</v>
      </c>
      <c r="M137" s="71">
        <f t="shared" si="1"/>
        <v>2.3493369682658628E-4</v>
      </c>
      <c r="N137" s="71">
        <f>K137/'סכום נכסי הקרן'!$C$41</f>
        <v>8.321988666325328E-5</v>
      </c>
    </row>
    <row r="138" spans="1:14">
      <c r="A138" s="67" t="s">
        <v>605</v>
      </c>
      <c r="B138" s="54" t="s">
        <v>606</v>
      </c>
      <c r="C138" s="68" t="s">
        <v>101</v>
      </c>
      <c r="D138" s="68" t="s">
        <v>25</v>
      </c>
      <c r="E138" s="54" t="s">
        <v>607</v>
      </c>
      <c r="F138" s="68" t="s">
        <v>234</v>
      </c>
      <c r="G138" s="68" t="s">
        <v>112</v>
      </c>
      <c r="H138" s="70">
        <v>260121.979892</v>
      </c>
      <c r="I138" s="76">
        <v>65.599999999999994</v>
      </c>
      <c r="J138" s="107" t="s">
        <v>1707</v>
      </c>
      <c r="K138" s="70">
        <v>170.64001881600001</v>
      </c>
      <c r="L138" s="71">
        <v>2.0563723962772101E-4</v>
      </c>
      <c r="M138" s="71">
        <f t="shared" ref="M138:M200" si="2">IFERROR(K138/$K$9,0)</f>
        <v>2.3044317439327414E-3</v>
      </c>
      <c r="N138" s="71">
        <f>K138/'סכום נכסי הקרן'!$C$41</f>
        <v>8.1629221837360385E-4</v>
      </c>
    </row>
    <row r="139" spans="1:14">
      <c r="A139" s="67" t="s">
        <v>608</v>
      </c>
      <c r="B139" s="54" t="s">
        <v>609</v>
      </c>
      <c r="C139" s="68" t="s">
        <v>101</v>
      </c>
      <c r="D139" s="68" t="s">
        <v>25</v>
      </c>
      <c r="E139" s="54" t="s">
        <v>610</v>
      </c>
      <c r="F139" s="68" t="s">
        <v>226</v>
      </c>
      <c r="G139" s="68" t="s">
        <v>112</v>
      </c>
      <c r="H139" s="70">
        <v>4484.5191839999998</v>
      </c>
      <c r="I139" s="76">
        <v>900</v>
      </c>
      <c r="J139" s="107" t="s">
        <v>1707</v>
      </c>
      <c r="K139" s="70">
        <v>40.360672692999998</v>
      </c>
      <c r="L139" s="71">
        <v>1.3100433532082034E-4</v>
      </c>
      <c r="M139" s="71">
        <f t="shared" si="2"/>
        <v>5.4505628870399336E-4</v>
      </c>
      <c r="N139" s="71">
        <f>K139/'סכום נכסי הקרן'!$C$41</f>
        <v>1.930737190268683E-4</v>
      </c>
    </row>
    <row r="140" spans="1:14">
      <c r="A140" s="67" t="s">
        <v>611</v>
      </c>
      <c r="B140" s="54" t="s">
        <v>612</v>
      </c>
      <c r="C140" s="68" t="s">
        <v>101</v>
      </c>
      <c r="D140" s="68" t="s">
        <v>25</v>
      </c>
      <c r="E140" s="54" t="s">
        <v>613</v>
      </c>
      <c r="F140" s="68" t="s">
        <v>136</v>
      </c>
      <c r="G140" s="68" t="s">
        <v>112</v>
      </c>
      <c r="H140" s="70">
        <v>1112.5454480000001</v>
      </c>
      <c r="I140" s="76">
        <v>2290</v>
      </c>
      <c r="J140" s="107" t="s">
        <v>1707</v>
      </c>
      <c r="K140" s="70">
        <v>25.477290764000003</v>
      </c>
      <c r="L140" s="71">
        <v>9.3735841031855917E-5</v>
      </c>
      <c r="M140" s="71">
        <f t="shared" si="2"/>
        <v>3.4406159817219298E-4</v>
      </c>
      <c r="N140" s="71">
        <f>K140/'סכום נכסי הקרן'!$C$41</f>
        <v>1.2187594879674776E-4</v>
      </c>
    </row>
    <row r="141" spans="1:14">
      <c r="A141" s="67" t="s">
        <v>614</v>
      </c>
      <c r="B141" s="54" t="s">
        <v>615</v>
      </c>
      <c r="C141" s="68" t="s">
        <v>101</v>
      </c>
      <c r="D141" s="68" t="s">
        <v>25</v>
      </c>
      <c r="E141" s="54" t="s">
        <v>616</v>
      </c>
      <c r="F141" s="68" t="s">
        <v>226</v>
      </c>
      <c r="G141" s="68" t="s">
        <v>112</v>
      </c>
      <c r="H141" s="70">
        <v>2799.7942090000001</v>
      </c>
      <c r="I141" s="76">
        <v>951.2</v>
      </c>
      <c r="J141" s="107" t="s">
        <v>1707</v>
      </c>
      <c r="K141" s="70">
        <v>26.631642514999999</v>
      </c>
      <c r="L141" s="71">
        <v>1.84442502246576E-4</v>
      </c>
      <c r="M141" s="71">
        <f t="shared" si="2"/>
        <v>3.5965070111021561E-4</v>
      </c>
      <c r="N141" s="71">
        <f>K141/'סכום נכסי הקרן'!$C$41</f>
        <v>1.2739803182360972E-4</v>
      </c>
    </row>
    <row r="142" spans="1:14">
      <c r="A142" s="67" t="s">
        <v>617</v>
      </c>
      <c r="B142" s="54" t="s">
        <v>618</v>
      </c>
      <c r="C142" s="68" t="s">
        <v>101</v>
      </c>
      <c r="D142" s="68" t="s">
        <v>25</v>
      </c>
      <c r="E142" s="54" t="s">
        <v>619</v>
      </c>
      <c r="F142" s="68" t="s">
        <v>109</v>
      </c>
      <c r="G142" s="68" t="s">
        <v>112</v>
      </c>
      <c r="H142" s="70">
        <v>18905.692617000001</v>
      </c>
      <c r="I142" s="76">
        <v>449.6</v>
      </c>
      <c r="J142" s="107" t="s">
        <v>1707</v>
      </c>
      <c r="K142" s="70">
        <v>84.999994007999987</v>
      </c>
      <c r="L142" s="71">
        <v>2.0651337585812833E-4</v>
      </c>
      <c r="M142" s="71">
        <f t="shared" si="2"/>
        <v>1.1478941797195914E-3</v>
      </c>
      <c r="N142" s="71">
        <f>K142/'סכום נכסי הקרן'!$C$41</f>
        <v>4.0661524859154257E-4</v>
      </c>
    </row>
    <row r="143" spans="1:14">
      <c r="A143" s="67" t="s">
        <v>620</v>
      </c>
      <c r="B143" s="54" t="s">
        <v>621</v>
      </c>
      <c r="C143" s="68" t="s">
        <v>101</v>
      </c>
      <c r="D143" s="68" t="s">
        <v>25</v>
      </c>
      <c r="E143" s="54" t="s">
        <v>622</v>
      </c>
      <c r="F143" s="68" t="s">
        <v>134</v>
      </c>
      <c r="G143" s="68" t="s">
        <v>112</v>
      </c>
      <c r="H143" s="70">
        <v>3367.6746909999997</v>
      </c>
      <c r="I143" s="76">
        <v>392.7</v>
      </c>
      <c r="J143" s="107" t="s">
        <v>1707</v>
      </c>
      <c r="K143" s="70">
        <v>13.224858510000001</v>
      </c>
      <c r="L143" s="71">
        <v>1.4005488831290419E-4</v>
      </c>
      <c r="M143" s="71">
        <f t="shared" si="2"/>
        <v>1.7859693154584618E-4</v>
      </c>
      <c r="N143" s="71">
        <f>K143/'סכום נכסי הקרן'!$C$41</f>
        <v>6.3263876584809142E-5</v>
      </c>
    </row>
    <row r="144" spans="1:14">
      <c r="A144" s="67" t="s">
        <v>623</v>
      </c>
      <c r="B144" s="54" t="s">
        <v>624</v>
      </c>
      <c r="C144" s="68" t="s">
        <v>101</v>
      </c>
      <c r="D144" s="68" t="s">
        <v>25</v>
      </c>
      <c r="E144" s="54" t="s">
        <v>625</v>
      </c>
      <c r="F144" s="68" t="s">
        <v>441</v>
      </c>
      <c r="G144" s="68" t="s">
        <v>112</v>
      </c>
      <c r="H144" s="70">
        <v>1394.1063140000001</v>
      </c>
      <c r="I144" s="76">
        <v>108.4</v>
      </c>
      <c r="J144" s="107" t="s">
        <v>1707</v>
      </c>
      <c r="K144" s="70">
        <v>1.5112112449999999</v>
      </c>
      <c r="L144" s="71">
        <v>7.5591742996395191E-5</v>
      </c>
      <c r="M144" s="71">
        <f t="shared" si="2"/>
        <v>2.0408361349990574E-5</v>
      </c>
      <c r="N144" s="71">
        <f>K144/'סכום נכסי הקרן'!$C$41</f>
        <v>7.2291950514981927E-6</v>
      </c>
    </row>
    <row r="145" spans="1:14">
      <c r="A145" s="67" t="s">
        <v>626</v>
      </c>
      <c r="B145" s="54" t="s">
        <v>627</v>
      </c>
      <c r="C145" s="68" t="s">
        <v>101</v>
      </c>
      <c r="D145" s="68" t="s">
        <v>25</v>
      </c>
      <c r="E145" s="54" t="s">
        <v>628</v>
      </c>
      <c r="F145" s="68" t="s">
        <v>360</v>
      </c>
      <c r="G145" s="68" t="s">
        <v>112</v>
      </c>
      <c r="H145" s="70">
        <v>8375.6004730000004</v>
      </c>
      <c r="I145" s="76">
        <v>101.4</v>
      </c>
      <c r="J145" s="107" t="s">
        <v>1707</v>
      </c>
      <c r="K145" s="70">
        <v>8.4928588769999998</v>
      </c>
      <c r="L145" s="71">
        <v>4.7901623633093626E-5</v>
      </c>
      <c r="M145" s="71">
        <f t="shared" si="2"/>
        <v>1.1469298778033587E-4</v>
      </c>
      <c r="N145" s="71">
        <f>K145/'סכום נכסי הקרן'!$C$41</f>
        <v>4.062736667015795E-5</v>
      </c>
    </row>
    <row r="146" spans="1:14">
      <c r="A146" s="67" t="s">
        <v>629</v>
      </c>
      <c r="B146" s="54" t="s">
        <v>630</v>
      </c>
      <c r="C146" s="68" t="s">
        <v>101</v>
      </c>
      <c r="D146" s="68" t="s">
        <v>25</v>
      </c>
      <c r="E146" s="54" t="s">
        <v>631</v>
      </c>
      <c r="F146" s="68" t="s">
        <v>322</v>
      </c>
      <c r="G146" s="68" t="s">
        <v>112</v>
      </c>
      <c r="H146" s="70">
        <v>1942.2118559999999</v>
      </c>
      <c r="I146" s="76">
        <v>2373</v>
      </c>
      <c r="J146" s="107" t="s">
        <v>1707</v>
      </c>
      <c r="K146" s="70">
        <v>46.088687333000003</v>
      </c>
      <c r="L146" s="71">
        <v>1.3644584119520826E-4</v>
      </c>
      <c r="M146" s="71">
        <f t="shared" si="2"/>
        <v>6.22411054940633E-4</v>
      </c>
      <c r="N146" s="71">
        <f>K146/'סכום נכסי הקרן'!$C$41</f>
        <v>2.2047487503824858E-4</v>
      </c>
    </row>
    <row r="147" spans="1:14">
      <c r="A147" s="67" t="s">
        <v>632</v>
      </c>
      <c r="B147" s="54" t="s">
        <v>633</v>
      </c>
      <c r="C147" s="68" t="s">
        <v>101</v>
      </c>
      <c r="D147" s="68" t="s">
        <v>25</v>
      </c>
      <c r="E147" s="54" t="s">
        <v>634</v>
      </c>
      <c r="F147" s="68" t="s">
        <v>635</v>
      </c>
      <c r="G147" s="68" t="s">
        <v>112</v>
      </c>
      <c r="H147" s="70">
        <v>16336.852365999999</v>
      </c>
      <c r="I147" s="76">
        <v>592.4</v>
      </c>
      <c r="J147" s="107" t="s">
        <v>1707</v>
      </c>
      <c r="K147" s="70">
        <v>96.779513409999993</v>
      </c>
      <c r="L147" s="71">
        <v>1.5209576645610162E-4</v>
      </c>
      <c r="M147" s="71">
        <f t="shared" si="2"/>
        <v>1.3069723293036629E-3</v>
      </c>
      <c r="N147" s="71">
        <f>K147/'סכום נכסי הקרן'!$C$41</f>
        <v>4.6296504326896732E-4</v>
      </c>
    </row>
    <row r="148" spans="1:14">
      <c r="A148" s="67" t="s">
        <v>636</v>
      </c>
      <c r="B148" s="54" t="s">
        <v>637</v>
      </c>
      <c r="C148" s="68" t="s">
        <v>101</v>
      </c>
      <c r="D148" s="68" t="s">
        <v>25</v>
      </c>
      <c r="E148" s="54" t="s">
        <v>638</v>
      </c>
      <c r="F148" s="68" t="s">
        <v>329</v>
      </c>
      <c r="G148" s="68" t="s">
        <v>112</v>
      </c>
      <c r="H148" s="70">
        <v>1678.9402500000003</v>
      </c>
      <c r="I148" s="76">
        <v>233.7</v>
      </c>
      <c r="J148" s="107" t="s">
        <v>1707</v>
      </c>
      <c r="K148" s="70">
        <v>3.9236833660000001</v>
      </c>
      <c r="L148" s="71">
        <v>2.2785889969956576E-5</v>
      </c>
      <c r="M148" s="71">
        <f t="shared" si="2"/>
        <v>5.2987924898795551E-5</v>
      </c>
      <c r="N148" s="71">
        <f>K148/'סכום נכסי הקרן'!$C$41</f>
        <v>1.8769759996811678E-5</v>
      </c>
    </row>
    <row r="149" spans="1:14">
      <c r="A149" s="67" t="s">
        <v>639</v>
      </c>
      <c r="B149" s="54" t="s">
        <v>640</v>
      </c>
      <c r="C149" s="68" t="s">
        <v>101</v>
      </c>
      <c r="D149" s="68" t="s">
        <v>25</v>
      </c>
      <c r="E149" s="54" t="s">
        <v>641</v>
      </c>
      <c r="F149" s="68" t="s">
        <v>222</v>
      </c>
      <c r="G149" s="68" t="s">
        <v>112</v>
      </c>
      <c r="H149" s="70">
        <v>3792.8606030000001</v>
      </c>
      <c r="I149" s="76">
        <v>720.6</v>
      </c>
      <c r="J149" s="107" t="s">
        <v>1707</v>
      </c>
      <c r="K149" s="70">
        <v>27.33135351</v>
      </c>
      <c r="L149" s="71">
        <v>5.2129748979230255E-5</v>
      </c>
      <c r="M149" s="71">
        <f t="shared" si="2"/>
        <v>3.6910004505453055E-4</v>
      </c>
      <c r="N149" s="71">
        <f>K149/'סכום נכסי הקרן'!$C$41</f>
        <v>1.307452457086764E-4</v>
      </c>
    </row>
    <row r="150" spans="1:14">
      <c r="A150" s="67" t="s">
        <v>642</v>
      </c>
      <c r="B150" s="54" t="s">
        <v>643</v>
      </c>
      <c r="C150" s="68" t="s">
        <v>101</v>
      </c>
      <c r="D150" s="68" t="s">
        <v>25</v>
      </c>
      <c r="E150" s="54" t="s">
        <v>644</v>
      </c>
      <c r="F150" s="68" t="s">
        <v>360</v>
      </c>
      <c r="G150" s="68" t="s">
        <v>112</v>
      </c>
      <c r="H150" s="70">
        <v>5569.6527949999991</v>
      </c>
      <c r="I150" s="76">
        <v>293.60000000000002</v>
      </c>
      <c r="J150" s="107" t="s">
        <v>1707</v>
      </c>
      <c r="K150" s="70">
        <v>16.352500604999999</v>
      </c>
      <c r="L150" s="71">
        <v>4.460151201824621E-5</v>
      </c>
      <c r="M150" s="71">
        <f t="shared" si="2"/>
        <v>2.208346069597831E-4</v>
      </c>
      <c r="N150" s="71">
        <f>K150/'סכום נכסי הקרן'!$C$41</f>
        <v>7.822560667439131E-5</v>
      </c>
    </row>
    <row r="151" spans="1:14">
      <c r="A151" s="67" t="s">
        <v>645</v>
      </c>
      <c r="B151" s="54" t="s">
        <v>646</v>
      </c>
      <c r="C151" s="68" t="s">
        <v>101</v>
      </c>
      <c r="D151" s="68" t="s">
        <v>25</v>
      </c>
      <c r="E151" s="54" t="s">
        <v>647</v>
      </c>
      <c r="F151" s="68" t="s">
        <v>346</v>
      </c>
      <c r="G151" s="68" t="s">
        <v>112</v>
      </c>
      <c r="H151" s="70">
        <v>1336.1546740000003</v>
      </c>
      <c r="I151" s="76">
        <v>7000</v>
      </c>
      <c r="J151" s="107" t="s">
        <v>1707</v>
      </c>
      <c r="K151" s="70">
        <v>93.530827153000004</v>
      </c>
      <c r="L151" s="71">
        <v>2.2518113253132746E-5</v>
      </c>
      <c r="M151" s="71">
        <f t="shared" si="2"/>
        <v>1.2630999962562708E-3</v>
      </c>
      <c r="N151" s="71">
        <f>K151/'סכום נכסי הקרן'!$C$41</f>
        <v>4.4742427311477584E-4</v>
      </c>
    </row>
    <row r="152" spans="1:14">
      <c r="A152" s="67" t="s">
        <v>648</v>
      </c>
      <c r="B152" s="54" t="s">
        <v>649</v>
      </c>
      <c r="C152" s="68" t="s">
        <v>101</v>
      </c>
      <c r="D152" s="68" t="s">
        <v>25</v>
      </c>
      <c r="E152" s="54" t="s">
        <v>650</v>
      </c>
      <c r="F152" s="68" t="s">
        <v>109</v>
      </c>
      <c r="G152" s="68" t="s">
        <v>112</v>
      </c>
      <c r="H152" s="70">
        <v>1943.8222949999999</v>
      </c>
      <c r="I152" s="76">
        <v>1518</v>
      </c>
      <c r="J152" s="70">
        <v>1.4578667209999998</v>
      </c>
      <c r="K152" s="70">
        <v>30.965089165000002</v>
      </c>
      <c r="L152" s="71">
        <v>1.6866611217530107E-4</v>
      </c>
      <c r="M152" s="71">
        <f t="shared" si="2"/>
        <v>4.1817233097282702E-4</v>
      </c>
      <c r="N152" s="71">
        <f>K152/'סכום נכסי הקרן'!$C$41</f>
        <v>1.4812798018904255E-4</v>
      </c>
    </row>
    <row r="153" spans="1:14">
      <c r="A153" s="67" t="s">
        <v>651</v>
      </c>
      <c r="B153" s="54" t="s">
        <v>652</v>
      </c>
      <c r="C153" s="68" t="s">
        <v>101</v>
      </c>
      <c r="D153" s="68" t="s">
        <v>25</v>
      </c>
      <c r="E153" s="54" t="s">
        <v>653</v>
      </c>
      <c r="F153" s="68" t="s">
        <v>254</v>
      </c>
      <c r="G153" s="68" t="s">
        <v>112</v>
      </c>
      <c r="H153" s="70">
        <v>815.37624000000005</v>
      </c>
      <c r="I153" s="76">
        <v>29590</v>
      </c>
      <c r="J153" s="107" t="s">
        <v>1707</v>
      </c>
      <c r="K153" s="70">
        <v>241.26982942500001</v>
      </c>
      <c r="L153" s="71">
        <v>2.233790003375165E-4</v>
      </c>
      <c r="M153" s="71">
        <f t="shared" si="2"/>
        <v>3.258261793675304E-3</v>
      </c>
      <c r="N153" s="71">
        <f>K153/'סכום נכסי הקרן'!$C$41</f>
        <v>1.1541646892357681E-3</v>
      </c>
    </row>
    <row r="154" spans="1:14">
      <c r="A154" s="67" t="s">
        <v>654</v>
      </c>
      <c r="B154" s="54" t="s">
        <v>655</v>
      </c>
      <c r="C154" s="68" t="s">
        <v>101</v>
      </c>
      <c r="D154" s="68" t="s">
        <v>25</v>
      </c>
      <c r="E154" s="54" t="s">
        <v>656</v>
      </c>
      <c r="F154" s="68" t="s">
        <v>441</v>
      </c>
      <c r="G154" s="68" t="s">
        <v>112</v>
      </c>
      <c r="H154" s="70">
        <v>2234.299563</v>
      </c>
      <c r="I154" s="76">
        <v>565.20000000000005</v>
      </c>
      <c r="J154" s="107" t="s">
        <v>1707</v>
      </c>
      <c r="K154" s="70">
        <v>12.628261136999999</v>
      </c>
      <c r="L154" s="71">
        <v>1.0215088218137232E-4</v>
      </c>
      <c r="M154" s="71">
        <f t="shared" si="2"/>
        <v>1.7054009977667868E-4</v>
      </c>
      <c r="N154" s="71">
        <f>K154/'סכום נכסי הקרן'!$C$41</f>
        <v>6.0409928276193669E-5</v>
      </c>
    </row>
    <row r="155" spans="1:14">
      <c r="A155" s="67" t="s">
        <v>657</v>
      </c>
      <c r="B155" s="54" t="s">
        <v>658</v>
      </c>
      <c r="C155" s="68" t="s">
        <v>101</v>
      </c>
      <c r="D155" s="68" t="s">
        <v>25</v>
      </c>
      <c r="E155" s="54" t="s">
        <v>659</v>
      </c>
      <c r="F155" s="68" t="s">
        <v>322</v>
      </c>
      <c r="G155" s="68" t="s">
        <v>112</v>
      </c>
      <c r="H155" s="70">
        <v>81.907379000000006</v>
      </c>
      <c r="I155" s="76">
        <v>14000</v>
      </c>
      <c r="J155" s="107" t="s">
        <v>1707</v>
      </c>
      <c r="K155" s="70">
        <v>11.467033057</v>
      </c>
      <c r="L155" s="71">
        <v>2.4635102188867743E-5</v>
      </c>
      <c r="M155" s="71">
        <f t="shared" si="2"/>
        <v>1.5485813450226351E-4</v>
      </c>
      <c r="N155" s="71">
        <f>K155/'סכום נכסי הקרן'!$C$41</f>
        <v>5.4854950891415975E-5</v>
      </c>
    </row>
    <row r="156" spans="1:14">
      <c r="A156" s="67" t="s">
        <v>660</v>
      </c>
      <c r="B156" s="54" t="s">
        <v>661</v>
      </c>
      <c r="C156" s="68" t="s">
        <v>101</v>
      </c>
      <c r="D156" s="68" t="s">
        <v>25</v>
      </c>
      <c r="E156" s="54" t="s">
        <v>662</v>
      </c>
      <c r="F156" s="68" t="s">
        <v>108</v>
      </c>
      <c r="G156" s="68" t="s">
        <v>112</v>
      </c>
      <c r="H156" s="70">
        <v>5267.5014959999999</v>
      </c>
      <c r="I156" s="76">
        <v>776.5</v>
      </c>
      <c r="J156" s="107" t="s">
        <v>1707</v>
      </c>
      <c r="K156" s="70">
        <v>40.902149121000001</v>
      </c>
      <c r="L156" s="71">
        <v>1.3295020874123334E-4</v>
      </c>
      <c r="M156" s="71">
        <f t="shared" si="2"/>
        <v>5.5236873204484881E-4</v>
      </c>
      <c r="N156" s="71">
        <f>K156/'סכום נכסי הקרן'!$C$41</f>
        <v>1.9566398476685129E-4</v>
      </c>
    </row>
    <row r="157" spans="1:14">
      <c r="A157" s="67" t="s">
        <v>663</v>
      </c>
      <c r="B157" s="54" t="s">
        <v>664</v>
      </c>
      <c r="C157" s="68" t="s">
        <v>101</v>
      </c>
      <c r="D157" s="68" t="s">
        <v>25</v>
      </c>
      <c r="E157" s="54" t="s">
        <v>665</v>
      </c>
      <c r="F157" s="68" t="s">
        <v>360</v>
      </c>
      <c r="G157" s="68" t="s">
        <v>112</v>
      </c>
      <c r="H157" s="70">
        <v>7408.6473919999999</v>
      </c>
      <c r="I157" s="76">
        <v>705</v>
      </c>
      <c r="J157" s="107" t="s">
        <v>1707</v>
      </c>
      <c r="K157" s="70">
        <v>52.230964117000006</v>
      </c>
      <c r="L157" s="71">
        <v>5.3174366054269154E-5</v>
      </c>
      <c r="M157" s="71">
        <f t="shared" si="2"/>
        <v>7.0536028161842295E-4</v>
      </c>
      <c r="N157" s="71">
        <f>K157/'סכום נכסי הקרן'!$C$41</f>
        <v>2.498577406559704E-4</v>
      </c>
    </row>
    <row r="158" spans="1:14">
      <c r="A158" s="67" t="s">
        <v>666</v>
      </c>
      <c r="B158" s="54" t="s">
        <v>667</v>
      </c>
      <c r="C158" s="68" t="s">
        <v>101</v>
      </c>
      <c r="D158" s="68" t="s">
        <v>25</v>
      </c>
      <c r="E158" s="54" t="s">
        <v>668</v>
      </c>
      <c r="F158" s="68" t="s">
        <v>109</v>
      </c>
      <c r="G158" s="68" t="s">
        <v>112</v>
      </c>
      <c r="H158" s="70">
        <v>123372.063312</v>
      </c>
      <c r="I158" s="76">
        <v>142.1</v>
      </c>
      <c r="J158" s="107" t="s">
        <v>1707</v>
      </c>
      <c r="K158" s="70">
        <v>175.31170196400001</v>
      </c>
      <c r="L158" s="71">
        <v>2.4156606809187336E-4</v>
      </c>
      <c r="M158" s="71">
        <f t="shared" si="2"/>
        <v>2.3675211353811521E-3</v>
      </c>
      <c r="N158" s="71">
        <f>K158/'סכום נכסי הקרן'!$C$41</f>
        <v>8.3864019176741562E-4</v>
      </c>
    </row>
    <row r="159" spans="1:14">
      <c r="A159" s="67" t="s">
        <v>669</v>
      </c>
      <c r="B159" s="54" t="s">
        <v>670</v>
      </c>
      <c r="C159" s="68" t="s">
        <v>101</v>
      </c>
      <c r="D159" s="68" t="s">
        <v>25</v>
      </c>
      <c r="E159" s="54" t="s">
        <v>671</v>
      </c>
      <c r="F159" s="68" t="s">
        <v>134</v>
      </c>
      <c r="G159" s="68" t="s">
        <v>112</v>
      </c>
      <c r="H159" s="70">
        <v>1093.50846</v>
      </c>
      <c r="I159" s="76">
        <v>243.2</v>
      </c>
      <c r="J159" s="107" t="s">
        <v>1707</v>
      </c>
      <c r="K159" s="70">
        <v>2.6594125750000002</v>
      </c>
      <c r="L159" s="71">
        <v>1.4425384205625895E-4</v>
      </c>
      <c r="M159" s="71">
        <f t="shared" si="2"/>
        <v>3.5914405076643617E-5</v>
      </c>
      <c r="N159" s="71">
        <f>K159/'סכום נכסי הקרן'!$C$41</f>
        <v>1.2721856253181909E-5</v>
      </c>
    </row>
    <row r="160" spans="1:14">
      <c r="A160" s="67" t="s">
        <v>672</v>
      </c>
      <c r="B160" s="54" t="s">
        <v>673</v>
      </c>
      <c r="C160" s="68" t="s">
        <v>101</v>
      </c>
      <c r="D160" s="68" t="s">
        <v>25</v>
      </c>
      <c r="E160" s="54" t="s">
        <v>674</v>
      </c>
      <c r="F160" s="68" t="s">
        <v>222</v>
      </c>
      <c r="G160" s="68" t="s">
        <v>112</v>
      </c>
      <c r="H160" s="70">
        <v>3581.7753630000002</v>
      </c>
      <c r="I160" s="76">
        <v>576.70000000000005</v>
      </c>
      <c r="J160" s="107" t="s">
        <v>1707</v>
      </c>
      <c r="K160" s="70">
        <v>20.656098515999997</v>
      </c>
      <c r="L160" s="71">
        <v>6.1305905960427171E-5</v>
      </c>
      <c r="M160" s="71">
        <f t="shared" si="2"/>
        <v>2.7895314039668362E-4</v>
      </c>
      <c r="N160" s="71">
        <f>K160/'סכום נכסי הקרן'!$C$41</f>
        <v>9.881276735412748E-5</v>
      </c>
    </row>
    <row r="161" spans="1:14">
      <c r="A161" s="67" t="s">
        <v>675</v>
      </c>
      <c r="B161" s="54" t="s">
        <v>676</v>
      </c>
      <c r="C161" s="68" t="s">
        <v>101</v>
      </c>
      <c r="D161" s="68" t="s">
        <v>25</v>
      </c>
      <c r="E161" s="54" t="s">
        <v>677</v>
      </c>
      <c r="F161" s="68" t="s">
        <v>136</v>
      </c>
      <c r="G161" s="68" t="s">
        <v>112</v>
      </c>
      <c r="H161" s="70">
        <v>21858.582981</v>
      </c>
      <c r="I161" s="76">
        <v>61.7</v>
      </c>
      <c r="J161" s="107" t="s">
        <v>1707</v>
      </c>
      <c r="K161" s="70">
        <v>13.486745701</v>
      </c>
      <c r="L161" s="71">
        <v>1.5847772366372106E-4</v>
      </c>
      <c r="M161" s="71">
        <f t="shared" si="2"/>
        <v>1.8213362335153875E-4</v>
      </c>
      <c r="N161" s="71">
        <f>K161/'סכום נכסי הקרן'!$C$41</f>
        <v>6.4516668735140157E-5</v>
      </c>
    </row>
    <row r="162" spans="1:14">
      <c r="A162" s="67" t="s">
        <v>678</v>
      </c>
      <c r="B162" s="54" t="s">
        <v>679</v>
      </c>
      <c r="C162" s="68" t="s">
        <v>101</v>
      </c>
      <c r="D162" s="68" t="s">
        <v>25</v>
      </c>
      <c r="E162" s="54" t="s">
        <v>680</v>
      </c>
      <c r="F162" s="68" t="s">
        <v>226</v>
      </c>
      <c r="G162" s="68" t="s">
        <v>112</v>
      </c>
      <c r="H162" s="70">
        <v>21357.207695000001</v>
      </c>
      <c r="I162" s="76">
        <v>1100</v>
      </c>
      <c r="J162" s="70">
        <v>3.5973867039999998</v>
      </c>
      <c r="K162" s="70">
        <v>238.52667134999999</v>
      </c>
      <c r="L162" s="71">
        <v>1.9985469239740475E-4</v>
      </c>
      <c r="M162" s="71">
        <f t="shared" si="2"/>
        <v>3.2212164359068439E-3</v>
      </c>
      <c r="N162" s="71">
        <f>K162/'סכום נכסי הקרן'!$C$41</f>
        <v>1.1410422188684519E-3</v>
      </c>
    </row>
    <row r="163" spans="1:14">
      <c r="A163" s="67" t="s">
        <v>681</v>
      </c>
      <c r="B163" s="54" t="s">
        <v>682</v>
      </c>
      <c r="C163" s="68" t="s">
        <v>101</v>
      </c>
      <c r="D163" s="68" t="s">
        <v>25</v>
      </c>
      <c r="E163" s="54" t="s">
        <v>683</v>
      </c>
      <c r="F163" s="68" t="s">
        <v>134</v>
      </c>
      <c r="G163" s="68" t="s">
        <v>112</v>
      </c>
      <c r="H163" s="70">
        <v>8913.9181200000003</v>
      </c>
      <c r="I163" s="76">
        <v>460.1</v>
      </c>
      <c r="J163" s="107" t="s">
        <v>1707</v>
      </c>
      <c r="K163" s="70">
        <v>41.012937268000002</v>
      </c>
      <c r="L163" s="71">
        <v>1.1653919496615084E-4</v>
      </c>
      <c r="M163" s="71">
        <f t="shared" si="2"/>
        <v>5.5386488590470967E-4</v>
      </c>
      <c r="N163" s="71">
        <f>K163/'סכום נכסי הקרן'!$C$41</f>
        <v>1.9619396303872225E-4</v>
      </c>
    </row>
    <row r="164" spans="1:14">
      <c r="A164" s="67" t="s">
        <v>684</v>
      </c>
      <c r="B164" s="54" t="s">
        <v>685</v>
      </c>
      <c r="C164" s="68" t="s">
        <v>101</v>
      </c>
      <c r="D164" s="68" t="s">
        <v>25</v>
      </c>
      <c r="E164" s="54" t="s">
        <v>686</v>
      </c>
      <c r="F164" s="68" t="s">
        <v>254</v>
      </c>
      <c r="G164" s="68" t="s">
        <v>112</v>
      </c>
      <c r="H164" s="70">
        <v>25.337966000000002</v>
      </c>
      <c r="I164" s="76">
        <v>164.4</v>
      </c>
      <c r="J164" s="107" t="s">
        <v>1707</v>
      </c>
      <c r="K164" s="70">
        <v>4.1655630999999999E-2</v>
      </c>
      <c r="L164" s="71">
        <v>3.6959500134415605E-6</v>
      </c>
      <c r="M164" s="71">
        <f t="shared" si="2"/>
        <v>5.6254423233190621E-7</v>
      </c>
      <c r="N164" s="71">
        <f>K164/'סכום נכסי הקרן'!$C$41</f>
        <v>1.9926842292139953E-7</v>
      </c>
    </row>
    <row r="165" spans="1:14">
      <c r="A165" s="67" t="s">
        <v>687</v>
      </c>
      <c r="B165" s="54" t="s">
        <v>688</v>
      </c>
      <c r="C165" s="68" t="s">
        <v>101</v>
      </c>
      <c r="D165" s="68" t="s">
        <v>25</v>
      </c>
      <c r="E165" s="54" t="s">
        <v>689</v>
      </c>
      <c r="F165" s="68" t="s">
        <v>690</v>
      </c>
      <c r="G165" s="68" t="s">
        <v>112</v>
      </c>
      <c r="H165" s="70">
        <v>2692.350375</v>
      </c>
      <c r="I165" s="76">
        <v>710.8</v>
      </c>
      <c r="J165" s="107" t="s">
        <v>1707</v>
      </c>
      <c r="K165" s="70">
        <v>19.137226466000001</v>
      </c>
      <c r="L165" s="71">
        <v>5.3833004458880155E-5</v>
      </c>
      <c r="M165" s="71">
        <f t="shared" si="2"/>
        <v>2.5844132264561806E-4</v>
      </c>
      <c r="N165" s="71">
        <f>K165/'סכום נכסי הקרן'!$C$41</f>
        <v>9.1546925239699005E-5</v>
      </c>
    </row>
    <row r="166" spans="1:14">
      <c r="A166" s="67" t="s">
        <v>691</v>
      </c>
      <c r="B166" s="54" t="s">
        <v>692</v>
      </c>
      <c r="C166" s="68" t="s">
        <v>101</v>
      </c>
      <c r="D166" s="68" t="s">
        <v>25</v>
      </c>
      <c r="E166" s="54" t="s">
        <v>693</v>
      </c>
      <c r="F166" s="68" t="s">
        <v>226</v>
      </c>
      <c r="G166" s="68" t="s">
        <v>112</v>
      </c>
      <c r="H166" s="70">
        <v>1223.2499250000001</v>
      </c>
      <c r="I166" s="76">
        <v>417.2</v>
      </c>
      <c r="J166" s="107" t="s">
        <v>1707</v>
      </c>
      <c r="K166" s="70">
        <v>5.1033986809999998</v>
      </c>
      <c r="L166" s="71">
        <v>8.1501783978050858E-5</v>
      </c>
      <c r="M166" s="71">
        <f t="shared" si="2"/>
        <v>6.891955359617065E-5</v>
      </c>
      <c r="N166" s="71">
        <f>K166/'סכום נכסי הקרן'!$C$41</f>
        <v>2.4413174936709529E-5</v>
      </c>
    </row>
    <row r="167" spans="1:14">
      <c r="A167" s="67" t="s">
        <v>694</v>
      </c>
      <c r="B167" s="54" t="s">
        <v>695</v>
      </c>
      <c r="C167" s="68" t="s">
        <v>101</v>
      </c>
      <c r="D167" s="68" t="s">
        <v>25</v>
      </c>
      <c r="E167" s="54" t="s">
        <v>696</v>
      </c>
      <c r="F167" s="68" t="s">
        <v>226</v>
      </c>
      <c r="G167" s="68" t="s">
        <v>112</v>
      </c>
      <c r="H167" s="70">
        <v>2683.7630199999999</v>
      </c>
      <c r="I167" s="76">
        <v>3813</v>
      </c>
      <c r="J167" s="107" t="s">
        <v>1707</v>
      </c>
      <c r="K167" s="70">
        <v>102.33188394999999</v>
      </c>
      <c r="L167" s="71">
        <v>1.0432311815904593E-4</v>
      </c>
      <c r="M167" s="71">
        <f t="shared" si="2"/>
        <v>1.3819550854896536E-3</v>
      </c>
      <c r="N167" s="71">
        <f>K167/'סכום נכסי הקרן'!$C$41</f>
        <v>4.8952596899305581E-4</v>
      </c>
    </row>
    <row r="168" spans="1:14">
      <c r="A168" s="67" t="s">
        <v>697</v>
      </c>
      <c r="B168" s="54" t="s">
        <v>698</v>
      </c>
      <c r="C168" s="68" t="s">
        <v>101</v>
      </c>
      <c r="D168" s="68" t="s">
        <v>25</v>
      </c>
      <c r="E168" s="54" t="s">
        <v>699</v>
      </c>
      <c r="F168" s="68" t="s">
        <v>445</v>
      </c>
      <c r="G168" s="68" t="s">
        <v>112</v>
      </c>
      <c r="H168" s="70">
        <v>37051.537686000003</v>
      </c>
      <c r="I168" s="76">
        <v>145.80000000000001</v>
      </c>
      <c r="J168" s="107" t="s">
        <v>1707</v>
      </c>
      <c r="K168" s="70">
        <v>54.021141946</v>
      </c>
      <c r="L168" s="71">
        <v>1.6586240995287153E-4</v>
      </c>
      <c r="M168" s="71">
        <f t="shared" si="2"/>
        <v>7.2953598579998723E-4</v>
      </c>
      <c r="N168" s="71">
        <f>K168/'סכום נכסי הקרן'!$C$41</f>
        <v>2.5842143070627078E-4</v>
      </c>
    </row>
    <row r="169" spans="1:14">
      <c r="A169" s="67" t="s">
        <v>700</v>
      </c>
      <c r="B169" s="54" t="s">
        <v>701</v>
      </c>
      <c r="C169" s="68" t="s">
        <v>101</v>
      </c>
      <c r="D169" s="68" t="s">
        <v>25</v>
      </c>
      <c r="E169" s="54" t="s">
        <v>702</v>
      </c>
      <c r="F169" s="68" t="s">
        <v>254</v>
      </c>
      <c r="G169" s="68" t="s">
        <v>112</v>
      </c>
      <c r="H169" s="70">
        <v>543.61287800000002</v>
      </c>
      <c r="I169" s="76">
        <v>2774</v>
      </c>
      <c r="J169" s="107" t="s">
        <v>1707</v>
      </c>
      <c r="K169" s="70">
        <v>15.079821247</v>
      </c>
      <c r="L169" s="71">
        <v>2.7150044442411183E-5</v>
      </c>
      <c r="M169" s="71">
        <f t="shared" si="2"/>
        <v>2.0364753248116644E-4</v>
      </c>
      <c r="N169" s="71">
        <f>K169/'סכום נכסי הקרן'!$C$41</f>
        <v>7.2137478791914174E-5</v>
      </c>
    </row>
    <row r="170" spans="1:14">
      <c r="A170" s="67" t="s">
        <v>703</v>
      </c>
      <c r="B170" s="54" t="s">
        <v>704</v>
      </c>
      <c r="C170" s="68" t="s">
        <v>101</v>
      </c>
      <c r="D170" s="68" t="s">
        <v>25</v>
      </c>
      <c r="E170" s="54" t="s">
        <v>705</v>
      </c>
      <c r="F170" s="68" t="s">
        <v>234</v>
      </c>
      <c r="G170" s="68" t="s">
        <v>112</v>
      </c>
      <c r="H170" s="70">
        <v>12528.956022</v>
      </c>
      <c r="I170" s="76">
        <v>507.8</v>
      </c>
      <c r="J170" s="107" t="s">
        <v>1707</v>
      </c>
      <c r="K170" s="70">
        <v>63.622038679999996</v>
      </c>
      <c r="L170" s="71">
        <v>8.2158336936830712E-5</v>
      </c>
      <c r="M170" s="71">
        <f t="shared" si="2"/>
        <v>8.5919262412881086E-4</v>
      </c>
      <c r="N170" s="71">
        <f>K170/'סכום נכסי הקרן'!$C$41</f>
        <v>3.0434932820506017E-4</v>
      </c>
    </row>
    <row r="171" spans="1:14">
      <c r="A171" s="67" t="s">
        <v>706</v>
      </c>
      <c r="B171" s="54" t="s">
        <v>707</v>
      </c>
      <c r="C171" s="68" t="s">
        <v>101</v>
      </c>
      <c r="D171" s="68" t="s">
        <v>25</v>
      </c>
      <c r="E171" s="54" t="s">
        <v>708</v>
      </c>
      <c r="F171" s="68" t="s">
        <v>329</v>
      </c>
      <c r="G171" s="68" t="s">
        <v>112</v>
      </c>
      <c r="H171" s="70">
        <v>232.61410199999997</v>
      </c>
      <c r="I171" s="76">
        <v>19800</v>
      </c>
      <c r="J171" s="107" t="s">
        <v>1707</v>
      </c>
      <c r="K171" s="70">
        <v>46.057592178</v>
      </c>
      <c r="L171" s="71">
        <v>1.0378530237571837E-4</v>
      </c>
      <c r="M171" s="71">
        <f t="shared" si="2"/>
        <v>6.2199112611759544E-4</v>
      </c>
      <c r="N171" s="71">
        <f>K171/'סכום נכסי הקרן'!$C$41</f>
        <v>2.203261248609353E-4</v>
      </c>
    </row>
    <row r="172" spans="1:14">
      <c r="A172" s="67" t="s">
        <v>709</v>
      </c>
      <c r="B172" s="54" t="s">
        <v>710</v>
      </c>
      <c r="C172" s="68" t="s">
        <v>101</v>
      </c>
      <c r="D172" s="68" t="s">
        <v>25</v>
      </c>
      <c r="E172" s="54" t="s">
        <v>711</v>
      </c>
      <c r="F172" s="68" t="s">
        <v>712</v>
      </c>
      <c r="G172" s="68" t="s">
        <v>112</v>
      </c>
      <c r="H172" s="70">
        <v>1099.5973140000001</v>
      </c>
      <c r="I172" s="76">
        <v>2227</v>
      </c>
      <c r="J172" s="107" t="s">
        <v>1707</v>
      </c>
      <c r="K172" s="70">
        <v>24.488032180999998</v>
      </c>
      <c r="L172" s="71">
        <v>1.9132143494140993E-5</v>
      </c>
      <c r="M172" s="71">
        <f t="shared" si="2"/>
        <v>3.3070201876379352E-4</v>
      </c>
      <c r="N172" s="71">
        <f>K172/'סכום נכסי הקרן'!$C$41</f>
        <v>1.1714362346728943E-4</v>
      </c>
    </row>
    <row r="173" spans="1:14">
      <c r="A173" s="67" t="s">
        <v>713</v>
      </c>
      <c r="B173" s="54" t="s">
        <v>714</v>
      </c>
      <c r="C173" s="68" t="s">
        <v>101</v>
      </c>
      <c r="D173" s="68" t="s">
        <v>25</v>
      </c>
      <c r="E173" s="83">
        <v>1154</v>
      </c>
      <c r="F173" s="68" t="s">
        <v>234</v>
      </c>
      <c r="G173" s="68" t="s">
        <v>112</v>
      </c>
      <c r="H173" s="70">
        <v>1775.9408289999999</v>
      </c>
      <c r="I173" s="76">
        <v>4.9000000000000004</v>
      </c>
      <c r="J173" s="107" t="s">
        <v>1707</v>
      </c>
      <c r="K173" s="70">
        <v>8.7021105000000001E-2</v>
      </c>
      <c r="L173" s="71">
        <v>7.2251836838362572E-5</v>
      </c>
      <c r="M173" s="71">
        <f t="shared" si="2"/>
        <v>1.1751885527529089E-6</v>
      </c>
      <c r="N173" s="71">
        <f>K173/'סכום נכסי הקרן'!$C$41</f>
        <v>4.1628365572538117E-7</v>
      </c>
    </row>
    <row r="174" spans="1:14">
      <c r="A174" s="67" t="s">
        <v>715</v>
      </c>
      <c r="B174" s="54" t="s">
        <v>716</v>
      </c>
      <c r="C174" s="68" t="s">
        <v>101</v>
      </c>
      <c r="D174" s="68" t="s">
        <v>25</v>
      </c>
      <c r="E174" s="54" t="s">
        <v>717</v>
      </c>
      <c r="F174" s="68" t="s">
        <v>254</v>
      </c>
      <c r="G174" s="68" t="s">
        <v>112</v>
      </c>
      <c r="H174" s="70">
        <v>16727.760102</v>
      </c>
      <c r="I174" s="76">
        <v>420</v>
      </c>
      <c r="J174" s="107" t="s">
        <v>1707</v>
      </c>
      <c r="K174" s="70">
        <v>70.256592427000001</v>
      </c>
      <c r="L174" s="71">
        <v>9.0539091609045946E-5</v>
      </c>
      <c r="M174" s="71">
        <f t="shared" si="2"/>
        <v>9.4878987316510295E-4</v>
      </c>
      <c r="N174" s="71">
        <f>K174/'סכום נכסי הקרן'!$C$41</f>
        <v>3.3608710363215553E-4</v>
      </c>
    </row>
    <row r="175" spans="1:14">
      <c r="A175" s="67" t="s">
        <v>718</v>
      </c>
      <c r="B175" s="54" t="s">
        <v>719</v>
      </c>
      <c r="C175" s="68" t="s">
        <v>101</v>
      </c>
      <c r="D175" s="68" t="s">
        <v>25</v>
      </c>
      <c r="E175" s="54" t="s">
        <v>720</v>
      </c>
      <c r="F175" s="68" t="s">
        <v>322</v>
      </c>
      <c r="G175" s="68" t="s">
        <v>112</v>
      </c>
      <c r="H175" s="70">
        <v>1414.0025350000003</v>
      </c>
      <c r="I175" s="76">
        <v>6480</v>
      </c>
      <c r="J175" s="107" t="s">
        <v>1707</v>
      </c>
      <c r="K175" s="70">
        <v>91.62736426699999</v>
      </c>
      <c r="L175" s="71">
        <v>1.1242287518364095E-4</v>
      </c>
      <c r="M175" s="71">
        <f t="shared" si="2"/>
        <v>1.2373944183482768E-3</v>
      </c>
      <c r="N175" s="71">
        <f>K175/'סכום נכסי הקרן'!$C$41</f>
        <v>4.3831866030140523E-4</v>
      </c>
    </row>
    <row r="176" spans="1:14">
      <c r="A176" s="67" t="s">
        <v>721</v>
      </c>
      <c r="B176" s="54" t="s">
        <v>722</v>
      </c>
      <c r="C176" s="68" t="s">
        <v>101</v>
      </c>
      <c r="D176" s="68" t="s">
        <v>25</v>
      </c>
      <c r="E176" s="54" t="s">
        <v>723</v>
      </c>
      <c r="F176" s="68" t="s">
        <v>226</v>
      </c>
      <c r="G176" s="68" t="s">
        <v>112</v>
      </c>
      <c r="H176" s="70">
        <v>13718.133218000001</v>
      </c>
      <c r="I176" s="76">
        <v>311.2</v>
      </c>
      <c r="J176" s="107" t="s">
        <v>1707</v>
      </c>
      <c r="K176" s="70">
        <v>42.690830566999999</v>
      </c>
      <c r="L176" s="71">
        <v>1.633849324967617E-4</v>
      </c>
      <c r="M176" s="71">
        <f t="shared" si="2"/>
        <v>5.7652422811514941E-4</v>
      </c>
      <c r="N176" s="71">
        <f>K176/'סכום נכסי הקרן'!$C$41</f>
        <v>2.0422051655611138E-4</v>
      </c>
    </row>
    <row r="177" spans="1:14">
      <c r="A177" s="67" t="s">
        <v>724</v>
      </c>
      <c r="B177" s="54" t="s">
        <v>725</v>
      </c>
      <c r="C177" s="68" t="s">
        <v>101</v>
      </c>
      <c r="D177" s="68" t="s">
        <v>25</v>
      </c>
      <c r="E177" s="54" t="s">
        <v>726</v>
      </c>
      <c r="F177" s="68" t="s">
        <v>238</v>
      </c>
      <c r="G177" s="68" t="s">
        <v>112</v>
      </c>
      <c r="H177" s="70">
        <v>25202.240249000002</v>
      </c>
      <c r="I177" s="76">
        <v>394</v>
      </c>
      <c r="J177" s="107" t="s">
        <v>1707</v>
      </c>
      <c r="K177" s="70">
        <v>99.296826581999994</v>
      </c>
      <c r="L177" s="71">
        <v>2.6639945915780689E-4</v>
      </c>
      <c r="M177" s="71">
        <f t="shared" si="2"/>
        <v>1.3409677333315539E-3</v>
      </c>
      <c r="N177" s="71">
        <f>K177/'סכום נכסי הקרן'!$C$41</f>
        <v>4.7500713730863522E-4</v>
      </c>
    </row>
    <row r="178" spans="1:14">
      <c r="A178" s="67" t="s">
        <v>727</v>
      </c>
      <c r="B178" s="54" t="s">
        <v>728</v>
      </c>
      <c r="C178" s="68" t="s">
        <v>101</v>
      </c>
      <c r="D178" s="68" t="s">
        <v>25</v>
      </c>
      <c r="E178" s="54" t="s">
        <v>729</v>
      </c>
      <c r="F178" s="68" t="s">
        <v>136</v>
      </c>
      <c r="G178" s="68" t="s">
        <v>112</v>
      </c>
      <c r="H178" s="70">
        <v>3116.4991110000001</v>
      </c>
      <c r="I178" s="76">
        <v>163.5</v>
      </c>
      <c r="J178" s="107" t="s">
        <v>1707</v>
      </c>
      <c r="K178" s="70">
        <v>5.0954760459999999</v>
      </c>
      <c r="L178" s="71">
        <v>7.9375288943708049E-5</v>
      </c>
      <c r="M178" s="71">
        <f t="shared" si="2"/>
        <v>6.8812561275633709E-5</v>
      </c>
      <c r="N178" s="71">
        <f>K178/'סכום נכסי הקרן'!$C$41</f>
        <v>2.4375275355214009E-5</v>
      </c>
    </row>
    <row r="179" spans="1:14">
      <c r="A179" s="67" t="s">
        <v>730</v>
      </c>
      <c r="B179" s="54" t="s">
        <v>731</v>
      </c>
      <c r="C179" s="68" t="s">
        <v>101</v>
      </c>
      <c r="D179" s="68" t="s">
        <v>25</v>
      </c>
      <c r="E179" s="54" t="s">
        <v>732</v>
      </c>
      <c r="F179" s="68" t="s">
        <v>254</v>
      </c>
      <c r="G179" s="68" t="s">
        <v>112</v>
      </c>
      <c r="H179" s="70">
        <v>3801.100023</v>
      </c>
      <c r="I179" s="76">
        <v>3575</v>
      </c>
      <c r="J179" s="107" t="s">
        <v>1707</v>
      </c>
      <c r="K179" s="70">
        <v>135.88932583499999</v>
      </c>
      <c r="L179" s="71">
        <v>1.0650322283552815E-4</v>
      </c>
      <c r="M179" s="71">
        <f t="shared" si="2"/>
        <v>1.8351362024488439E-3</v>
      </c>
      <c r="N179" s="71">
        <f>K179/'סכום נכסי הקרן'!$C$41</f>
        <v>6.5005501059370926E-4</v>
      </c>
    </row>
    <row r="180" spans="1:14">
      <c r="A180" s="67" t="s">
        <v>733</v>
      </c>
      <c r="B180" s="54" t="s">
        <v>734</v>
      </c>
      <c r="C180" s="68" t="s">
        <v>101</v>
      </c>
      <c r="D180" s="68" t="s">
        <v>25</v>
      </c>
      <c r="E180" s="54" t="s">
        <v>735</v>
      </c>
      <c r="F180" s="68" t="s">
        <v>226</v>
      </c>
      <c r="G180" s="68" t="s">
        <v>112</v>
      </c>
      <c r="H180" s="70">
        <v>828.41549999999984</v>
      </c>
      <c r="I180" s="76">
        <v>5397</v>
      </c>
      <c r="J180" s="107" t="s">
        <v>1707</v>
      </c>
      <c r="K180" s="70">
        <v>44.709584535000005</v>
      </c>
      <c r="L180" s="71">
        <v>9.8576298817201722E-5</v>
      </c>
      <c r="M180" s="71">
        <f t="shared" si="2"/>
        <v>6.0378677039173991E-4</v>
      </c>
      <c r="N180" s="71">
        <f>K180/'סכום נכסי הקרן'!$C$41</f>
        <v>2.1387764837268807E-4</v>
      </c>
    </row>
    <row r="181" spans="1:14">
      <c r="A181" s="67" t="s">
        <v>736</v>
      </c>
      <c r="B181" s="54" t="s">
        <v>737</v>
      </c>
      <c r="C181" s="68" t="s">
        <v>101</v>
      </c>
      <c r="D181" s="68" t="s">
        <v>25</v>
      </c>
      <c r="E181" s="54" t="s">
        <v>738</v>
      </c>
      <c r="F181" s="68" t="s">
        <v>226</v>
      </c>
      <c r="G181" s="68" t="s">
        <v>112</v>
      </c>
      <c r="H181" s="70">
        <v>3248.369604</v>
      </c>
      <c r="I181" s="76">
        <v>1035</v>
      </c>
      <c r="J181" s="107" t="s">
        <v>1707</v>
      </c>
      <c r="K181" s="70">
        <v>33.620625400999998</v>
      </c>
      <c r="L181" s="71">
        <v>1.9481598964618053E-4</v>
      </c>
      <c r="M181" s="71">
        <f t="shared" si="2"/>
        <v>4.5403438749311303E-4</v>
      </c>
      <c r="N181" s="71">
        <f>K181/'סכום נכסי הקרן'!$C$41</f>
        <v>1.6083129316390418E-4</v>
      </c>
    </row>
    <row r="182" spans="1:14">
      <c r="A182" s="67" t="s">
        <v>739</v>
      </c>
      <c r="B182" s="54" t="s">
        <v>740</v>
      </c>
      <c r="C182" s="68" t="s">
        <v>101</v>
      </c>
      <c r="D182" s="68" t="s">
        <v>25</v>
      </c>
      <c r="E182" s="54" t="s">
        <v>741</v>
      </c>
      <c r="F182" s="68" t="s">
        <v>107</v>
      </c>
      <c r="G182" s="68" t="s">
        <v>112</v>
      </c>
      <c r="H182" s="70">
        <v>2635.1897060000001</v>
      </c>
      <c r="I182" s="76">
        <v>1336</v>
      </c>
      <c r="J182" s="107" t="s">
        <v>1707</v>
      </c>
      <c r="K182" s="70">
        <v>35.206134465000005</v>
      </c>
      <c r="L182" s="71">
        <v>1.3175289765511724E-4</v>
      </c>
      <c r="M182" s="71">
        <f t="shared" si="2"/>
        <v>4.7544611401966987E-4</v>
      </c>
      <c r="N182" s="71">
        <f>K182/'סכום נכסי הקרן'!$C$41</f>
        <v>1.6841590737154554E-4</v>
      </c>
    </row>
    <row r="183" spans="1:14">
      <c r="A183" s="67" t="s">
        <v>742</v>
      </c>
      <c r="B183" s="54" t="s">
        <v>743</v>
      </c>
      <c r="C183" s="68" t="s">
        <v>101</v>
      </c>
      <c r="D183" s="68" t="s">
        <v>25</v>
      </c>
      <c r="E183" s="54" t="s">
        <v>744</v>
      </c>
      <c r="F183" s="68" t="s">
        <v>322</v>
      </c>
      <c r="G183" s="68" t="s">
        <v>112</v>
      </c>
      <c r="H183" s="70">
        <v>8978.6024589999997</v>
      </c>
      <c r="I183" s="76">
        <v>1411</v>
      </c>
      <c r="J183" s="107" t="s">
        <v>1707</v>
      </c>
      <c r="K183" s="70">
        <v>126.68808069699999</v>
      </c>
      <c r="L183" s="71">
        <v>8.9709972064082945E-5</v>
      </c>
      <c r="M183" s="71">
        <f t="shared" si="2"/>
        <v>1.7108767143941823E-3</v>
      </c>
      <c r="N183" s="71">
        <f>K183/'סכום נכסי הקרן'!$C$41</f>
        <v>6.0603893008919212E-4</v>
      </c>
    </row>
    <row r="184" spans="1:14">
      <c r="A184" s="108" t="s">
        <v>1707</v>
      </c>
      <c r="B184" s="107" t="s">
        <v>1707</v>
      </c>
      <c r="C184" s="107" t="s">
        <v>1707</v>
      </c>
      <c r="D184" s="107" t="s">
        <v>1707</v>
      </c>
      <c r="E184" s="107" t="s">
        <v>1707</v>
      </c>
      <c r="F184" s="107" t="s">
        <v>1707</v>
      </c>
      <c r="G184" s="107" t="s">
        <v>1707</v>
      </c>
      <c r="H184" s="107" t="s">
        <v>1707</v>
      </c>
      <c r="I184" s="107" t="s">
        <v>1707</v>
      </c>
      <c r="J184" s="107" t="s">
        <v>1707</v>
      </c>
      <c r="K184" s="107" t="s">
        <v>1707</v>
      </c>
      <c r="L184" s="107" t="s">
        <v>1707</v>
      </c>
      <c r="M184" s="107" t="s">
        <v>1707</v>
      </c>
      <c r="N184" s="107" t="s">
        <v>1707</v>
      </c>
    </row>
    <row r="185" spans="1:14">
      <c r="A185" s="62" t="s">
        <v>163</v>
      </c>
      <c r="B185" s="106" t="s">
        <v>1707</v>
      </c>
      <c r="C185" s="106" t="s">
        <v>1707</v>
      </c>
      <c r="D185" s="106" t="s">
        <v>1707</v>
      </c>
      <c r="E185" s="106" t="s">
        <v>1707</v>
      </c>
      <c r="F185" s="106" t="s">
        <v>1707</v>
      </c>
      <c r="G185" s="106" t="s">
        <v>1707</v>
      </c>
      <c r="H185" s="106" t="s">
        <v>1707</v>
      </c>
      <c r="I185" s="106" t="s">
        <v>1707</v>
      </c>
      <c r="J185" s="64">
        <v>7.4534431019999996</v>
      </c>
      <c r="K185" s="64">
        <f>K186+K216</f>
        <v>19349.660803628998</v>
      </c>
      <c r="L185" s="106" t="s">
        <v>1707</v>
      </c>
      <c r="M185" s="65">
        <f t="shared" si="2"/>
        <v>0.26131017155064223</v>
      </c>
      <c r="N185" s="65">
        <f>K185/'סכום נכסי הקרן'!$C$41</f>
        <v>9.2563149323153224E-2</v>
      </c>
    </row>
    <row r="186" spans="1:14">
      <c r="A186" s="66" t="s">
        <v>50</v>
      </c>
      <c r="B186" s="106" t="s">
        <v>1707</v>
      </c>
      <c r="C186" s="106" t="s">
        <v>1707</v>
      </c>
      <c r="D186" s="106" t="s">
        <v>1707</v>
      </c>
      <c r="E186" s="106" t="s">
        <v>1707</v>
      </c>
      <c r="F186" s="106" t="s">
        <v>1707</v>
      </c>
      <c r="G186" s="106" t="s">
        <v>1707</v>
      </c>
      <c r="H186" s="106" t="s">
        <v>1707</v>
      </c>
      <c r="I186" s="106" t="s">
        <v>1707</v>
      </c>
      <c r="J186" s="64">
        <v>2.1032641000000001E-2</v>
      </c>
      <c r="K186" s="64">
        <f>SUM(K187:K214)</f>
        <v>7077.2202004970004</v>
      </c>
      <c r="L186" s="106" t="s">
        <v>1707</v>
      </c>
      <c r="M186" s="65">
        <f t="shared" si="2"/>
        <v>9.5575299405077904E-2</v>
      </c>
      <c r="N186" s="65">
        <f>K186/'סכום נכסי הקרן'!$C$41</f>
        <v>3.3855362988511883E-2</v>
      </c>
    </row>
    <row r="187" spans="1:14">
      <c r="A187" s="67" t="s">
        <v>745</v>
      </c>
      <c r="B187" s="54" t="s">
        <v>746</v>
      </c>
      <c r="C187" s="68" t="s">
        <v>747</v>
      </c>
      <c r="D187" s="68" t="s">
        <v>748</v>
      </c>
      <c r="E187" s="54" t="s">
        <v>749</v>
      </c>
      <c r="F187" s="68" t="s">
        <v>1694</v>
      </c>
      <c r="G187" s="68" t="s">
        <v>111</v>
      </c>
      <c r="H187" s="70">
        <v>2319.5634</v>
      </c>
      <c r="I187" s="76">
        <v>218</v>
      </c>
      <c r="J187" s="107" t="s">
        <v>1707</v>
      </c>
      <c r="K187" s="70">
        <v>18.340463065000002</v>
      </c>
      <c r="L187" s="71">
        <v>2.9928336528010454E-5</v>
      </c>
      <c r="M187" s="71">
        <f t="shared" si="2"/>
        <v>2.4768132105626022E-4</v>
      </c>
      <c r="N187" s="71">
        <f>K187/'סכום נכסי הקרן'!$C$41</f>
        <v>8.773544087258521E-5</v>
      </c>
    </row>
    <row r="188" spans="1:14">
      <c r="A188" s="67" t="s">
        <v>750</v>
      </c>
      <c r="B188" s="54" t="s">
        <v>751</v>
      </c>
      <c r="C188" s="68" t="s">
        <v>747</v>
      </c>
      <c r="D188" s="68" t="s">
        <v>748</v>
      </c>
      <c r="E188" s="54" t="s">
        <v>752</v>
      </c>
      <c r="F188" s="68" t="s">
        <v>1695</v>
      </c>
      <c r="G188" s="68" t="s">
        <v>111</v>
      </c>
      <c r="H188" s="70">
        <v>160.170028</v>
      </c>
      <c r="I188" s="76">
        <v>585</v>
      </c>
      <c r="J188" s="107" t="s">
        <v>1707</v>
      </c>
      <c r="K188" s="70">
        <v>3.39847952</v>
      </c>
      <c r="L188" s="71">
        <v>7.4462014941679099E-5</v>
      </c>
      <c r="M188" s="71">
        <f t="shared" si="2"/>
        <v>4.5895236893041066E-5</v>
      </c>
      <c r="N188" s="71">
        <f>K188/'סכום נכסי הקרן'!$C$41</f>
        <v>1.6257337556141568E-5</v>
      </c>
    </row>
    <row r="189" spans="1:14">
      <c r="A189" s="67" t="s">
        <v>753</v>
      </c>
      <c r="B189" s="54" t="s">
        <v>754</v>
      </c>
      <c r="C189" s="68" t="s">
        <v>747</v>
      </c>
      <c r="D189" s="68" t="s">
        <v>748</v>
      </c>
      <c r="E189" s="54" t="s">
        <v>318</v>
      </c>
      <c r="F189" s="68" t="s">
        <v>284</v>
      </c>
      <c r="G189" s="68" t="s">
        <v>111</v>
      </c>
      <c r="H189" s="70">
        <v>1572.287885</v>
      </c>
      <c r="I189" s="76">
        <v>6938</v>
      </c>
      <c r="J189" s="107" t="s">
        <v>1707</v>
      </c>
      <c r="K189" s="70">
        <v>395.65250436100007</v>
      </c>
      <c r="L189" s="71">
        <v>3.5033437437715345E-5</v>
      </c>
      <c r="M189" s="71">
        <f t="shared" si="2"/>
        <v>5.3431439878069541E-3</v>
      </c>
      <c r="N189" s="71">
        <f>K189/'סכום נכסי הקרן'!$C$41</f>
        <v>1.8926865030304938E-3</v>
      </c>
    </row>
    <row r="190" spans="1:14">
      <c r="A190" s="67" t="s">
        <v>756</v>
      </c>
      <c r="B190" s="54" t="s">
        <v>757</v>
      </c>
      <c r="C190" s="68" t="s">
        <v>747</v>
      </c>
      <c r="D190" s="68" t="s">
        <v>748</v>
      </c>
      <c r="E190" s="54" t="s">
        <v>758</v>
      </c>
      <c r="F190" s="68" t="s">
        <v>755</v>
      </c>
      <c r="G190" s="68" t="s">
        <v>111</v>
      </c>
      <c r="H190" s="70">
        <v>297.914782</v>
      </c>
      <c r="I190" s="76">
        <v>2271</v>
      </c>
      <c r="J190" s="107" t="s">
        <v>1707</v>
      </c>
      <c r="K190" s="70">
        <v>24.538993337000001</v>
      </c>
      <c r="L190" s="71">
        <v>1.2644343017426342E-5</v>
      </c>
      <c r="M190" s="71">
        <f t="shared" si="2"/>
        <v>3.313902307460047E-4</v>
      </c>
      <c r="N190" s="71">
        <f>K190/'סכום נכסי הקרן'!$C$41</f>
        <v>1.1738740681524477E-4</v>
      </c>
    </row>
    <row r="191" spans="1:14">
      <c r="A191" s="67" t="s">
        <v>759</v>
      </c>
      <c r="B191" s="54" t="s">
        <v>760</v>
      </c>
      <c r="C191" s="68" t="s">
        <v>747</v>
      </c>
      <c r="D191" s="68" t="s">
        <v>748</v>
      </c>
      <c r="E191" s="54" t="s">
        <v>761</v>
      </c>
      <c r="F191" s="68" t="s">
        <v>1696</v>
      </c>
      <c r="G191" s="68" t="s">
        <v>111</v>
      </c>
      <c r="H191" s="70">
        <v>145.80112800000001</v>
      </c>
      <c r="I191" s="76">
        <v>21905</v>
      </c>
      <c r="J191" s="107" t="s">
        <v>1707</v>
      </c>
      <c r="K191" s="70">
        <v>115.83817242000001</v>
      </c>
      <c r="L191" s="71">
        <v>3.4909828228213503E-6</v>
      </c>
      <c r="M191" s="71">
        <f t="shared" si="2"/>
        <v>1.5643526268690996E-3</v>
      </c>
      <c r="N191" s="71">
        <f>K191/'סכום נכסי הקרן'!$C$41</f>
        <v>5.5413612465096402E-4</v>
      </c>
    </row>
    <row r="192" spans="1:14">
      <c r="A192" s="67" t="s">
        <v>762</v>
      </c>
      <c r="B192" s="54" t="s">
        <v>763</v>
      </c>
      <c r="C192" s="68" t="s">
        <v>747</v>
      </c>
      <c r="D192" s="68" t="s">
        <v>748</v>
      </c>
      <c r="E192" s="54" t="s">
        <v>229</v>
      </c>
      <c r="F192" s="68" t="s">
        <v>230</v>
      </c>
      <c r="G192" s="68" t="s">
        <v>111</v>
      </c>
      <c r="H192" s="70">
        <v>11.597816999999999</v>
      </c>
      <c r="I192" s="76">
        <v>21325</v>
      </c>
      <c r="J192" s="70">
        <v>2.1032641000000001E-2</v>
      </c>
      <c r="K192" s="70">
        <v>8.9914540830000007</v>
      </c>
      <c r="L192" s="71">
        <v>2.6089567045374023E-7</v>
      </c>
      <c r="M192" s="71">
        <f t="shared" si="2"/>
        <v>1.2142633572562661E-4</v>
      </c>
      <c r="N192" s="71">
        <f>K192/'סכום נכסי הקרן'!$C$41</f>
        <v>4.3012501116345801E-5</v>
      </c>
    </row>
    <row r="193" spans="1:14">
      <c r="A193" s="67" t="s">
        <v>766</v>
      </c>
      <c r="B193" s="54" t="s">
        <v>767</v>
      </c>
      <c r="C193" s="68" t="s">
        <v>747</v>
      </c>
      <c r="D193" s="68" t="s">
        <v>748</v>
      </c>
      <c r="E193" s="54" t="s">
        <v>241</v>
      </c>
      <c r="F193" s="68" t="s">
        <v>222</v>
      </c>
      <c r="G193" s="68" t="s">
        <v>111</v>
      </c>
      <c r="H193" s="70">
        <v>2701.8291049999998</v>
      </c>
      <c r="I193" s="76">
        <v>1914</v>
      </c>
      <c r="J193" s="107" t="s">
        <v>1707</v>
      </c>
      <c r="K193" s="70">
        <v>187.56308390200002</v>
      </c>
      <c r="L193" s="71">
        <v>2.2924543453700623E-5</v>
      </c>
      <c r="M193" s="71">
        <f t="shared" si="2"/>
        <v>2.5329716178697551E-3</v>
      </c>
      <c r="N193" s="71">
        <f>K193/'סכום נכסי הקרן'!$C$41</f>
        <v>8.9724723957310083E-4</v>
      </c>
    </row>
    <row r="194" spans="1:14">
      <c r="A194" s="67" t="s">
        <v>768</v>
      </c>
      <c r="B194" s="54" t="s">
        <v>769</v>
      </c>
      <c r="C194" s="68" t="s">
        <v>770</v>
      </c>
      <c r="D194" s="68" t="s">
        <v>748</v>
      </c>
      <c r="E194" s="54" t="s">
        <v>771</v>
      </c>
      <c r="F194" s="68" t="s">
        <v>1697</v>
      </c>
      <c r="G194" s="68" t="s">
        <v>111</v>
      </c>
      <c r="H194" s="70">
        <v>1429.7705960000001</v>
      </c>
      <c r="I194" s="76">
        <v>2722</v>
      </c>
      <c r="J194" s="107" t="s">
        <v>1707</v>
      </c>
      <c r="K194" s="70">
        <v>141.15687581</v>
      </c>
      <c r="L194" s="71">
        <v>3.7399661821421395E-5</v>
      </c>
      <c r="M194" s="71">
        <f t="shared" si="2"/>
        <v>1.906272559906887E-3</v>
      </c>
      <c r="N194" s="71">
        <f>K194/'סכום נכסי הקרן'!$C$41</f>
        <v>6.7525343757655605E-4</v>
      </c>
    </row>
    <row r="195" spans="1:14">
      <c r="A195" s="67" t="s">
        <v>772</v>
      </c>
      <c r="B195" s="54" t="s">
        <v>773</v>
      </c>
      <c r="C195" s="68" t="s">
        <v>747</v>
      </c>
      <c r="D195" s="68" t="s">
        <v>748</v>
      </c>
      <c r="E195" s="54" t="s">
        <v>774</v>
      </c>
      <c r="F195" s="68" t="s">
        <v>1698</v>
      </c>
      <c r="G195" s="68" t="s">
        <v>111</v>
      </c>
      <c r="H195" s="70">
        <v>868.17944399999988</v>
      </c>
      <c r="I195" s="76">
        <v>3963</v>
      </c>
      <c r="J195" s="107" t="s">
        <v>1707</v>
      </c>
      <c r="K195" s="70">
        <v>124.790385603</v>
      </c>
      <c r="L195" s="71">
        <v>5.2856054548398877E-6</v>
      </c>
      <c r="M195" s="71">
        <f t="shared" si="2"/>
        <v>1.685249028431287E-3</v>
      </c>
      <c r="N195" s="71">
        <f>K195/'סכום נכסי הקרן'!$C$41</f>
        <v>5.969609087151538E-4</v>
      </c>
    </row>
    <row r="196" spans="1:14">
      <c r="A196" s="67" t="s">
        <v>775</v>
      </c>
      <c r="B196" s="54" t="s">
        <v>776</v>
      </c>
      <c r="C196" s="68" t="s">
        <v>747</v>
      </c>
      <c r="D196" s="68" t="s">
        <v>748</v>
      </c>
      <c r="E196" s="54" t="s">
        <v>777</v>
      </c>
      <c r="F196" s="68" t="s">
        <v>1699</v>
      </c>
      <c r="G196" s="68" t="s">
        <v>111</v>
      </c>
      <c r="H196" s="70">
        <v>1489.7661029999999</v>
      </c>
      <c r="I196" s="76">
        <v>2224</v>
      </c>
      <c r="J196" s="107" t="s">
        <v>1707</v>
      </c>
      <c r="K196" s="70">
        <v>120.17120801</v>
      </c>
      <c r="L196" s="71">
        <v>1.7931472520578693E-5</v>
      </c>
      <c r="M196" s="71">
        <f t="shared" si="2"/>
        <v>1.6228687055150665E-3</v>
      </c>
      <c r="N196" s="71">
        <f>K196/'סכום נכסי הקרן'!$C$41</f>
        <v>5.7486410662491595E-4</v>
      </c>
    </row>
    <row r="197" spans="1:14">
      <c r="A197" s="67" t="s">
        <v>778</v>
      </c>
      <c r="B197" s="54" t="s">
        <v>779</v>
      </c>
      <c r="C197" s="68" t="s">
        <v>747</v>
      </c>
      <c r="D197" s="68" t="s">
        <v>748</v>
      </c>
      <c r="E197" s="54" t="s">
        <v>780</v>
      </c>
      <c r="F197" s="68" t="s">
        <v>1694</v>
      </c>
      <c r="G197" s="68" t="s">
        <v>111</v>
      </c>
      <c r="H197" s="70">
        <v>9601.3356449999992</v>
      </c>
      <c r="I197" s="76">
        <v>253</v>
      </c>
      <c r="J197" s="107" t="s">
        <v>1707</v>
      </c>
      <c r="K197" s="70">
        <v>88.104832293000001</v>
      </c>
      <c r="L197" s="71">
        <v>5.8228700019335906E-5</v>
      </c>
      <c r="M197" s="71">
        <f t="shared" si="2"/>
        <v>1.1898238979262377E-3</v>
      </c>
      <c r="N197" s="71">
        <f>K197/'סכום נכסי הקרן'!$C$41</f>
        <v>4.2146789188670563E-4</v>
      </c>
    </row>
    <row r="198" spans="1:14">
      <c r="A198" s="67" t="s">
        <v>781</v>
      </c>
      <c r="B198" s="54" t="s">
        <v>782</v>
      </c>
      <c r="C198" s="68" t="s">
        <v>747</v>
      </c>
      <c r="D198" s="68" t="s">
        <v>748</v>
      </c>
      <c r="E198" s="54" t="s">
        <v>783</v>
      </c>
      <c r="F198" s="68" t="s">
        <v>1696</v>
      </c>
      <c r="G198" s="68" t="s">
        <v>111</v>
      </c>
      <c r="H198" s="70">
        <v>752.27914499999997</v>
      </c>
      <c r="I198" s="76">
        <v>3461</v>
      </c>
      <c r="J198" s="107" t="s">
        <v>1707</v>
      </c>
      <c r="K198" s="70">
        <v>94.433954647000007</v>
      </c>
      <c r="L198" s="71">
        <v>7.1722802494180732E-6</v>
      </c>
      <c r="M198" s="71">
        <f t="shared" si="2"/>
        <v>1.2752964064561324E-3</v>
      </c>
      <c r="N198" s="71">
        <f>K198/'סכום נכסי הקרן'!$C$41</f>
        <v>4.5174457236618647E-4</v>
      </c>
    </row>
    <row r="199" spans="1:14">
      <c r="A199" s="67" t="s">
        <v>784</v>
      </c>
      <c r="B199" s="54" t="s">
        <v>785</v>
      </c>
      <c r="C199" s="68" t="s">
        <v>747</v>
      </c>
      <c r="D199" s="68" t="s">
        <v>748</v>
      </c>
      <c r="E199" s="54" t="s">
        <v>786</v>
      </c>
      <c r="F199" s="68" t="s">
        <v>1695</v>
      </c>
      <c r="G199" s="68" t="s">
        <v>111</v>
      </c>
      <c r="H199" s="70">
        <v>1580.0899019999999</v>
      </c>
      <c r="I199" s="76">
        <v>1916</v>
      </c>
      <c r="J199" s="107" t="s">
        <v>1707</v>
      </c>
      <c r="K199" s="70">
        <v>109.80569316399999</v>
      </c>
      <c r="L199" s="71">
        <v>3.1528794377770046E-5</v>
      </c>
      <c r="M199" s="71">
        <f t="shared" si="2"/>
        <v>1.4828861760998223E-3</v>
      </c>
      <c r="N199" s="71">
        <f>K199/'סכום נכסי הקרן'!$C$41</f>
        <v>5.2527849847194439E-4</v>
      </c>
    </row>
    <row r="200" spans="1:14">
      <c r="A200" s="67" t="s">
        <v>787</v>
      </c>
      <c r="B200" s="54" t="s">
        <v>788</v>
      </c>
      <c r="C200" s="68" t="s">
        <v>747</v>
      </c>
      <c r="D200" s="68" t="s">
        <v>748</v>
      </c>
      <c r="E200" s="54" t="s">
        <v>789</v>
      </c>
      <c r="F200" s="68" t="s">
        <v>1700</v>
      </c>
      <c r="G200" s="68" t="s">
        <v>111</v>
      </c>
      <c r="H200" s="70">
        <v>633.24080800000002</v>
      </c>
      <c r="I200" s="76">
        <v>4332</v>
      </c>
      <c r="J200" s="107" t="s">
        <v>1707</v>
      </c>
      <c r="K200" s="70">
        <v>99.495834302999995</v>
      </c>
      <c r="L200" s="71">
        <v>6.6904859665534876E-6</v>
      </c>
      <c r="M200" s="71">
        <f t="shared" si="2"/>
        <v>1.3436552606345988E-3</v>
      </c>
      <c r="N200" s="71">
        <f>K200/'סכום נכסי הקרן'!$C$41</f>
        <v>4.759591323633459E-4</v>
      </c>
    </row>
    <row r="201" spans="1:14">
      <c r="A201" s="67" t="s">
        <v>790</v>
      </c>
      <c r="B201" s="54" t="s">
        <v>791</v>
      </c>
      <c r="C201" s="68" t="s">
        <v>747</v>
      </c>
      <c r="D201" s="68" t="s">
        <v>748</v>
      </c>
      <c r="E201" s="54" t="s">
        <v>792</v>
      </c>
      <c r="F201" s="68" t="s">
        <v>1696</v>
      </c>
      <c r="G201" s="68" t="s">
        <v>111</v>
      </c>
      <c r="H201" s="70">
        <v>259.47464600000001</v>
      </c>
      <c r="I201" s="76">
        <v>18781</v>
      </c>
      <c r="J201" s="107" t="s">
        <v>1707</v>
      </c>
      <c r="K201" s="70">
        <v>176.75072200099996</v>
      </c>
      <c r="L201" s="71">
        <v>5.4354049912744324E-6</v>
      </c>
      <c r="M201" s="71">
        <f t="shared" ref="M201:M216" si="3">IFERROR(K201/$K$9,0)</f>
        <v>2.3869545805742971E-3</v>
      </c>
      <c r="N201" s="71">
        <f>K201/'סכום נכסי הקרן'!$C$41</f>
        <v>8.455240450770744E-4</v>
      </c>
    </row>
    <row r="202" spans="1:14">
      <c r="A202" s="67" t="s">
        <v>793</v>
      </c>
      <c r="B202" s="54" t="s">
        <v>794</v>
      </c>
      <c r="C202" s="68" t="s">
        <v>747</v>
      </c>
      <c r="D202" s="68" t="s">
        <v>748</v>
      </c>
      <c r="E202" s="54" t="s">
        <v>309</v>
      </c>
      <c r="F202" s="68" t="s">
        <v>136</v>
      </c>
      <c r="G202" s="68" t="s">
        <v>111</v>
      </c>
      <c r="H202" s="70">
        <v>1916.572396</v>
      </c>
      <c r="I202" s="76">
        <v>19951</v>
      </c>
      <c r="J202" s="107" t="s">
        <v>1707</v>
      </c>
      <c r="K202" s="70">
        <v>1386.8754260000001</v>
      </c>
      <c r="L202" s="71">
        <v>3.0263051476303473E-5</v>
      </c>
      <c r="M202" s="71">
        <f t="shared" si="3"/>
        <v>1.8729251079143548E-2</v>
      </c>
      <c r="N202" s="71">
        <f>K202/'סכום נכסי הקרן'!$C$41</f>
        <v>6.6344086571984507E-3</v>
      </c>
    </row>
    <row r="203" spans="1:14">
      <c r="A203" s="67" t="s">
        <v>795</v>
      </c>
      <c r="B203" s="54" t="s">
        <v>796</v>
      </c>
      <c r="C203" s="68" t="s">
        <v>747</v>
      </c>
      <c r="D203" s="68" t="s">
        <v>748</v>
      </c>
      <c r="E203" s="54" t="s">
        <v>303</v>
      </c>
      <c r="F203" s="68" t="s">
        <v>284</v>
      </c>
      <c r="G203" s="68" t="s">
        <v>111</v>
      </c>
      <c r="H203" s="70">
        <v>1773.6127329999999</v>
      </c>
      <c r="I203" s="76">
        <v>13739</v>
      </c>
      <c r="J203" s="107" t="s">
        <v>1707</v>
      </c>
      <c r="K203" s="70">
        <v>883.81522184799996</v>
      </c>
      <c r="L203" s="71">
        <v>6.1295077763424472E-5</v>
      </c>
      <c r="M203" s="71">
        <f t="shared" si="3"/>
        <v>1.1935604948529925E-2</v>
      </c>
      <c r="N203" s="71">
        <f>K203/'סכום נכסי הקרן'!$C$41</f>
        <v>4.2279149585221221E-3</v>
      </c>
    </row>
    <row r="204" spans="1:14">
      <c r="A204" s="67" t="s">
        <v>799</v>
      </c>
      <c r="B204" s="54" t="s">
        <v>800</v>
      </c>
      <c r="C204" s="68" t="s">
        <v>747</v>
      </c>
      <c r="D204" s="68" t="s">
        <v>748</v>
      </c>
      <c r="E204" s="54" t="s">
        <v>499</v>
      </c>
      <c r="F204" s="68" t="s">
        <v>136</v>
      </c>
      <c r="G204" s="68" t="s">
        <v>111</v>
      </c>
      <c r="H204" s="70">
        <v>3809.1190849999998</v>
      </c>
      <c r="I204" s="76">
        <v>3087</v>
      </c>
      <c r="J204" s="107" t="s">
        <v>1707</v>
      </c>
      <c r="K204" s="70">
        <v>426.48988485899997</v>
      </c>
      <c r="L204" s="71">
        <v>8.0977052407543211E-5</v>
      </c>
      <c r="M204" s="71">
        <f t="shared" si="3"/>
        <v>5.7595916594164473E-3</v>
      </c>
      <c r="N204" s="71">
        <f>K204/'סכום נכסי הקרן'!$C$41</f>
        <v>2.0402035621014166E-3</v>
      </c>
    </row>
    <row r="205" spans="1:14">
      <c r="A205" s="67" t="s">
        <v>802</v>
      </c>
      <c r="B205" s="54" t="s">
        <v>803</v>
      </c>
      <c r="C205" s="68" t="s">
        <v>770</v>
      </c>
      <c r="D205" s="68" t="s">
        <v>748</v>
      </c>
      <c r="E205" s="54" t="s">
        <v>804</v>
      </c>
      <c r="F205" s="68" t="s">
        <v>1696</v>
      </c>
      <c r="G205" s="68" t="s">
        <v>111</v>
      </c>
      <c r="H205" s="70">
        <v>1223.6508779999999</v>
      </c>
      <c r="I205" s="76">
        <v>468</v>
      </c>
      <c r="J205" s="107" t="s">
        <v>1707</v>
      </c>
      <c r="K205" s="70">
        <v>20.770690514999998</v>
      </c>
      <c r="L205" s="71">
        <v>1.0008285838892174E-5</v>
      </c>
      <c r="M205" s="71">
        <f t="shared" si="3"/>
        <v>2.8050066390218121E-4</v>
      </c>
      <c r="N205" s="71">
        <f>K205/'סכום נכסי הקרן'!$C$41</f>
        <v>9.9360942147593961E-5</v>
      </c>
    </row>
    <row r="206" spans="1:14">
      <c r="A206" s="67" t="s">
        <v>805</v>
      </c>
      <c r="B206" s="54" t="s">
        <v>806</v>
      </c>
      <c r="C206" s="68" t="s">
        <v>770</v>
      </c>
      <c r="D206" s="68" t="s">
        <v>748</v>
      </c>
      <c r="E206" s="54" t="s">
        <v>807</v>
      </c>
      <c r="F206" s="68" t="s">
        <v>1696</v>
      </c>
      <c r="G206" s="68" t="s">
        <v>111</v>
      </c>
      <c r="H206" s="70">
        <v>2629.3079550000002</v>
      </c>
      <c r="I206" s="76">
        <v>533</v>
      </c>
      <c r="J206" s="107" t="s">
        <v>1707</v>
      </c>
      <c r="K206" s="70">
        <v>50.829544749999997</v>
      </c>
      <c r="L206" s="71">
        <v>3.3592019356037843E-5</v>
      </c>
      <c r="M206" s="71">
        <f t="shared" si="3"/>
        <v>6.8643461987573839E-4</v>
      </c>
      <c r="N206" s="71">
        <f>K206/'סכום נכסי הקרן'!$C$41</f>
        <v>2.4315375801521773E-4</v>
      </c>
    </row>
    <row r="207" spans="1:14">
      <c r="A207" s="67" t="s">
        <v>808</v>
      </c>
      <c r="B207" s="54" t="s">
        <v>809</v>
      </c>
      <c r="C207" s="68" t="s">
        <v>747</v>
      </c>
      <c r="D207" s="68" t="s">
        <v>748</v>
      </c>
      <c r="E207" s="54" t="s">
        <v>810</v>
      </c>
      <c r="F207" s="68" t="s">
        <v>1701</v>
      </c>
      <c r="G207" s="68" t="s">
        <v>111</v>
      </c>
      <c r="H207" s="70">
        <v>2033.8395800000001</v>
      </c>
      <c r="I207" s="76">
        <v>110.5</v>
      </c>
      <c r="J207" s="107" t="s">
        <v>1707</v>
      </c>
      <c r="K207" s="70">
        <v>8.1512934569999995</v>
      </c>
      <c r="L207" s="71">
        <v>7.3144031670339382E-5</v>
      </c>
      <c r="M207" s="71">
        <f t="shared" si="3"/>
        <v>1.1008027030679609E-4</v>
      </c>
      <c r="N207" s="71">
        <f>K207/'סכום נכסי הקרן'!$C$41</f>
        <v>3.8993417047167353E-5</v>
      </c>
    </row>
    <row r="208" spans="1:14">
      <c r="A208" s="67" t="s">
        <v>811</v>
      </c>
      <c r="B208" s="54" t="s">
        <v>812</v>
      </c>
      <c r="C208" s="68" t="s">
        <v>747</v>
      </c>
      <c r="D208" s="68" t="s">
        <v>748</v>
      </c>
      <c r="E208" s="54" t="s">
        <v>813</v>
      </c>
      <c r="F208" s="68" t="s">
        <v>1694</v>
      </c>
      <c r="G208" s="68" t="s">
        <v>111</v>
      </c>
      <c r="H208" s="70">
        <v>1704.1832300000001</v>
      </c>
      <c r="I208" s="76">
        <v>1428</v>
      </c>
      <c r="J208" s="107" t="s">
        <v>1707</v>
      </c>
      <c r="K208" s="70">
        <v>88.265716365000017</v>
      </c>
      <c r="L208" s="71">
        <v>2.4639387406925471E-5</v>
      </c>
      <c r="M208" s="71">
        <f t="shared" si="3"/>
        <v>1.1919965791365567E-3</v>
      </c>
      <c r="N208" s="71">
        <f>K208/'סכום נכסי הקרן'!$C$41</f>
        <v>4.2223751449308545E-4</v>
      </c>
    </row>
    <row r="209" spans="1:14">
      <c r="A209" s="67" t="s">
        <v>814</v>
      </c>
      <c r="B209" s="54" t="s">
        <v>815</v>
      </c>
      <c r="C209" s="68" t="s">
        <v>747</v>
      </c>
      <c r="D209" s="68" t="s">
        <v>748</v>
      </c>
      <c r="E209" s="54">
        <v>513870683</v>
      </c>
      <c r="F209" s="68" t="s">
        <v>801</v>
      </c>
      <c r="G209" s="68" t="s">
        <v>111</v>
      </c>
      <c r="H209" s="70">
        <v>6698.9570880000001</v>
      </c>
      <c r="I209" s="76">
        <v>433</v>
      </c>
      <c r="J209" s="107" t="s">
        <v>1707</v>
      </c>
      <c r="K209" s="70">
        <v>105.206518159</v>
      </c>
      <c r="L209" s="71">
        <v>2.2461669523989947E-5</v>
      </c>
      <c r="M209" s="71">
        <f t="shared" si="3"/>
        <v>1.4207759809008152E-3</v>
      </c>
      <c r="N209" s="71">
        <f>K209/'סכום נכסי הקרן'!$C$41</f>
        <v>5.0327738294482949E-4</v>
      </c>
    </row>
    <row r="210" spans="1:14">
      <c r="A210" s="67" t="s">
        <v>816</v>
      </c>
      <c r="B210" s="54" t="s">
        <v>817</v>
      </c>
      <c r="C210" s="68" t="s">
        <v>770</v>
      </c>
      <c r="D210" s="68" t="s">
        <v>748</v>
      </c>
      <c r="E210" s="54" t="s">
        <v>287</v>
      </c>
      <c r="F210" s="68" t="s">
        <v>288</v>
      </c>
      <c r="G210" s="68" t="s">
        <v>111</v>
      </c>
      <c r="H210" s="70">
        <v>47853.918406999997</v>
      </c>
      <c r="I210" s="76">
        <v>1044</v>
      </c>
      <c r="J210" s="107" t="s">
        <v>1707</v>
      </c>
      <c r="K210" s="70">
        <v>1812.0307319149999</v>
      </c>
      <c r="L210" s="71">
        <v>4.2689694723308331E-5</v>
      </c>
      <c r="M210" s="71">
        <f t="shared" si="3"/>
        <v>2.4470819732557787E-2</v>
      </c>
      <c r="N210" s="71">
        <f>K210/'סכום נכסי הקרן'!$C$41</f>
        <v>8.668227981801821E-3</v>
      </c>
    </row>
    <row r="211" spans="1:14">
      <c r="A211" s="67" t="s">
        <v>818</v>
      </c>
      <c r="B211" s="54" t="s">
        <v>819</v>
      </c>
      <c r="C211" s="68" t="s">
        <v>747</v>
      </c>
      <c r="D211" s="68" t="s">
        <v>748</v>
      </c>
      <c r="E211" s="54" t="s">
        <v>283</v>
      </c>
      <c r="F211" s="68" t="s">
        <v>284</v>
      </c>
      <c r="G211" s="68" t="s">
        <v>111</v>
      </c>
      <c r="H211" s="70">
        <v>2889.1918390000001</v>
      </c>
      <c r="I211" s="76">
        <v>3052</v>
      </c>
      <c r="J211" s="107" t="s">
        <v>1707</v>
      </c>
      <c r="K211" s="70">
        <v>319.82209535700002</v>
      </c>
      <c r="L211" s="71">
        <v>2.6153187459954743E-5</v>
      </c>
      <c r="M211" s="71">
        <f t="shared" si="3"/>
        <v>4.3190817374819095E-3</v>
      </c>
      <c r="N211" s="71">
        <f>K211/'סכום נכסי הקרן'!$C$41</f>
        <v>1.5299358820709461E-3</v>
      </c>
    </row>
    <row r="212" spans="1:14">
      <c r="A212" s="67" t="s">
        <v>820</v>
      </c>
      <c r="B212" s="54" t="s">
        <v>821</v>
      </c>
      <c r="C212" s="68" t="s">
        <v>747</v>
      </c>
      <c r="D212" s="68" t="s">
        <v>748</v>
      </c>
      <c r="E212" s="54" t="s">
        <v>822</v>
      </c>
      <c r="F212" s="68" t="s">
        <v>1701</v>
      </c>
      <c r="G212" s="68" t="s">
        <v>111</v>
      </c>
      <c r="H212" s="70">
        <v>1074.126851</v>
      </c>
      <c r="I212" s="76">
        <v>1500</v>
      </c>
      <c r="J212" s="107" t="s">
        <v>1707</v>
      </c>
      <c r="K212" s="70">
        <v>58.437871327000003</v>
      </c>
      <c r="L212" s="71">
        <v>3.47993168929759E-5</v>
      </c>
      <c r="M212" s="71">
        <f t="shared" si="3"/>
        <v>7.8918231882642547E-4</v>
      </c>
      <c r="N212" s="71">
        <f>K212/'סכום נכסי הקרן'!$C$41</f>
        <v>2.795497794335408E-4</v>
      </c>
    </row>
    <row r="213" spans="1:14">
      <c r="A213" s="67" t="s">
        <v>823</v>
      </c>
      <c r="B213" s="54" t="s">
        <v>824</v>
      </c>
      <c r="C213" s="68" t="s">
        <v>747</v>
      </c>
      <c r="D213" s="68" t="s">
        <v>748</v>
      </c>
      <c r="E213" s="54" t="s">
        <v>825</v>
      </c>
      <c r="F213" s="68" t="s">
        <v>1696</v>
      </c>
      <c r="G213" s="68" t="s">
        <v>111</v>
      </c>
      <c r="H213" s="70">
        <v>442.43020899999993</v>
      </c>
      <c r="I213" s="76">
        <v>12302</v>
      </c>
      <c r="J213" s="107" t="s">
        <v>1707</v>
      </c>
      <c r="K213" s="70">
        <v>197.409501269</v>
      </c>
      <c r="L213" s="71">
        <v>7.74005926899082E-6</v>
      </c>
      <c r="M213" s="71">
        <f t="shared" si="3"/>
        <v>2.6659439235572754E-3</v>
      </c>
      <c r="N213" s="71">
        <f>K213/'סכום נכסי הקרן'!$C$41</f>
        <v>9.4434963636905774E-4</v>
      </c>
    </row>
    <row r="214" spans="1:14">
      <c r="A214" s="67" t="s">
        <v>826</v>
      </c>
      <c r="B214" s="54" t="s">
        <v>827</v>
      </c>
      <c r="C214" s="68" t="s">
        <v>770</v>
      </c>
      <c r="D214" s="68" t="s">
        <v>748</v>
      </c>
      <c r="E214" s="54" t="s">
        <v>828</v>
      </c>
      <c r="F214" s="68" t="s">
        <v>1702</v>
      </c>
      <c r="G214" s="68" t="s">
        <v>111</v>
      </c>
      <c r="H214" s="70">
        <v>281.66127</v>
      </c>
      <c r="I214" s="76">
        <v>987</v>
      </c>
      <c r="J214" s="107" t="s">
        <v>1707</v>
      </c>
      <c r="K214" s="70">
        <v>10.083048156999999</v>
      </c>
      <c r="L214" s="71">
        <v>2.3429155841738703E-6</v>
      </c>
      <c r="M214" s="71">
        <f t="shared" si="3"/>
        <v>1.3616791893142143E-4</v>
      </c>
      <c r="N214" s="71">
        <f>K214/'סכום נכסי הקרן'!$C$41</f>
        <v>4.8234369669875216E-5</v>
      </c>
    </row>
    <row r="215" spans="1:14">
      <c r="A215" s="108" t="s">
        <v>1707</v>
      </c>
      <c r="B215" s="107" t="s">
        <v>1707</v>
      </c>
      <c r="C215" s="107" t="s">
        <v>1707</v>
      </c>
      <c r="D215" s="107" t="s">
        <v>1707</v>
      </c>
      <c r="E215" s="107" t="s">
        <v>1707</v>
      </c>
      <c r="F215" s="107" t="s">
        <v>1707</v>
      </c>
      <c r="G215" s="107" t="s">
        <v>1707</v>
      </c>
      <c r="H215" s="107" t="s">
        <v>1707</v>
      </c>
      <c r="I215" s="107" t="s">
        <v>1707</v>
      </c>
      <c r="J215" s="107" t="s">
        <v>1707</v>
      </c>
      <c r="K215" s="107" t="s">
        <v>1707</v>
      </c>
      <c r="L215" s="107" t="s">
        <v>1707</v>
      </c>
      <c r="M215" s="107" t="s">
        <v>1707</v>
      </c>
      <c r="N215" s="107" t="s">
        <v>1707</v>
      </c>
    </row>
    <row r="216" spans="1:14">
      <c r="A216" s="66" t="s">
        <v>49</v>
      </c>
      <c r="B216" s="106" t="s">
        <v>1707</v>
      </c>
      <c r="C216" s="106" t="s">
        <v>1707</v>
      </c>
      <c r="D216" s="106" t="s">
        <v>1707</v>
      </c>
      <c r="E216" s="106" t="s">
        <v>1707</v>
      </c>
      <c r="F216" s="106" t="s">
        <v>1707</v>
      </c>
      <c r="G216" s="106" t="s">
        <v>1707</v>
      </c>
      <c r="H216" s="106" t="s">
        <v>1707</v>
      </c>
      <c r="I216" s="106" t="s">
        <v>1707</v>
      </c>
      <c r="J216" s="64">
        <v>7.4324104609999999</v>
      </c>
      <c r="K216" s="64">
        <f>SUM(K217:K257)</f>
        <v>12272.440603131998</v>
      </c>
      <c r="L216" s="106" t="s">
        <v>1707</v>
      </c>
      <c r="M216" s="65">
        <f t="shared" si="3"/>
        <v>0.16573487214556432</v>
      </c>
      <c r="N216" s="65">
        <f>K216/'סכום נכסי הקרן'!$C$41</f>
        <v>5.8707786334641347E-2</v>
      </c>
    </row>
    <row r="217" spans="1:14">
      <c r="A217" s="67" t="s">
        <v>829</v>
      </c>
      <c r="B217" s="54" t="s">
        <v>830</v>
      </c>
      <c r="C217" s="68" t="s">
        <v>747</v>
      </c>
      <c r="D217" s="68" t="s">
        <v>748</v>
      </c>
      <c r="E217" s="107" t="s">
        <v>1707</v>
      </c>
      <c r="F217" s="68" t="s">
        <v>1696</v>
      </c>
      <c r="G217" s="68" t="s">
        <v>111</v>
      </c>
      <c r="H217" s="70">
        <v>128.33257800000001</v>
      </c>
      <c r="I217" s="76">
        <v>59660</v>
      </c>
      <c r="J217" s="107" t="s">
        <v>1707</v>
      </c>
      <c r="K217" s="70">
        <v>277.69478455799998</v>
      </c>
      <c r="L217" s="71">
        <v>2.8186377772896995E-7</v>
      </c>
      <c r="M217" s="71">
        <f t="shared" ref="M217:M257" si="4">IFERROR(K217/$K$9,0)</f>
        <v>3.7501676400425715E-3</v>
      </c>
      <c r="N217" s="71">
        <f>K217/'סכום נכסי הקרן'!$C$41</f>
        <v>1.3284110801819438E-3</v>
      </c>
    </row>
    <row r="218" spans="1:14">
      <c r="A218" s="67" t="s">
        <v>831</v>
      </c>
      <c r="B218" s="54" t="s">
        <v>832</v>
      </c>
      <c r="C218" s="68" t="s">
        <v>770</v>
      </c>
      <c r="D218" s="68" t="s">
        <v>748</v>
      </c>
      <c r="E218" s="107" t="s">
        <v>1707</v>
      </c>
      <c r="F218" s="68" t="s">
        <v>1695</v>
      </c>
      <c r="G218" s="68" t="s">
        <v>111</v>
      </c>
      <c r="H218" s="70">
        <v>618.32969400000002</v>
      </c>
      <c r="I218" s="76">
        <v>12141</v>
      </c>
      <c r="J218" s="107" t="s">
        <v>1707</v>
      </c>
      <c r="K218" s="70">
        <v>272.283997355</v>
      </c>
      <c r="L218" s="71">
        <v>8.2576150404613728E-6</v>
      </c>
      <c r="M218" s="71">
        <f t="shared" si="4"/>
        <v>3.6770969156206339E-3</v>
      </c>
      <c r="N218" s="71">
        <f>K218/'סכום נכסי הקרן'!$C$41</f>
        <v>1.3025274479617262E-3</v>
      </c>
    </row>
    <row r="219" spans="1:14">
      <c r="A219" s="67" t="s">
        <v>833</v>
      </c>
      <c r="B219" s="54" t="s">
        <v>834</v>
      </c>
      <c r="C219" s="68" t="s">
        <v>747</v>
      </c>
      <c r="D219" s="68" t="s">
        <v>748</v>
      </c>
      <c r="E219" s="107" t="s">
        <v>1707</v>
      </c>
      <c r="F219" s="68" t="s">
        <v>1667</v>
      </c>
      <c r="G219" s="68" t="s">
        <v>111</v>
      </c>
      <c r="H219" s="70">
        <v>153.55343999999999</v>
      </c>
      <c r="I219" s="76">
        <v>170</v>
      </c>
      <c r="J219" s="107" t="s">
        <v>1707</v>
      </c>
      <c r="K219" s="70">
        <v>0.94679516399999986</v>
      </c>
      <c r="L219" s="71">
        <v>5.6289768765490563E-6</v>
      </c>
      <c r="M219" s="71">
        <f t="shared" si="4"/>
        <v>1.2786126291255585E-5</v>
      </c>
      <c r="N219" s="71">
        <f>K219/'סכום נכסי הקרן'!$C$41</f>
        <v>4.5291926836947402E-6</v>
      </c>
    </row>
    <row r="220" spans="1:14">
      <c r="A220" s="67" t="s">
        <v>835</v>
      </c>
      <c r="B220" s="54" t="s">
        <v>836</v>
      </c>
      <c r="C220" s="68" t="s">
        <v>770</v>
      </c>
      <c r="D220" s="68" t="s">
        <v>748</v>
      </c>
      <c r="E220" s="107" t="s">
        <v>1707</v>
      </c>
      <c r="F220" s="68" t="s">
        <v>1698</v>
      </c>
      <c r="G220" s="68" t="s">
        <v>111</v>
      </c>
      <c r="H220" s="70">
        <v>797.21753000000001</v>
      </c>
      <c r="I220" s="76">
        <v>7751</v>
      </c>
      <c r="J220" s="70">
        <v>2.8915079810000002</v>
      </c>
      <c r="K220" s="70">
        <v>227.012291613</v>
      </c>
      <c r="L220" s="71">
        <v>3.1344262198194381E-7</v>
      </c>
      <c r="M220" s="71">
        <f t="shared" si="4"/>
        <v>3.0657189016136117E-3</v>
      </c>
      <c r="N220" s="71">
        <f>K220/'סכום נכסי הקרן'!$C$41</f>
        <v>1.0859607752309733E-3</v>
      </c>
    </row>
    <row r="221" spans="1:14">
      <c r="A221" s="67" t="s">
        <v>837</v>
      </c>
      <c r="B221" s="54" t="s">
        <v>838</v>
      </c>
      <c r="C221" s="68" t="s">
        <v>747</v>
      </c>
      <c r="D221" s="68" t="s">
        <v>748</v>
      </c>
      <c r="E221" s="107" t="s">
        <v>1707</v>
      </c>
      <c r="F221" s="68" t="s">
        <v>801</v>
      </c>
      <c r="G221" s="68" t="s">
        <v>111</v>
      </c>
      <c r="H221" s="70">
        <v>1764.3263930000001</v>
      </c>
      <c r="I221" s="76">
        <v>14093</v>
      </c>
      <c r="J221" s="107" t="s">
        <v>1707</v>
      </c>
      <c r="K221" s="70">
        <v>901.84092307699996</v>
      </c>
      <c r="L221" s="71">
        <v>3.0817928262008734E-7</v>
      </c>
      <c r="M221" s="71">
        <f t="shared" si="4"/>
        <v>1.217903552482133E-2</v>
      </c>
      <c r="N221" s="71">
        <f>K221/'סכום נכסי הקרן'!$C$41</f>
        <v>4.314144670321594E-3</v>
      </c>
    </row>
    <row r="222" spans="1:14">
      <c r="A222" s="67" t="s">
        <v>839</v>
      </c>
      <c r="B222" s="54" t="s">
        <v>840</v>
      </c>
      <c r="C222" s="68" t="s">
        <v>747</v>
      </c>
      <c r="D222" s="68" t="s">
        <v>748</v>
      </c>
      <c r="E222" s="107" t="s">
        <v>1707</v>
      </c>
      <c r="F222" s="68" t="s">
        <v>1698</v>
      </c>
      <c r="G222" s="68" t="s">
        <v>111</v>
      </c>
      <c r="H222" s="70">
        <v>2317.7641359999998</v>
      </c>
      <c r="I222" s="76">
        <v>15194</v>
      </c>
      <c r="J222" s="107" t="s">
        <v>1707</v>
      </c>
      <c r="K222" s="70">
        <v>1277.288247402</v>
      </c>
      <c r="L222" s="71">
        <v>2.2428462125320052E-7</v>
      </c>
      <c r="M222" s="71">
        <f t="shared" si="4"/>
        <v>1.7249315863234048E-2</v>
      </c>
      <c r="N222" s="71">
        <f>K222/'סכום נכסי הקרן'!$C$41</f>
        <v>6.1101754688540171E-3</v>
      </c>
    </row>
    <row r="223" spans="1:14">
      <c r="A223" s="67" t="s">
        <v>841</v>
      </c>
      <c r="B223" s="54" t="s">
        <v>842</v>
      </c>
      <c r="C223" s="68" t="s">
        <v>770</v>
      </c>
      <c r="D223" s="68" t="s">
        <v>748</v>
      </c>
      <c r="E223" s="107" t="s">
        <v>1707</v>
      </c>
      <c r="F223" s="68" t="s">
        <v>1703</v>
      </c>
      <c r="G223" s="68" t="s">
        <v>111</v>
      </c>
      <c r="H223" s="70">
        <v>252.77628999999996</v>
      </c>
      <c r="I223" s="76">
        <v>21588</v>
      </c>
      <c r="J223" s="70">
        <v>1.5585933270000001</v>
      </c>
      <c r="K223" s="70">
        <v>199.48160940099999</v>
      </c>
      <c r="L223" s="71">
        <v>5.4224625618598932E-7</v>
      </c>
      <c r="M223" s="71">
        <f t="shared" si="4"/>
        <v>2.6939269945237105E-3</v>
      </c>
      <c r="N223" s="71">
        <f>K223/'סכום נכסי הקרן'!$C$41</f>
        <v>9.5426199898784132E-4</v>
      </c>
    </row>
    <row r="224" spans="1:14">
      <c r="A224" s="67" t="s">
        <v>843</v>
      </c>
      <c r="B224" s="54" t="s">
        <v>844</v>
      </c>
      <c r="C224" s="68" t="s">
        <v>747</v>
      </c>
      <c r="D224" s="68" t="s">
        <v>748</v>
      </c>
      <c r="E224" s="107" t="s">
        <v>1707</v>
      </c>
      <c r="F224" s="68" t="s">
        <v>755</v>
      </c>
      <c r="G224" s="68" t="s">
        <v>111</v>
      </c>
      <c r="H224" s="70">
        <v>239.16525899999999</v>
      </c>
      <c r="I224" s="76">
        <v>16207</v>
      </c>
      <c r="J224" s="107" t="s">
        <v>1707</v>
      </c>
      <c r="K224" s="70">
        <v>140.588009559</v>
      </c>
      <c r="L224" s="71">
        <v>2.87780923539261E-7</v>
      </c>
      <c r="M224" s="71">
        <f t="shared" si="4"/>
        <v>1.8985902269116593E-3</v>
      </c>
      <c r="N224" s="71">
        <f>K224/'סכום נכסי הקרן'!$C$41</f>
        <v>6.7253214688983037E-4</v>
      </c>
    </row>
    <row r="225" spans="1:14">
      <c r="A225" s="67" t="s">
        <v>845</v>
      </c>
      <c r="B225" s="54" t="s">
        <v>846</v>
      </c>
      <c r="C225" s="68" t="s">
        <v>25</v>
      </c>
      <c r="D225" s="68" t="s">
        <v>748</v>
      </c>
      <c r="E225" s="107" t="s">
        <v>1707</v>
      </c>
      <c r="F225" s="68" t="s">
        <v>1703</v>
      </c>
      <c r="G225" s="68" t="s">
        <v>113</v>
      </c>
      <c r="H225" s="70">
        <v>37722.560868</v>
      </c>
      <c r="I225" s="76">
        <v>247.5</v>
      </c>
      <c r="J225" s="107" t="s">
        <v>1707</v>
      </c>
      <c r="K225" s="70">
        <v>374.53636734899993</v>
      </c>
      <c r="L225" s="71">
        <v>2.454257147513799E-5</v>
      </c>
      <c r="M225" s="71">
        <f t="shared" si="4"/>
        <v>5.0579781938898966E-3</v>
      </c>
      <c r="N225" s="71">
        <f>K225/'סכום נכסי הקרן'!$C$41</f>
        <v>1.7916730453163745E-3</v>
      </c>
    </row>
    <row r="226" spans="1:14">
      <c r="A226" s="67" t="s">
        <v>847</v>
      </c>
      <c r="B226" s="54" t="s">
        <v>848</v>
      </c>
      <c r="C226" s="68" t="s">
        <v>25</v>
      </c>
      <c r="D226" s="68" t="s">
        <v>748</v>
      </c>
      <c r="E226" s="107" t="s">
        <v>1707</v>
      </c>
      <c r="F226" s="68" t="s">
        <v>755</v>
      </c>
      <c r="G226" s="68" t="s">
        <v>113</v>
      </c>
      <c r="H226" s="70">
        <v>147.77690799999999</v>
      </c>
      <c r="I226" s="76">
        <v>68170</v>
      </c>
      <c r="J226" s="107" t="s">
        <v>1707</v>
      </c>
      <c r="K226" s="70">
        <v>404.12665114499998</v>
      </c>
      <c r="L226" s="71">
        <v>3.6656619802520273E-7</v>
      </c>
      <c r="M226" s="71">
        <f t="shared" si="4"/>
        <v>5.4575842755383557E-3</v>
      </c>
      <c r="N226" s="71">
        <f>K226/'סכום נכסי הקרן'!$C$41</f>
        <v>1.9332243564902606E-3</v>
      </c>
    </row>
    <row r="227" spans="1:14">
      <c r="A227" s="67" t="s">
        <v>849</v>
      </c>
      <c r="B227" s="54" t="s">
        <v>850</v>
      </c>
      <c r="C227" s="68" t="s">
        <v>770</v>
      </c>
      <c r="D227" s="68" t="s">
        <v>748</v>
      </c>
      <c r="E227" s="107" t="s">
        <v>1707</v>
      </c>
      <c r="F227" s="68" t="s">
        <v>851</v>
      </c>
      <c r="G227" s="68" t="s">
        <v>111</v>
      </c>
      <c r="H227" s="70">
        <v>1924.98867</v>
      </c>
      <c r="I227" s="76">
        <v>3367</v>
      </c>
      <c r="J227" s="107" t="s">
        <v>1707</v>
      </c>
      <c r="K227" s="70">
        <v>235.08171461800003</v>
      </c>
      <c r="L227" s="71">
        <v>2.4324663339553916E-7</v>
      </c>
      <c r="M227" s="71">
        <f t="shared" si="4"/>
        <v>3.1746935410737406E-3</v>
      </c>
      <c r="N227" s="71">
        <f>K227/'סכום נכסי הקרן'!$C$41</f>
        <v>1.12456254784827E-3</v>
      </c>
    </row>
    <row r="228" spans="1:14">
      <c r="A228" s="67" t="s">
        <v>852</v>
      </c>
      <c r="B228" s="54" t="s">
        <v>853</v>
      </c>
      <c r="C228" s="68" t="s">
        <v>770</v>
      </c>
      <c r="D228" s="68" t="s">
        <v>748</v>
      </c>
      <c r="E228" s="107" t="s">
        <v>1707</v>
      </c>
      <c r="F228" s="68" t="s">
        <v>1667</v>
      </c>
      <c r="G228" s="68" t="s">
        <v>111</v>
      </c>
      <c r="H228" s="70">
        <v>0.13611000000000001</v>
      </c>
      <c r="I228" s="76">
        <v>54262500</v>
      </c>
      <c r="J228" s="107" t="s">
        <v>1707</v>
      </c>
      <c r="K228" s="70">
        <v>267.87882020800004</v>
      </c>
      <c r="L228" s="71">
        <v>2.3806858530135067E-7</v>
      </c>
      <c r="M228" s="71">
        <f t="shared" si="4"/>
        <v>3.6176065913366218E-3</v>
      </c>
      <c r="N228" s="71">
        <f>K228/'סכום נכסי הקרן'!$C$41</f>
        <v>1.2814543617618781E-3</v>
      </c>
    </row>
    <row r="229" spans="1:14">
      <c r="A229" s="67" t="s">
        <v>854</v>
      </c>
      <c r="B229" s="54" t="s">
        <v>855</v>
      </c>
      <c r="C229" s="68" t="s">
        <v>747</v>
      </c>
      <c r="D229" s="68" t="s">
        <v>748</v>
      </c>
      <c r="E229" s="107" t="s">
        <v>1707</v>
      </c>
      <c r="F229" s="68" t="s">
        <v>1696</v>
      </c>
      <c r="G229" s="68" t="s">
        <v>111</v>
      </c>
      <c r="H229" s="70">
        <v>361.66453800000005</v>
      </c>
      <c r="I229" s="76">
        <v>12138</v>
      </c>
      <c r="J229" s="107" t="s">
        <v>1707</v>
      </c>
      <c r="K229" s="70">
        <v>159.22109856500001</v>
      </c>
      <c r="L229" s="71">
        <v>1.1969162085404306E-6</v>
      </c>
      <c r="M229" s="71">
        <f t="shared" si="4"/>
        <v>2.1502233554760147E-3</v>
      </c>
      <c r="N229" s="71">
        <f>K229/'סכום נכסי הקרן'!$C$41</f>
        <v>7.6166742515220234E-4</v>
      </c>
    </row>
    <row r="230" spans="1:14">
      <c r="A230" s="67" t="s">
        <v>856</v>
      </c>
      <c r="B230" s="54" t="s">
        <v>857</v>
      </c>
      <c r="C230" s="68" t="s">
        <v>770</v>
      </c>
      <c r="D230" s="68" t="s">
        <v>748</v>
      </c>
      <c r="E230" s="107" t="s">
        <v>1707</v>
      </c>
      <c r="F230" s="68" t="s">
        <v>1703</v>
      </c>
      <c r="G230" s="68" t="s">
        <v>111</v>
      </c>
      <c r="H230" s="70">
        <v>243.054125</v>
      </c>
      <c r="I230" s="76">
        <v>13458</v>
      </c>
      <c r="J230" s="70">
        <v>1.0754999199999999</v>
      </c>
      <c r="K230" s="70">
        <v>119.715482885</v>
      </c>
      <c r="L230" s="71">
        <v>8.0256666468524175E-7</v>
      </c>
      <c r="M230" s="71">
        <f t="shared" si="4"/>
        <v>1.6167143025101645E-3</v>
      </c>
      <c r="N230" s="71">
        <f>K230/'סכום נכסי הקרן'!$C$41</f>
        <v>5.7268405017721965E-4</v>
      </c>
    </row>
    <row r="231" spans="1:14">
      <c r="A231" s="67" t="s">
        <v>858</v>
      </c>
      <c r="B231" s="54" t="s">
        <v>859</v>
      </c>
      <c r="C231" s="68" t="s">
        <v>770</v>
      </c>
      <c r="D231" s="68" t="s">
        <v>748</v>
      </c>
      <c r="E231" s="107" t="s">
        <v>1707</v>
      </c>
      <c r="F231" s="68" t="s">
        <v>860</v>
      </c>
      <c r="G231" s="68" t="s">
        <v>111</v>
      </c>
      <c r="H231" s="70">
        <v>87.499485000000007</v>
      </c>
      <c r="I231" s="76">
        <v>41223</v>
      </c>
      <c r="J231" s="107" t="s">
        <v>1707</v>
      </c>
      <c r="K231" s="70">
        <v>130.82557336900001</v>
      </c>
      <c r="L231" s="71">
        <v>2.5085154566888211E-6</v>
      </c>
      <c r="M231" s="71">
        <f t="shared" si="4"/>
        <v>1.7667520566486098E-3</v>
      </c>
      <c r="N231" s="71">
        <f>K231/'סכום נכסי הקרן'!$C$41</f>
        <v>6.2583149161822755E-4</v>
      </c>
    </row>
    <row r="232" spans="1:14">
      <c r="A232" s="67" t="s">
        <v>861</v>
      </c>
      <c r="B232" s="54" t="s">
        <v>862</v>
      </c>
      <c r="C232" s="68" t="s">
        <v>770</v>
      </c>
      <c r="D232" s="68" t="s">
        <v>748</v>
      </c>
      <c r="E232" s="107" t="s">
        <v>1707</v>
      </c>
      <c r="F232" s="68" t="s">
        <v>1696</v>
      </c>
      <c r="G232" s="68" t="s">
        <v>111</v>
      </c>
      <c r="H232" s="70">
        <v>651.38505499999997</v>
      </c>
      <c r="I232" s="76">
        <v>5469</v>
      </c>
      <c r="J232" s="107" t="s">
        <v>1707</v>
      </c>
      <c r="K232" s="70">
        <v>129.20914988199999</v>
      </c>
      <c r="L232" s="71">
        <v>2.2126265770158014E-6</v>
      </c>
      <c r="M232" s="71">
        <f t="shared" si="4"/>
        <v>1.7449228420193155E-3</v>
      </c>
      <c r="N232" s="71">
        <f>K232/'סכום נכסי הקרן'!$C$41</f>
        <v>6.1809899180259381E-4</v>
      </c>
    </row>
    <row r="233" spans="1:14">
      <c r="A233" s="67" t="s">
        <v>863</v>
      </c>
      <c r="B233" s="54" t="s">
        <v>864</v>
      </c>
      <c r="C233" s="68" t="s">
        <v>25</v>
      </c>
      <c r="D233" s="68" t="s">
        <v>748</v>
      </c>
      <c r="E233" s="107" t="s">
        <v>1707</v>
      </c>
      <c r="F233" s="68" t="s">
        <v>1695</v>
      </c>
      <c r="G233" s="68" t="s">
        <v>113</v>
      </c>
      <c r="H233" s="70">
        <v>593.05206499999997</v>
      </c>
      <c r="I233" s="76">
        <v>9702</v>
      </c>
      <c r="J233" s="107" t="s">
        <v>1707</v>
      </c>
      <c r="K233" s="70">
        <v>230.81908515699996</v>
      </c>
      <c r="L233" s="71">
        <v>6.0515516836734691E-6</v>
      </c>
      <c r="M233" s="71">
        <f t="shared" si="4"/>
        <v>3.117128271738278E-3</v>
      </c>
      <c r="N233" s="71">
        <f>K233/'סכום נכסי הקרן'!$C$41</f>
        <v>1.1041713683174214E-3</v>
      </c>
    </row>
    <row r="234" spans="1:14">
      <c r="A234" s="67" t="s">
        <v>764</v>
      </c>
      <c r="B234" s="54" t="s">
        <v>765</v>
      </c>
      <c r="C234" s="68" t="s">
        <v>102</v>
      </c>
      <c r="D234" s="68" t="s">
        <v>748</v>
      </c>
      <c r="E234" s="107" t="s">
        <v>1707</v>
      </c>
      <c r="F234" s="68" t="s">
        <v>107</v>
      </c>
      <c r="G234" s="68" t="s">
        <v>114</v>
      </c>
      <c r="H234" s="70">
        <v>9112.2772409999998</v>
      </c>
      <c r="I234" s="76">
        <v>1044</v>
      </c>
      <c r="J234" s="107" t="s">
        <v>1707</v>
      </c>
      <c r="K234" s="70">
        <v>439.59626465999997</v>
      </c>
      <c r="L234" s="71">
        <v>4.9663339949078858E-5</v>
      </c>
      <c r="M234" s="71">
        <f t="shared" si="4"/>
        <v>5.9365885788438344E-3</v>
      </c>
      <c r="N234" s="71">
        <f>K234/'סכום נכסי הקרן'!$C$41</f>
        <v>2.1029006710025916E-3</v>
      </c>
    </row>
    <row r="235" spans="1:14">
      <c r="A235" s="67" t="s">
        <v>865</v>
      </c>
      <c r="B235" s="54" t="s">
        <v>866</v>
      </c>
      <c r="C235" s="68" t="s">
        <v>747</v>
      </c>
      <c r="D235" s="68" t="s">
        <v>748</v>
      </c>
      <c r="E235" s="107" t="s">
        <v>1707</v>
      </c>
      <c r="F235" s="68" t="s">
        <v>1703</v>
      </c>
      <c r="G235" s="68" t="s">
        <v>111</v>
      </c>
      <c r="H235" s="70">
        <v>41.805309999999999</v>
      </c>
      <c r="I235" s="76">
        <v>80539</v>
      </c>
      <c r="J235" s="107" t="s">
        <v>1707</v>
      </c>
      <c r="K235" s="70">
        <v>122.11956020700001</v>
      </c>
      <c r="L235" s="71">
        <v>4.4528957529286533E-7</v>
      </c>
      <c r="M235" s="71">
        <f t="shared" si="4"/>
        <v>1.6491804973343656E-3</v>
      </c>
      <c r="N235" s="71">
        <f>K235/'סכום נכסי הקרן'!$C$41</f>
        <v>5.8418445684579336E-4</v>
      </c>
    </row>
    <row r="236" spans="1:14">
      <c r="A236" s="67" t="s">
        <v>867</v>
      </c>
      <c r="B236" s="54" t="s">
        <v>868</v>
      </c>
      <c r="C236" s="68" t="s">
        <v>770</v>
      </c>
      <c r="D236" s="68" t="s">
        <v>748</v>
      </c>
      <c r="E236" s="107" t="s">
        <v>1707</v>
      </c>
      <c r="F236" s="68" t="s">
        <v>1667</v>
      </c>
      <c r="G236" s="68" t="s">
        <v>111</v>
      </c>
      <c r="H236" s="70">
        <v>323.74809499999998</v>
      </c>
      <c r="I236" s="76">
        <v>38577</v>
      </c>
      <c r="J236" s="107" t="s">
        <v>1707</v>
      </c>
      <c r="K236" s="70">
        <v>452.98438087</v>
      </c>
      <c r="L236" s="71">
        <v>9.9274983552913204E-7</v>
      </c>
      <c r="M236" s="71">
        <f t="shared" si="4"/>
        <v>6.1173902465877419E-3</v>
      </c>
      <c r="N236" s="71">
        <f>K236/'סכום נכסי הקרן'!$C$41</f>
        <v>2.1669455249397492E-3</v>
      </c>
    </row>
    <row r="237" spans="1:14">
      <c r="A237" s="67" t="s">
        <v>869</v>
      </c>
      <c r="B237" s="54" t="s">
        <v>870</v>
      </c>
      <c r="C237" s="68" t="s">
        <v>770</v>
      </c>
      <c r="D237" s="68" t="s">
        <v>748</v>
      </c>
      <c r="E237" s="107" t="s">
        <v>1707</v>
      </c>
      <c r="F237" s="68" t="s">
        <v>1698</v>
      </c>
      <c r="G237" s="68" t="s">
        <v>111</v>
      </c>
      <c r="H237" s="70">
        <v>158.47129000000001</v>
      </c>
      <c r="I237" s="76">
        <v>34655</v>
      </c>
      <c r="J237" s="107" t="s">
        <v>1707</v>
      </c>
      <c r="K237" s="70">
        <v>199.18840344899999</v>
      </c>
      <c r="L237" s="71">
        <v>1.5922572633056754E-7</v>
      </c>
      <c r="M237" s="71">
        <f t="shared" si="4"/>
        <v>2.6899673541768152E-3</v>
      </c>
      <c r="N237" s="71">
        <f>K237/'סכום נכסי הקרן'!$C$41</f>
        <v>9.5285938699413023E-4</v>
      </c>
    </row>
    <row r="238" spans="1:14">
      <c r="A238" s="67" t="s">
        <v>871</v>
      </c>
      <c r="B238" s="54" t="s">
        <v>872</v>
      </c>
      <c r="C238" s="68" t="s">
        <v>770</v>
      </c>
      <c r="D238" s="68" t="s">
        <v>748</v>
      </c>
      <c r="E238" s="107" t="s">
        <v>1707</v>
      </c>
      <c r="F238" s="68" t="s">
        <v>851</v>
      </c>
      <c r="G238" s="68" t="s">
        <v>111</v>
      </c>
      <c r="H238" s="70">
        <v>464.71948700000002</v>
      </c>
      <c r="I238" s="76">
        <v>17010</v>
      </c>
      <c r="J238" s="107" t="s">
        <v>1707</v>
      </c>
      <c r="K238" s="70">
        <v>286.70994224700001</v>
      </c>
      <c r="L238" s="71">
        <v>1.607465050893812E-7</v>
      </c>
      <c r="M238" s="71">
        <f t="shared" si="4"/>
        <v>3.8719140843950675E-3</v>
      </c>
      <c r="N238" s="71">
        <f>K238/'סכום נכסי הקרן'!$C$41</f>
        <v>1.3715369724550622E-3</v>
      </c>
    </row>
    <row r="239" spans="1:14">
      <c r="A239" s="67" t="s">
        <v>873</v>
      </c>
      <c r="B239" s="54" t="s">
        <v>874</v>
      </c>
      <c r="C239" s="68" t="s">
        <v>25</v>
      </c>
      <c r="D239" s="68" t="s">
        <v>748</v>
      </c>
      <c r="E239" s="107" t="s">
        <v>1707</v>
      </c>
      <c r="F239" s="68" t="s">
        <v>1704</v>
      </c>
      <c r="G239" s="68" t="s">
        <v>113</v>
      </c>
      <c r="H239" s="70">
        <v>79.721753000000007</v>
      </c>
      <c r="I239" s="76">
        <v>73360</v>
      </c>
      <c r="J239" s="107" t="s">
        <v>1707</v>
      </c>
      <c r="K239" s="70">
        <v>234.61392498800001</v>
      </c>
      <c r="L239" s="71">
        <v>1.5879296298922575E-7</v>
      </c>
      <c r="M239" s="71">
        <f t="shared" si="4"/>
        <v>3.1683762112918153E-3</v>
      </c>
      <c r="N239" s="71">
        <f>K239/'סכום נכסי הקרן'!$C$41</f>
        <v>1.1223247783176851E-3</v>
      </c>
    </row>
    <row r="240" spans="1:14">
      <c r="A240" s="67" t="s">
        <v>875</v>
      </c>
      <c r="B240" s="54" t="s">
        <v>876</v>
      </c>
      <c r="C240" s="68" t="s">
        <v>770</v>
      </c>
      <c r="D240" s="68" t="s">
        <v>748</v>
      </c>
      <c r="E240" s="107" t="s">
        <v>1707</v>
      </c>
      <c r="F240" s="68" t="s">
        <v>1696</v>
      </c>
      <c r="G240" s="68" t="s">
        <v>111</v>
      </c>
      <c r="H240" s="70">
        <v>184.721135</v>
      </c>
      <c r="I240" s="76">
        <v>42651</v>
      </c>
      <c r="J240" s="107" t="s">
        <v>1707</v>
      </c>
      <c r="K240" s="70">
        <v>285.75468674500001</v>
      </c>
      <c r="L240" s="71">
        <v>1.9853130896511982E-7</v>
      </c>
      <c r="M240" s="71">
        <f t="shared" si="4"/>
        <v>3.8590137042987145E-3</v>
      </c>
      <c r="N240" s="71">
        <f>K240/'סכום נכסי הקרן'!$C$41</f>
        <v>1.3669673079751139E-3</v>
      </c>
    </row>
    <row r="241" spans="1:14">
      <c r="A241" s="67" t="s">
        <v>877</v>
      </c>
      <c r="B241" s="54" t="s">
        <v>878</v>
      </c>
      <c r="C241" s="68" t="s">
        <v>747</v>
      </c>
      <c r="D241" s="68" t="s">
        <v>748</v>
      </c>
      <c r="E241" s="107" t="s">
        <v>1707</v>
      </c>
      <c r="F241" s="68" t="s">
        <v>801</v>
      </c>
      <c r="G241" s="68" t="s">
        <v>111</v>
      </c>
      <c r="H241" s="70">
        <v>544.65318300000001</v>
      </c>
      <c r="I241" s="76">
        <v>35396</v>
      </c>
      <c r="J241" s="107" t="s">
        <v>1707</v>
      </c>
      <c r="K241" s="70">
        <v>699.23279351099995</v>
      </c>
      <c r="L241" s="71">
        <v>2.4538270811907226E-7</v>
      </c>
      <c r="M241" s="71">
        <f t="shared" si="4"/>
        <v>9.4428860061425979E-3</v>
      </c>
      <c r="N241" s="71">
        <f>K241/'סכום נכסי הקרן'!$C$41</f>
        <v>3.3449263082309705E-3</v>
      </c>
    </row>
    <row r="242" spans="1:14">
      <c r="A242" s="67" t="s">
        <v>879</v>
      </c>
      <c r="B242" s="54" t="s">
        <v>880</v>
      </c>
      <c r="C242" s="68" t="s">
        <v>747</v>
      </c>
      <c r="D242" s="68" t="s">
        <v>748</v>
      </c>
      <c r="E242" s="107" t="s">
        <v>1707</v>
      </c>
      <c r="F242" s="68" t="s">
        <v>1696</v>
      </c>
      <c r="G242" s="68" t="s">
        <v>111</v>
      </c>
      <c r="H242" s="70">
        <v>291.66494999999998</v>
      </c>
      <c r="I242" s="76">
        <v>37604</v>
      </c>
      <c r="J242" s="107" t="s">
        <v>1707</v>
      </c>
      <c r="K242" s="70">
        <v>397.80097364300002</v>
      </c>
      <c r="L242" s="71">
        <v>3.9243091415375682E-8</v>
      </c>
      <c r="M242" s="71">
        <f t="shared" si="4"/>
        <v>5.3721582884889273E-3</v>
      </c>
      <c r="N242" s="71">
        <f>K242/'סכום נכסי הקרן'!$C$41</f>
        <v>1.9029641551807925E-3</v>
      </c>
    </row>
    <row r="243" spans="1:14">
      <c r="A243" s="67" t="s">
        <v>881</v>
      </c>
      <c r="B243" s="54" t="s">
        <v>882</v>
      </c>
      <c r="C243" s="68" t="s">
        <v>770</v>
      </c>
      <c r="D243" s="68" t="s">
        <v>748</v>
      </c>
      <c r="E243" s="107" t="s">
        <v>1707</v>
      </c>
      <c r="F243" s="68" t="s">
        <v>1667</v>
      </c>
      <c r="G243" s="68" t="s">
        <v>111</v>
      </c>
      <c r="H243" s="70">
        <v>857.82550700000002</v>
      </c>
      <c r="I243" s="76">
        <v>9325</v>
      </c>
      <c r="J243" s="107" t="s">
        <v>1707</v>
      </c>
      <c r="K243" s="70">
        <v>290.13181274300001</v>
      </c>
      <c r="L243" s="71">
        <v>5.2264635030479706E-7</v>
      </c>
      <c r="M243" s="71">
        <f t="shared" si="4"/>
        <v>3.9181252079598869E-3</v>
      </c>
      <c r="N243" s="71">
        <f>K243/'סכום נכסי הקרן'!$C$41</f>
        <v>1.3879062056369863E-3</v>
      </c>
    </row>
    <row r="244" spans="1:14">
      <c r="A244" s="67" t="s">
        <v>883</v>
      </c>
      <c r="B244" s="54" t="s">
        <v>884</v>
      </c>
      <c r="C244" s="68" t="s">
        <v>747</v>
      </c>
      <c r="D244" s="68" t="s">
        <v>748</v>
      </c>
      <c r="E244" s="107" t="s">
        <v>1707</v>
      </c>
      <c r="F244" s="68" t="s">
        <v>801</v>
      </c>
      <c r="G244" s="68" t="s">
        <v>111</v>
      </c>
      <c r="H244" s="70">
        <v>112.777114</v>
      </c>
      <c r="I244" s="76">
        <v>48688</v>
      </c>
      <c r="J244" s="107" t="s">
        <v>1707</v>
      </c>
      <c r="K244" s="70">
        <v>199.154657426</v>
      </c>
      <c r="L244" s="71">
        <v>2.5767044253545163E-7</v>
      </c>
      <c r="M244" s="71">
        <f t="shared" si="4"/>
        <v>2.6895116263400964E-3</v>
      </c>
      <c r="N244" s="71">
        <f>K244/'סכום נכסי הקרן'!$C$41</f>
        <v>9.5269795583532535E-4</v>
      </c>
    </row>
    <row r="245" spans="1:14">
      <c r="A245" s="67" t="s">
        <v>885</v>
      </c>
      <c r="B245" s="54" t="s">
        <v>886</v>
      </c>
      <c r="C245" s="68" t="s">
        <v>747</v>
      </c>
      <c r="D245" s="68" t="s">
        <v>748</v>
      </c>
      <c r="E245" s="107" t="s">
        <v>1707</v>
      </c>
      <c r="F245" s="68" t="s">
        <v>755</v>
      </c>
      <c r="G245" s="68" t="s">
        <v>111</v>
      </c>
      <c r="H245" s="70">
        <v>103.05494899999999</v>
      </c>
      <c r="I245" s="76">
        <v>49522</v>
      </c>
      <c r="J245" s="107" t="s">
        <v>1707</v>
      </c>
      <c r="K245" s="70">
        <v>185.10348017699999</v>
      </c>
      <c r="L245" s="71">
        <v>4.1722651417004048E-8</v>
      </c>
      <c r="M245" s="71">
        <f t="shared" si="4"/>
        <v>2.499755559053581E-3</v>
      </c>
      <c r="N245" s="71">
        <f>K245/'סכום נכסי הקרן'!$C$41</f>
        <v>8.8548121074275238E-4</v>
      </c>
    </row>
    <row r="246" spans="1:14">
      <c r="A246" s="67" t="s">
        <v>797</v>
      </c>
      <c r="B246" s="54" t="s">
        <v>798</v>
      </c>
      <c r="C246" s="68" t="s">
        <v>770</v>
      </c>
      <c r="D246" s="68" t="s">
        <v>748</v>
      </c>
      <c r="E246" s="107" t="s">
        <v>1707</v>
      </c>
      <c r="F246" s="68" t="s">
        <v>222</v>
      </c>
      <c r="G246" s="68" t="s">
        <v>111</v>
      </c>
      <c r="H246" s="70">
        <v>1732.2598879999998</v>
      </c>
      <c r="I246" s="76">
        <v>7579</v>
      </c>
      <c r="J246" s="107" t="s">
        <v>1707</v>
      </c>
      <c r="K246" s="70">
        <v>476.18149228100003</v>
      </c>
      <c r="L246" s="71">
        <v>2.8701619353600638E-5</v>
      </c>
      <c r="M246" s="71">
        <f t="shared" si="4"/>
        <v>6.4306588472006748E-3</v>
      </c>
      <c r="N246" s="71">
        <f>K246/'סכום נכסי הקרן'!$C$41</f>
        <v>2.2779137589151741E-3</v>
      </c>
    </row>
    <row r="247" spans="1:14">
      <c r="A247" s="67" t="s">
        <v>887</v>
      </c>
      <c r="B247" s="54" t="s">
        <v>888</v>
      </c>
      <c r="C247" s="68" t="s">
        <v>747</v>
      </c>
      <c r="D247" s="68" t="s">
        <v>748</v>
      </c>
      <c r="E247" s="107" t="s">
        <v>1707</v>
      </c>
      <c r="F247" s="68" t="s">
        <v>1696</v>
      </c>
      <c r="G247" s="68" t="s">
        <v>111</v>
      </c>
      <c r="H247" s="70">
        <v>357.875496</v>
      </c>
      <c r="I247" s="76">
        <v>29488</v>
      </c>
      <c r="J247" s="107" t="s">
        <v>1707</v>
      </c>
      <c r="K247" s="70">
        <v>382.75849334699996</v>
      </c>
      <c r="L247" s="71">
        <v>1.1350317031398668E-6</v>
      </c>
      <c r="M247" s="71">
        <f t="shared" si="4"/>
        <v>5.1690150320470507E-3</v>
      </c>
      <c r="N247" s="71">
        <f>K247/'סכום נכסי הקרן'!$C$41</f>
        <v>1.8310053046376293E-3</v>
      </c>
    </row>
    <row r="248" spans="1:14">
      <c r="A248" s="67" t="s">
        <v>889</v>
      </c>
      <c r="B248" s="54" t="s">
        <v>890</v>
      </c>
      <c r="C248" s="68" t="s">
        <v>747</v>
      </c>
      <c r="D248" s="68" t="s">
        <v>748</v>
      </c>
      <c r="E248" s="107" t="s">
        <v>1707</v>
      </c>
      <c r="F248" s="68" t="s">
        <v>1667</v>
      </c>
      <c r="G248" s="68" t="s">
        <v>111</v>
      </c>
      <c r="H248" s="70">
        <v>3976.3944000000001</v>
      </c>
      <c r="I248" s="76">
        <v>521</v>
      </c>
      <c r="J248" s="107" t="s">
        <v>1707</v>
      </c>
      <c r="K248" s="70">
        <v>75.140612766999993</v>
      </c>
      <c r="L248" s="71">
        <v>1.0990329803474003E-5</v>
      </c>
      <c r="M248" s="71">
        <f t="shared" si="4"/>
        <v>1.0147468016019501E-3</v>
      </c>
      <c r="N248" s="71">
        <f>K248/'סכום נכסי הקרן'!$C$41</f>
        <v>3.5945083639298773E-4</v>
      </c>
    </row>
    <row r="249" spans="1:14">
      <c r="A249" s="67" t="s">
        <v>891</v>
      </c>
      <c r="B249" s="54" t="s">
        <v>892</v>
      </c>
      <c r="C249" s="68" t="s">
        <v>770</v>
      </c>
      <c r="D249" s="68" t="s">
        <v>748</v>
      </c>
      <c r="E249" s="107" t="s">
        <v>1707</v>
      </c>
      <c r="F249" s="68" t="s">
        <v>1703</v>
      </c>
      <c r="G249" s="68" t="s">
        <v>111</v>
      </c>
      <c r="H249" s="70">
        <v>598.88536399999998</v>
      </c>
      <c r="I249" s="76">
        <v>13330</v>
      </c>
      <c r="J249" s="107" t="s">
        <v>1707</v>
      </c>
      <c r="K249" s="70">
        <v>289.54855679000002</v>
      </c>
      <c r="L249" s="71">
        <v>6.4824114856980803E-7</v>
      </c>
      <c r="M249" s="71">
        <f t="shared" si="4"/>
        <v>3.9102485472430346E-3</v>
      </c>
      <c r="N249" s="71">
        <f>K249/'סכום נכסי הקרן'!$C$41</f>
        <v>1.3851160788012212E-3</v>
      </c>
    </row>
    <row r="250" spans="1:14">
      <c r="A250" s="67" t="s">
        <v>893</v>
      </c>
      <c r="B250" s="54" t="s">
        <v>894</v>
      </c>
      <c r="C250" s="68" t="s">
        <v>25</v>
      </c>
      <c r="D250" s="68" t="s">
        <v>748</v>
      </c>
      <c r="E250" s="107" t="s">
        <v>1707</v>
      </c>
      <c r="F250" s="68" t="s">
        <v>1704</v>
      </c>
      <c r="G250" s="68" t="s">
        <v>113</v>
      </c>
      <c r="H250" s="70">
        <v>641.66288999999995</v>
      </c>
      <c r="I250" s="76">
        <v>5052</v>
      </c>
      <c r="J250" s="107" t="s">
        <v>1707</v>
      </c>
      <c r="K250" s="70">
        <v>130.04327179800001</v>
      </c>
      <c r="L250" s="71">
        <v>4.2543638095207785E-6</v>
      </c>
      <c r="M250" s="71">
        <f t="shared" si="4"/>
        <v>1.7561873568434324E-3</v>
      </c>
      <c r="N250" s="71">
        <f>K250/'סכום נכסי הקרן'!$C$41</f>
        <v>6.2208918843952628E-4</v>
      </c>
    </row>
    <row r="251" spans="1:14">
      <c r="A251" s="67" t="s">
        <v>895</v>
      </c>
      <c r="B251" s="54" t="s">
        <v>896</v>
      </c>
      <c r="C251" s="68" t="s">
        <v>770</v>
      </c>
      <c r="D251" s="68" t="s">
        <v>748</v>
      </c>
      <c r="E251" s="107" t="s">
        <v>1707</v>
      </c>
      <c r="F251" s="68" t="s">
        <v>1694</v>
      </c>
      <c r="G251" s="68" t="s">
        <v>111</v>
      </c>
      <c r="H251" s="70">
        <v>1506.935575</v>
      </c>
      <c r="I251" s="76">
        <v>3566</v>
      </c>
      <c r="J251" s="107" t="s">
        <v>1707</v>
      </c>
      <c r="K251" s="70">
        <v>194.90526908699999</v>
      </c>
      <c r="L251" s="71">
        <v>4.7691936762155677E-6</v>
      </c>
      <c r="M251" s="71">
        <f t="shared" si="4"/>
        <v>2.6321251735687314E-3</v>
      </c>
      <c r="N251" s="71">
        <f>K251/'סכום נכסי הקרן'!$C$41</f>
        <v>9.3237011798086777E-4</v>
      </c>
    </row>
    <row r="252" spans="1:14">
      <c r="A252" s="67" t="s">
        <v>897</v>
      </c>
      <c r="B252" s="54" t="s">
        <v>898</v>
      </c>
      <c r="C252" s="68" t="s">
        <v>25</v>
      </c>
      <c r="D252" s="68" t="s">
        <v>748</v>
      </c>
      <c r="E252" s="107" t="s">
        <v>1707</v>
      </c>
      <c r="F252" s="68" t="s">
        <v>1694</v>
      </c>
      <c r="G252" s="68" t="s">
        <v>111</v>
      </c>
      <c r="H252" s="70">
        <v>71.166247999999996</v>
      </c>
      <c r="I252" s="76">
        <v>149800</v>
      </c>
      <c r="J252" s="107" t="s">
        <v>1707</v>
      </c>
      <c r="K252" s="70">
        <v>386.66373119399998</v>
      </c>
      <c r="L252" s="71">
        <v>2.9802696917327413E-7</v>
      </c>
      <c r="M252" s="71">
        <f t="shared" si="4"/>
        <v>5.221753856882381E-3</v>
      </c>
      <c r="N252" s="71">
        <f>K252/'סכום נכסי הקרן'!$C$41</f>
        <v>1.8496868266365317E-3</v>
      </c>
    </row>
    <row r="253" spans="1:14">
      <c r="A253" s="67" t="s">
        <v>899</v>
      </c>
      <c r="B253" s="54" t="s">
        <v>900</v>
      </c>
      <c r="C253" s="68" t="s">
        <v>770</v>
      </c>
      <c r="D253" s="68" t="s">
        <v>748</v>
      </c>
      <c r="E253" s="107" t="s">
        <v>1707</v>
      </c>
      <c r="F253" s="68" t="s">
        <v>1696</v>
      </c>
      <c r="G253" s="68" t="s">
        <v>111</v>
      </c>
      <c r="H253" s="70">
        <v>828.41549999999984</v>
      </c>
      <c r="I253" s="76">
        <v>2744</v>
      </c>
      <c r="J253" s="107" t="s">
        <v>1707</v>
      </c>
      <c r="K253" s="70">
        <v>82.447953228000003</v>
      </c>
      <c r="L253" s="71">
        <v>3.3303164730800984E-6</v>
      </c>
      <c r="M253" s="71">
        <f t="shared" si="4"/>
        <v>1.1134297919045367E-3</v>
      </c>
      <c r="N253" s="71">
        <f>K253/'סכום נכסי הקרן'!$C$41</f>
        <v>3.9440702777592955E-4</v>
      </c>
    </row>
    <row r="254" spans="1:14">
      <c r="A254" s="67" t="s">
        <v>901</v>
      </c>
      <c r="B254" s="54" t="s">
        <v>902</v>
      </c>
      <c r="C254" s="68" t="s">
        <v>747</v>
      </c>
      <c r="D254" s="68" t="s">
        <v>748</v>
      </c>
      <c r="E254" s="107" t="s">
        <v>1707</v>
      </c>
      <c r="F254" s="68" t="s">
        <v>755</v>
      </c>
      <c r="G254" s="68" t="s">
        <v>111</v>
      </c>
      <c r="H254" s="70">
        <v>835.98390400000005</v>
      </c>
      <c r="I254" s="76">
        <v>9360</v>
      </c>
      <c r="J254" s="107" t="s">
        <v>1707</v>
      </c>
      <c r="K254" s="70">
        <v>283.805834817</v>
      </c>
      <c r="L254" s="71">
        <v>1.4715117393429388E-5</v>
      </c>
      <c r="M254" s="71">
        <f t="shared" si="4"/>
        <v>3.8326951637929828E-3</v>
      </c>
      <c r="N254" s="71">
        <f>K254/'סכום נכסי הקרן'!$C$41</f>
        <v>1.3576445671864823E-3</v>
      </c>
    </row>
    <row r="255" spans="1:14">
      <c r="A255" s="67" t="s">
        <v>903</v>
      </c>
      <c r="B255" s="54" t="s">
        <v>904</v>
      </c>
      <c r="C255" s="68" t="s">
        <v>770</v>
      </c>
      <c r="D255" s="68" t="s">
        <v>748</v>
      </c>
      <c r="E255" s="107" t="s">
        <v>1707</v>
      </c>
      <c r="F255" s="68" t="s">
        <v>755</v>
      </c>
      <c r="G255" s="68" t="s">
        <v>111</v>
      </c>
      <c r="H255" s="70">
        <v>1390.269595</v>
      </c>
      <c r="I255" s="76">
        <v>10400</v>
      </c>
      <c r="J255" s="70">
        <v>1.9068092329999999</v>
      </c>
      <c r="K255" s="70">
        <v>526.32762262299991</v>
      </c>
      <c r="L255" s="71">
        <v>2.6805988529341135E-7</v>
      </c>
      <c r="M255" s="71">
        <f t="shared" si="4"/>
        <v>7.1078642026460416E-3</v>
      </c>
      <c r="N255" s="71">
        <f>K255/'סכום נכסי הקרן'!$C$41</f>
        <v>2.5177982611775756E-3</v>
      </c>
    </row>
    <row r="256" spans="1:14">
      <c r="A256" s="67" t="s">
        <v>905</v>
      </c>
      <c r="B256" s="54" t="s">
        <v>906</v>
      </c>
      <c r="C256" s="68" t="s">
        <v>747</v>
      </c>
      <c r="D256" s="68" t="s">
        <v>748</v>
      </c>
      <c r="E256" s="107" t="s">
        <v>1707</v>
      </c>
      <c r="F256" s="68" t="s">
        <v>1699</v>
      </c>
      <c r="G256" s="68" t="s">
        <v>111</v>
      </c>
      <c r="H256" s="70">
        <v>2071.0387500000002</v>
      </c>
      <c r="I256" s="76">
        <v>254</v>
      </c>
      <c r="J256" s="107" t="s">
        <v>1707</v>
      </c>
      <c r="K256" s="70">
        <v>19.079610166999998</v>
      </c>
      <c r="L256" s="71">
        <v>1.239437753677146E-5</v>
      </c>
      <c r="M256" s="71">
        <f t="shared" si="4"/>
        <v>2.5766323536395471E-4</v>
      </c>
      <c r="N256" s="71">
        <f>K256/'סכום נכסי הקרן'!$C$41</f>
        <v>9.1271305623318727E-5</v>
      </c>
    </row>
    <row r="257" spans="1:14">
      <c r="A257" s="67" t="s">
        <v>907</v>
      </c>
      <c r="B257" s="54" t="s">
        <v>908</v>
      </c>
      <c r="C257" s="68" t="s">
        <v>770</v>
      </c>
      <c r="D257" s="68" t="s">
        <v>748</v>
      </c>
      <c r="E257" s="107" t="s">
        <v>1707</v>
      </c>
      <c r="F257" s="68" t="s">
        <v>1696</v>
      </c>
      <c r="G257" s="68" t="s">
        <v>111</v>
      </c>
      <c r="H257" s="70">
        <v>301.38711499999999</v>
      </c>
      <c r="I257" s="76">
        <v>26035</v>
      </c>
      <c r="J257" s="107" t="s">
        <v>1707</v>
      </c>
      <c r="K257" s="70">
        <v>284.59667306</v>
      </c>
      <c r="L257" s="71">
        <v>1.9044708299958961E-7</v>
      </c>
      <c r="M257" s="71">
        <f t="shared" si="4"/>
        <v>3.843375148266322E-3</v>
      </c>
      <c r="N257" s="71">
        <f>K257/'סכום נכסי הקרן'!$C$41</f>
        <v>1.3614277073210907E-3</v>
      </c>
    </row>
    <row r="258" spans="1:14">
      <c r="A258" s="109" t="s">
        <v>1707</v>
      </c>
      <c r="B258" s="109" t="s">
        <v>1707</v>
      </c>
      <c r="C258" s="109" t="s">
        <v>1707</v>
      </c>
      <c r="D258" s="110" t="s">
        <v>1707</v>
      </c>
      <c r="E258" s="110" t="s">
        <v>1707</v>
      </c>
      <c r="F258" s="110" t="s">
        <v>1707</v>
      </c>
      <c r="G258" s="110" t="s">
        <v>1707</v>
      </c>
      <c r="H258" s="110" t="s">
        <v>1707</v>
      </c>
      <c r="I258" s="110" t="s">
        <v>1707</v>
      </c>
      <c r="J258" s="110" t="s">
        <v>1707</v>
      </c>
      <c r="K258" s="110" t="s">
        <v>1707</v>
      </c>
      <c r="L258" s="110" t="s">
        <v>1707</v>
      </c>
      <c r="M258" s="110" t="s">
        <v>1707</v>
      </c>
      <c r="N258" s="110" t="s">
        <v>1707</v>
      </c>
    </row>
    <row r="259" spans="1:14">
      <c r="A259" s="82" t="s">
        <v>185</v>
      </c>
      <c r="B259" s="109" t="s">
        <v>1707</v>
      </c>
      <c r="C259" s="109" t="s">
        <v>1707</v>
      </c>
      <c r="D259" s="110" t="s">
        <v>1707</v>
      </c>
      <c r="E259" s="110" t="s">
        <v>1707</v>
      </c>
      <c r="F259" s="110" t="s">
        <v>1707</v>
      </c>
      <c r="G259" s="110" t="s">
        <v>1707</v>
      </c>
      <c r="H259" s="110" t="s">
        <v>1707</v>
      </c>
      <c r="I259" s="110" t="s">
        <v>1707</v>
      </c>
      <c r="J259" s="110" t="s">
        <v>1707</v>
      </c>
      <c r="K259" s="110" t="s">
        <v>1707</v>
      </c>
      <c r="L259" s="110" t="s">
        <v>1707</v>
      </c>
      <c r="M259" s="110" t="s">
        <v>1707</v>
      </c>
      <c r="N259" s="110" t="s">
        <v>1707</v>
      </c>
    </row>
    <row r="260" spans="1:14">
      <c r="A260" s="82" t="s">
        <v>93</v>
      </c>
      <c r="B260" s="109" t="s">
        <v>1707</v>
      </c>
      <c r="C260" s="109" t="s">
        <v>1707</v>
      </c>
      <c r="D260" s="110" t="s">
        <v>1707</v>
      </c>
      <c r="E260" s="110" t="s">
        <v>1707</v>
      </c>
      <c r="F260" s="110" t="s">
        <v>1707</v>
      </c>
      <c r="G260" s="110" t="s">
        <v>1707</v>
      </c>
      <c r="H260" s="110" t="s">
        <v>1707</v>
      </c>
      <c r="I260" s="110" t="s">
        <v>1707</v>
      </c>
      <c r="J260" s="110" t="s">
        <v>1707</v>
      </c>
      <c r="K260" s="110" t="s">
        <v>1707</v>
      </c>
      <c r="L260" s="110" t="s">
        <v>1707</v>
      </c>
      <c r="M260" s="110" t="s">
        <v>1707</v>
      </c>
      <c r="N260" s="110" t="s">
        <v>1707</v>
      </c>
    </row>
    <row r="261" spans="1:14">
      <c r="A261" s="82" t="s">
        <v>168</v>
      </c>
      <c r="B261" s="109" t="s">
        <v>1707</v>
      </c>
      <c r="C261" s="109" t="s">
        <v>1707</v>
      </c>
      <c r="D261" s="110" t="s">
        <v>1707</v>
      </c>
      <c r="E261" s="110" t="s">
        <v>1707</v>
      </c>
      <c r="F261" s="110" t="s">
        <v>1707</v>
      </c>
      <c r="G261" s="110" t="s">
        <v>1707</v>
      </c>
      <c r="H261" s="110" t="s">
        <v>1707</v>
      </c>
      <c r="I261" s="110" t="s">
        <v>1707</v>
      </c>
      <c r="J261" s="110" t="s">
        <v>1707</v>
      </c>
      <c r="K261" s="110" t="s">
        <v>1707</v>
      </c>
      <c r="L261" s="110" t="s">
        <v>1707</v>
      </c>
      <c r="M261" s="110" t="s">
        <v>1707</v>
      </c>
      <c r="N261" s="110" t="s">
        <v>1707</v>
      </c>
    </row>
    <row r="262" spans="1:14">
      <c r="A262" s="82" t="s">
        <v>176</v>
      </c>
      <c r="B262" s="109" t="s">
        <v>1707</v>
      </c>
      <c r="C262" s="109" t="s">
        <v>1707</v>
      </c>
      <c r="D262" s="110" t="s">
        <v>1707</v>
      </c>
      <c r="E262" s="110" t="s">
        <v>1707</v>
      </c>
      <c r="F262" s="110" t="s">
        <v>1707</v>
      </c>
      <c r="G262" s="110" t="s">
        <v>1707</v>
      </c>
      <c r="H262" s="110" t="s">
        <v>1707</v>
      </c>
      <c r="I262" s="110" t="s">
        <v>1707</v>
      </c>
      <c r="J262" s="110" t="s">
        <v>1707</v>
      </c>
      <c r="K262" s="110" t="s">
        <v>1707</v>
      </c>
      <c r="L262" s="110" t="s">
        <v>1707</v>
      </c>
      <c r="M262" s="110" t="s">
        <v>1707</v>
      </c>
      <c r="N262" s="110" t="s">
        <v>1707</v>
      </c>
    </row>
    <row r="263" spans="1:14">
      <c r="A263" s="82" t="s">
        <v>182</v>
      </c>
      <c r="B263" s="109" t="s">
        <v>1707</v>
      </c>
      <c r="C263" s="109" t="s">
        <v>1707</v>
      </c>
      <c r="D263" s="110" t="s">
        <v>1707</v>
      </c>
      <c r="E263" s="110" t="s">
        <v>1707</v>
      </c>
      <c r="F263" s="110" t="s">
        <v>1707</v>
      </c>
      <c r="G263" s="110" t="s">
        <v>1707</v>
      </c>
      <c r="H263" s="110" t="s">
        <v>1707</v>
      </c>
      <c r="I263" s="110" t="s">
        <v>1707</v>
      </c>
      <c r="J263" s="110" t="s">
        <v>1707</v>
      </c>
      <c r="K263" s="110" t="s">
        <v>1707</v>
      </c>
      <c r="L263" s="110" t="s">
        <v>1707</v>
      </c>
      <c r="M263" s="110" t="s">
        <v>1707</v>
      </c>
      <c r="N263" s="110" t="s">
        <v>1707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4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4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125</v>
      </c>
      <c r="B1" s="36" t="s" vm="1">
        <v>192</v>
      </c>
    </row>
    <row r="2" spans="1:13">
      <c r="A2" s="36" t="s">
        <v>124</v>
      </c>
      <c r="B2" s="36" t="s">
        <v>193</v>
      </c>
    </row>
    <row r="3" spans="1:13">
      <c r="A3" s="36" t="s">
        <v>126</v>
      </c>
      <c r="B3" s="36" t="s">
        <v>194</v>
      </c>
    </row>
    <row r="4" spans="1:13">
      <c r="A4" s="36" t="s">
        <v>127</v>
      </c>
      <c r="B4" s="36">
        <v>2146</v>
      </c>
    </row>
    <row r="5" spans="1:13" ht="18.75">
      <c r="A5" s="130" t="s">
        <v>190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s="3" customFormat="1">
      <c r="A6" s="37" t="s">
        <v>96</v>
      </c>
      <c r="B6" s="38" t="s">
        <v>35</v>
      </c>
      <c r="C6" s="38" t="s">
        <v>100</v>
      </c>
      <c r="D6" s="38" t="s">
        <v>98</v>
      </c>
      <c r="E6" s="38" t="s">
        <v>51</v>
      </c>
      <c r="F6" s="38" t="s">
        <v>84</v>
      </c>
      <c r="G6" s="38" t="s">
        <v>170</v>
      </c>
      <c r="H6" s="38" t="s">
        <v>169</v>
      </c>
      <c r="I6" s="38" t="s">
        <v>184</v>
      </c>
      <c r="J6" s="38" t="s">
        <v>48</v>
      </c>
      <c r="K6" s="38" t="s">
        <v>47</v>
      </c>
      <c r="L6" s="38" t="s">
        <v>128</v>
      </c>
      <c r="M6" s="41" t="s">
        <v>130</v>
      </c>
    </row>
    <row r="7" spans="1:13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26" t="s">
        <v>177</v>
      </c>
      <c r="H7" s="103" t="s">
        <v>1707</v>
      </c>
      <c r="I7" s="12" t="s">
        <v>173</v>
      </c>
      <c r="J7" s="12" t="s">
        <v>173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187</v>
      </c>
      <c r="B9" s="105" t="s">
        <v>1707</v>
      </c>
      <c r="C9" s="105" t="s">
        <v>1707</v>
      </c>
      <c r="D9" s="105" t="s">
        <v>1707</v>
      </c>
      <c r="E9" s="105" t="s">
        <v>1707</v>
      </c>
      <c r="F9" s="105" t="s">
        <v>1707</v>
      </c>
      <c r="G9" s="105" t="s">
        <v>1707</v>
      </c>
      <c r="H9" s="105" t="s">
        <v>1707</v>
      </c>
      <c r="I9" s="60">
        <v>9.0714215999999986E-2</v>
      </c>
      <c r="J9" s="60">
        <v>63880.777944478999</v>
      </c>
      <c r="K9" s="105" t="s">
        <v>1707</v>
      </c>
      <c r="L9" s="61">
        <f>IFERROR(J9/$J$9,0)</f>
        <v>1</v>
      </c>
      <c r="M9" s="61">
        <f>J9/'סכום נכסי הקרן'!$C$41</f>
        <v>0.30558706159050747</v>
      </c>
    </row>
    <row r="10" spans="1:13">
      <c r="A10" s="62" t="s">
        <v>164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106" t="s">
        <v>1707</v>
      </c>
      <c r="H10" s="106" t="s">
        <v>1707</v>
      </c>
      <c r="I10" s="106" t="s">
        <v>1707</v>
      </c>
      <c r="J10" s="64">
        <v>13586.583512394</v>
      </c>
      <c r="K10" s="106" t="s">
        <v>1707</v>
      </c>
      <c r="L10" s="65">
        <f t="shared" ref="L10:L67" si="0">IFERROR(J10/$J$9,0)</f>
        <v>0.21268656941220362</v>
      </c>
      <c r="M10" s="65">
        <f>J10/'סכום נכסי הקרן'!$C$41</f>
        <v>6.4994263786440812E-2</v>
      </c>
    </row>
    <row r="11" spans="1:13">
      <c r="A11" s="66" t="s">
        <v>188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106" t="s">
        <v>1707</v>
      </c>
      <c r="I11" s="106" t="s">
        <v>1707</v>
      </c>
      <c r="J11" s="64">
        <v>13586.583512394</v>
      </c>
      <c r="K11" s="106" t="s">
        <v>1707</v>
      </c>
      <c r="L11" s="65">
        <f t="shared" si="0"/>
        <v>0.21268656941220362</v>
      </c>
      <c r="M11" s="65">
        <f>J11/'סכום נכסי הקרן'!$C$41</f>
        <v>6.4994263786440812E-2</v>
      </c>
    </row>
    <row r="12" spans="1:13">
      <c r="A12" s="67" t="s">
        <v>909</v>
      </c>
      <c r="B12" s="54" t="s">
        <v>910</v>
      </c>
      <c r="C12" s="68" t="s">
        <v>101</v>
      </c>
      <c r="D12" s="54" t="s">
        <v>911</v>
      </c>
      <c r="E12" s="68" t="s">
        <v>912</v>
      </c>
      <c r="F12" s="68" t="s">
        <v>112</v>
      </c>
      <c r="G12" s="70">
        <v>94525.534233999992</v>
      </c>
      <c r="H12" s="76">
        <v>1855</v>
      </c>
      <c r="I12" s="107" t="s">
        <v>1707</v>
      </c>
      <c r="J12" s="70">
        <v>1753.448660041</v>
      </c>
      <c r="K12" s="71">
        <v>9.2438392723071785E-4</v>
      </c>
      <c r="L12" s="71">
        <f t="shared" si="0"/>
        <v>2.7448768103058845E-2</v>
      </c>
      <c r="M12" s="71">
        <f>J12/'סכום נכסי הקרן'!$C$41</f>
        <v>8.3879883888930001E-3</v>
      </c>
    </row>
    <row r="13" spans="1:13">
      <c r="A13" s="67" t="s">
        <v>913</v>
      </c>
      <c r="B13" s="54" t="s">
        <v>914</v>
      </c>
      <c r="C13" s="68" t="s">
        <v>101</v>
      </c>
      <c r="D13" s="54" t="s">
        <v>911</v>
      </c>
      <c r="E13" s="68" t="s">
        <v>912</v>
      </c>
      <c r="F13" s="68" t="s">
        <v>112</v>
      </c>
      <c r="G13" s="70">
        <v>43407</v>
      </c>
      <c r="H13" s="76">
        <v>1850</v>
      </c>
      <c r="I13" s="107" t="s">
        <v>1707</v>
      </c>
      <c r="J13" s="70">
        <v>803.02949999999998</v>
      </c>
      <c r="K13" s="71">
        <v>8.9050693389930349E-4</v>
      </c>
      <c r="L13" s="71">
        <f t="shared" si="0"/>
        <v>1.2570753297618585E-2</v>
      </c>
      <c r="M13" s="71">
        <f>J13/'סכום נכסי הקרן'!$C$41</f>
        <v>3.8414595621984455E-3</v>
      </c>
    </row>
    <row r="14" spans="1:13">
      <c r="A14" s="67" t="s">
        <v>915</v>
      </c>
      <c r="B14" s="54" t="s">
        <v>916</v>
      </c>
      <c r="C14" s="68" t="s">
        <v>101</v>
      </c>
      <c r="D14" s="54" t="s">
        <v>911</v>
      </c>
      <c r="E14" s="68" t="s">
        <v>912</v>
      </c>
      <c r="F14" s="68" t="s">
        <v>112</v>
      </c>
      <c r="G14" s="70">
        <v>30309.695184</v>
      </c>
      <c r="H14" s="76">
        <v>3429</v>
      </c>
      <c r="I14" s="107" t="s">
        <v>1707</v>
      </c>
      <c r="J14" s="70">
        <v>1039.3194478539999</v>
      </c>
      <c r="K14" s="71">
        <v>4.4199660967254341E-4</v>
      </c>
      <c r="L14" s="71">
        <f t="shared" si="0"/>
        <v>1.6269674247820033E-2</v>
      </c>
      <c r="M14" s="71">
        <f>J14/'סכום נכסי הקרן'!$C$41</f>
        <v>4.9718019464260734E-3</v>
      </c>
    </row>
    <row r="15" spans="1:13">
      <c r="A15" s="67" t="s">
        <v>917</v>
      </c>
      <c r="B15" s="54" t="s">
        <v>918</v>
      </c>
      <c r="C15" s="68" t="s">
        <v>101</v>
      </c>
      <c r="D15" s="54" t="s">
        <v>919</v>
      </c>
      <c r="E15" s="68" t="s">
        <v>912</v>
      </c>
      <c r="F15" s="68" t="s">
        <v>112</v>
      </c>
      <c r="G15" s="70">
        <v>15474.80154</v>
      </c>
      <c r="H15" s="76">
        <v>1848</v>
      </c>
      <c r="I15" s="107" t="s">
        <v>1707</v>
      </c>
      <c r="J15" s="70">
        <v>285.97433245899998</v>
      </c>
      <c r="K15" s="71">
        <v>2.2949445615849263E-4</v>
      </c>
      <c r="L15" s="71">
        <f t="shared" si="0"/>
        <v>4.4766883194119868E-3</v>
      </c>
      <c r="M15" s="71">
        <f>J15/'סכום נכסי הקרן'!$C$41</f>
        <v>1.3680180291856562E-3</v>
      </c>
    </row>
    <row r="16" spans="1:13">
      <c r="A16" s="67" t="s">
        <v>920</v>
      </c>
      <c r="B16" s="54" t="s">
        <v>921</v>
      </c>
      <c r="C16" s="68" t="s">
        <v>101</v>
      </c>
      <c r="D16" s="54" t="s">
        <v>919</v>
      </c>
      <c r="E16" s="68" t="s">
        <v>912</v>
      </c>
      <c r="F16" s="68" t="s">
        <v>112</v>
      </c>
      <c r="G16" s="70">
        <v>29560.585556999999</v>
      </c>
      <c r="H16" s="76">
        <v>3393</v>
      </c>
      <c r="I16" s="107" t="s">
        <v>1707</v>
      </c>
      <c r="J16" s="70">
        <v>1002.9906679320001</v>
      </c>
      <c r="K16" s="71">
        <v>2.3150957335776697E-4</v>
      </c>
      <c r="L16" s="71">
        <f t="shared" si="0"/>
        <v>1.5700977668176398E-2</v>
      </c>
      <c r="M16" s="71">
        <f>J16/'סכום נכסי הקרן'!$C$41</f>
        <v>4.7980156297162029E-3</v>
      </c>
    </row>
    <row r="17" spans="1:13">
      <c r="A17" s="67" t="s">
        <v>922</v>
      </c>
      <c r="B17" s="54" t="s">
        <v>923</v>
      </c>
      <c r="C17" s="68" t="s">
        <v>101</v>
      </c>
      <c r="D17" s="54" t="s">
        <v>924</v>
      </c>
      <c r="E17" s="68" t="s">
        <v>912</v>
      </c>
      <c r="F17" s="68" t="s">
        <v>112</v>
      </c>
      <c r="G17" s="70">
        <v>6966</v>
      </c>
      <c r="H17" s="76">
        <v>17740</v>
      </c>
      <c r="I17" s="107" t="s">
        <v>1707</v>
      </c>
      <c r="J17" s="70">
        <v>1235.7679800000001</v>
      </c>
      <c r="K17" s="71">
        <v>6.3954656277233064E-4</v>
      </c>
      <c r="L17" s="71">
        <f t="shared" si="0"/>
        <v>1.9344911251300806E-2</v>
      </c>
      <c r="M17" s="71">
        <f>J17/'סכום נכסי הקרן'!$C$41</f>
        <v>5.9115545860141602E-3</v>
      </c>
    </row>
    <row r="18" spans="1:13">
      <c r="A18" s="67" t="s">
        <v>925</v>
      </c>
      <c r="B18" s="54" t="s">
        <v>926</v>
      </c>
      <c r="C18" s="68" t="s">
        <v>101</v>
      </c>
      <c r="D18" s="54" t="s">
        <v>924</v>
      </c>
      <c r="E18" s="68" t="s">
        <v>912</v>
      </c>
      <c r="F18" s="68" t="s">
        <v>112</v>
      </c>
      <c r="G18" s="70">
        <v>1470.1061460000001</v>
      </c>
      <c r="H18" s="76">
        <v>18340</v>
      </c>
      <c r="I18" s="107" t="s">
        <v>1707</v>
      </c>
      <c r="J18" s="70">
        <v>269.61746723100003</v>
      </c>
      <c r="K18" s="71">
        <v>1.4129677099638556E-4</v>
      </c>
      <c r="L18" s="71">
        <f t="shared" si="0"/>
        <v>4.2206353132601786E-3</v>
      </c>
      <c r="M18" s="71">
        <f>J18/'סכום נכסי הקרן'!$C$41</f>
        <v>1.2897715434243091E-3</v>
      </c>
    </row>
    <row r="19" spans="1:13">
      <c r="A19" s="67" t="s">
        <v>927</v>
      </c>
      <c r="B19" s="54" t="s">
        <v>928</v>
      </c>
      <c r="C19" s="68" t="s">
        <v>101</v>
      </c>
      <c r="D19" s="54" t="s">
        <v>924</v>
      </c>
      <c r="E19" s="68" t="s">
        <v>912</v>
      </c>
      <c r="F19" s="68" t="s">
        <v>112</v>
      </c>
      <c r="G19" s="70">
        <v>2105.5505400000002</v>
      </c>
      <c r="H19" s="76">
        <v>33260</v>
      </c>
      <c r="I19" s="107" t="s">
        <v>1707</v>
      </c>
      <c r="J19" s="70">
        <v>700.30610951400001</v>
      </c>
      <c r="K19" s="71">
        <v>2.5202667313026851E-4</v>
      </c>
      <c r="L19" s="71">
        <f t="shared" si="0"/>
        <v>1.0962704776743019E-2</v>
      </c>
      <c r="M19" s="71">
        <f>J19/'סכום נכסי הקרן'!$C$41</f>
        <v>3.3500607398091195E-3</v>
      </c>
    </row>
    <row r="20" spans="1:13">
      <c r="A20" s="67" t="s">
        <v>929</v>
      </c>
      <c r="B20" s="54" t="s">
        <v>930</v>
      </c>
      <c r="C20" s="68" t="s">
        <v>101</v>
      </c>
      <c r="D20" s="54" t="s">
        <v>924</v>
      </c>
      <c r="E20" s="68" t="s">
        <v>912</v>
      </c>
      <c r="F20" s="68" t="s">
        <v>112</v>
      </c>
      <c r="G20" s="70">
        <v>11828.96002</v>
      </c>
      <c r="H20" s="76">
        <v>18500</v>
      </c>
      <c r="I20" s="107" t="s">
        <v>1707</v>
      </c>
      <c r="J20" s="70">
        <v>2188.3576036080003</v>
      </c>
      <c r="K20" s="71">
        <v>3.7758883829704147E-4</v>
      </c>
      <c r="L20" s="71">
        <f t="shared" si="0"/>
        <v>3.4256902843449684E-2</v>
      </c>
      <c r="M20" s="71">
        <f>J20/'סכום נכסי הקרן'!$C$41</f>
        <v>1.0468466279121288E-2</v>
      </c>
    </row>
    <row r="21" spans="1:13">
      <c r="A21" s="67" t="s">
        <v>931</v>
      </c>
      <c r="B21" s="54" t="s">
        <v>932</v>
      </c>
      <c r="C21" s="68" t="s">
        <v>101</v>
      </c>
      <c r="D21" s="54" t="s">
        <v>933</v>
      </c>
      <c r="E21" s="68" t="s">
        <v>912</v>
      </c>
      <c r="F21" s="68" t="s">
        <v>112</v>
      </c>
      <c r="G21" s="70">
        <v>16726</v>
      </c>
      <c r="H21" s="76">
        <v>1833</v>
      </c>
      <c r="I21" s="107" t="s">
        <v>1707</v>
      </c>
      <c r="J21" s="70">
        <v>306.58758</v>
      </c>
      <c r="K21" s="71">
        <v>2.6003641287122099E-4</v>
      </c>
      <c r="L21" s="71">
        <f t="shared" si="0"/>
        <v>4.7993714207185435E-3</v>
      </c>
      <c r="M21" s="71">
        <f>J21/'סכום נכסי הקרן'!$C$41</f>
        <v>1.4666258099388391E-3</v>
      </c>
    </row>
    <row r="22" spans="1:13">
      <c r="A22" s="67" t="s">
        <v>934</v>
      </c>
      <c r="B22" s="54" t="s">
        <v>935</v>
      </c>
      <c r="C22" s="68" t="s">
        <v>101</v>
      </c>
      <c r="D22" s="54" t="s">
        <v>933</v>
      </c>
      <c r="E22" s="68" t="s">
        <v>912</v>
      </c>
      <c r="F22" s="68" t="s">
        <v>112</v>
      </c>
      <c r="G22" s="70">
        <v>6653.0048809999998</v>
      </c>
      <c r="H22" s="76">
        <v>2759</v>
      </c>
      <c r="I22" s="107" t="s">
        <v>1707</v>
      </c>
      <c r="J22" s="70">
        <v>183.55640465300002</v>
      </c>
      <c r="K22" s="71">
        <v>1.0012236320809092E-3</v>
      </c>
      <c r="L22" s="71">
        <f t="shared" si="0"/>
        <v>2.8734215605911257E-3</v>
      </c>
      <c r="M22" s="71">
        <f>J22/'סכום נכסי הקרן'!$C$41</f>
        <v>8.780804514118525E-4</v>
      </c>
    </row>
    <row r="23" spans="1:13">
      <c r="A23" s="67" t="s">
        <v>936</v>
      </c>
      <c r="B23" s="54" t="s">
        <v>937</v>
      </c>
      <c r="C23" s="68" t="s">
        <v>101</v>
      </c>
      <c r="D23" s="54" t="s">
        <v>933</v>
      </c>
      <c r="E23" s="68" t="s">
        <v>912</v>
      </c>
      <c r="F23" s="68" t="s">
        <v>112</v>
      </c>
      <c r="G23" s="70">
        <v>92277.959919000001</v>
      </c>
      <c r="H23" s="76">
        <v>1860</v>
      </c>
      <c r="I23" s="107" t="s">
        <v>1707</v>
      </c>
      <c r="J23" s="70">
        <v>1716.3700544929998</v>
      </c>
      <c r="K23" s="71">
        <v>4.5017525863940447E-4</v>
      </c>
      <c r="L23" s="71">
        <f t="shared" si="0"/>
        <v>2.6868333632141372E-2</v>
      </c>
      <c r="M23" s="71">
        <f>J23/'סכום נכסי הקרן'!$C$41</f>
        <v>8.2106151244794884E-3</v>
      </c>
    </row>
    <row r="24" spans="1:13">
      <c r="A24" s="67" t="s">
        <v>938</v>
      </c>
      <c r="B24" s="54" t="s">
        <v>939</v>
      </c>
      <c r="C24" s="68" t="s">
        <v>101</v>
      </c>
      <c r="D24" s="54" t="s">
        <v>933</v>
      </c>
      <c r="E24" s="68" t="s">
        <v>912</v>
      </c>
      <c r="F24" s="68" t="s">
        <v>112</v>
      </c>
      <c r="G24" s="70">
        <v>13697.854203000001</v>
      </c>
      <c r="H24" s="76">
        <v>1841</v>
      </c>
      <c r="I24" s="107" t="s">
        <v>1707</v>
      </c>
      <c r="J24" s="70">
        <v>252.17749587399996</v>
      </c>
      <c r="K24" s="71">
        <v>1.8629508063549742E-4</v>
      </c>
      <c r="L24" s="71">
        <f t="shared" si="0"/>
        <v>3.9476271890924088E-3</v>
      </c>
      <c r="M24" s="71">
        <f>J24/'סכום נכסי הקרן'!$C$41</f>
        <v>1.2063437929695437E-3</v>
      </c>
    </row>
    <row r="25" spans="1:13">
      <c r="A25" s="67" t="s">
        <v>940</v>
      </c>
      <c r="B25" s="54" t="s">
        <v>941</v>
      </c>
      <c r="C25" s="68" t="s">
        <v>101</v>
      </c>
      <c r="D25" s="54" t="s">
        <v>933</v>
      </c>
      <c r="E25" s="68" t="s">
        <v>912</v>
      </c>
      <c r="F25" s="68" t="s">
        <v>112</v>
      </c>
      <c r="G25" s="70">
        <v>54690.334478999997</v>
      </c>
      <c r="H25" s="76">
        <v>3381</v>
      </c>
      <c r="I25" s="107" t="s">
        <v>1707</v>
      </c>
      <c r="J25" s="70">
        <v>1849.080208735</v>
      </c>
      <c r="K25" s="71">
        <v>3.4530937604499009E-4</v>
      </c>
      <c r="L25" s="71">
        <f t="shared" si="0"/>
        <v>2.8945799788820666E-2</v>
      </c>
      <c r="M25" s="71">
        <f>J25/'סכום נכסי הקרן'!$C$41</f>
        <v>8.8454619028528383E-3</v>
      </c>
    </row>
    <row r="26" spans="1:13">
      <c r="A26" s="108" t="s">
        <v>1707</v>
      </c>
      <c r="B26" s="107" t="s">
        <v>1707</v>
      </c>
      <c r="C26" s="107" t="s">
        <v>1707</v>
      </c>
      <c r="D26" s="107" t="s">
        <v>1707</v>
      </c>
      <c r="E26" s="107" t="s">
        <v>1707</v>
      </c>
      <c r="F26" s="107" t="s">
        <v>1707</v>
      </c>
      <c r="G26" s="107" t="s">
        <v>1707</v>
      </c>
      <c r="H26" s="107" t="s">
        <v>1707</v>
      </c>
      <c r="I26" s="107" t="s">
        <v>1707</v>
      </c>
      <c r="J26" s="107" t="s">
        <v>1707</v>
      </c>
      <c r="K26" s="107" t="s">
        <v>1707</v>
      </c>
      <c r="L26" s="107" t="s">
        <v>1707</v>
      </c>
      <c r="M26" s="107" t="s">
        <v>1707</v>
      </c>
    </row>
    <row r="27" spans="1:13">
      <c r="A27" s="62" t="s">
        <v>163</v>
      </c>
      <c r="B27" s="106" t="s">
        <v>1707</v>
      </c>
      <c r="C27" s="106" t="s">
        <v>1707</v>
      </c>
      <c r="D27" s="106" t="s">
        <v>1707</v>
      </c>
      <c r="E27" s="106" t="s">
        <v>1707</v>
      </c>
      <c r="F27" s="106" t="s">
        <v>1707</v>
      </c>
      <c r="G27" s="106" t="s">
        <v>1707</v>
      </c>
      <c r="H27" s="106" t="s">
        <v>1707</v>
      </c>
      <c r="I27" s="64">
        <v>9.0714215999999986E-2</v>
      </c>
      <c r="J27" s="64">
        <v>50294.194432084994</v>
      </c>
      <c r="K27" s="106" t="s">
        <v>1707</v>
      </c>
      <c r="L27" s="65">
        <f t="shared" si="0"/>
        <v>0.78731343058779624</v>
      </c>
      <c r="M27" s="65">
        <f>J27/'סכום נכסי הקרן'!$C$41</f>
        <v>0.24059279780406664</v>
      </c>
    </row>
    <row r="28" spans="1:13">
      <c r="A28" s="66" t="s">
        <v>189</v>
      </c>
      <c r="B28" s="106" t="s">
        <v>1707</v>
      </c>
      <c r="C28" s="106" t="s">
        <v>1707</v>
      </c>
      <c r="D28" s="106" t="s">
        <v>1707</v>
      </c>
      <c r="E28" s="106" t="s">
        <v>1707</v>
      </c>
      <c r="F28" s="106" t="s">
        <v>1707</v>
      </c>
      <c r="G28" s="106" t="s">
        <v>1707</v>
      </c>
      <c r="H28" s="106" t="s">
        <v>1707</v>
      </c>
      <c r="I28" s="64">
        <v>9.0714215999999986E-2</v>
      </c>
      <c r="J28" s="64">
        <v>50294.194432084994</v>
      </c>
      <c r="K28" s="106" t="s">
        <v>1707</v>
      </c>
      <c r="L28" s="65">
        <f t="shared" si="0"/>
        <v>0.78731343058779624</v>
      </c>
      <c r="M28" s="65">
        <f>J28/'סכום נכסי הקרן'!$C$41</f>
        <v>0.24059279780406664</v>
      </c>
    </row>
    <row r="29" spans="1:13">
      <c r="A29" s="67" t="s">
        <v>942</v>
      </c>
      <c r="B29" s="54" t="s">
        <v>943</v>
      </c>
      <c r="C29" s="68" t="s">
        <v>25</v>
      </c>
      <c r="D29" s="107" t="s">
        <v>1707</v>
      </c>
      <c r="E29" s="68" t="s">
        <v>912</v>
      </c>
      <c r="F29" s="68" t="s">
        <v>111</v>
      </c>
      <c r="G29" s="70">
        <v>15454.958204000002</v>
      </c>
      <c r="H29" s="76">
        <v>6579.6</v>
      </c>
      <c r="I29" s="107" t="s">
        <v>1707</v>
      </c>
      <c r="J29" s="70">
        <v>3688.2035572830005</v>
      </c>
      <c r="K29" s="71">
        <v>3.456599641478861E-4</v>
      </c>
      <c r="L29" s="71">
        <f t="shared" si="0"/>
        <v>5.7735733282530566E-2</v>
      </c>
      <c r="M29" s="71">
        <f>J29/'סכום נכסי הקרן'!$C$41</f>
        <v>1.7643293082581779E-2</v>
      </c>
    </row>
    <row r="30" spans="1:13">
      <c r="A30" s="67" t="s">
        <v>944</v>
      </c>
      <c r="B30" s="54" t="s">
        <v>945</v>
      </c>
      <c r="C30" s="68" t="s">
        <v>25</v>
      </c>
      <c r="D30" s="107" t="s">
        <v>1707</v>
      </c>
      <c r="E30" s="68" t="s">
        <v>912</v>
      </c>
      <c r="F30" s="68" t="s">
        <v>111</v>
      </c>
      <c r="G30" s="70">
        <v>11763.819649999998</v>
      </c>
      <c r="H30" s="76">
        <v>1866.48</v>
      </c>
      <c r="I30" s="107" t="s">
        <v>1707</v>
      </c>
      <c r="J30" s="70">
        <v>796.37799981900002</v>
      </c>
      <c r="K30" s="71">
        <v>7.7618490757755192E-4</v>
      </c>
      <c r="L30" s="71">
        <f t="shared" si="0"/>
        <v>1.2466629641097354E-2</v>
      </c>
      <c r="M30" s="71">
        <f>J30/'סכום נכסי הקרן'!$C$41</f>
        <v>3.8096407199600633E-3</v>
      </c>
    </row>
    <row r="31" spans="1:13">
      <c r="A31" s="67" t="s">
        <v>946</v>
      </c>
      <c r="B31" s="54" t="s">
        <v>947</v>
      </c>
      <c r="C31" s="68" t="s">
        <v>25</v>
      </c>
      <c r="D31" s="107" t="s">
        <v>1707</v>
      </c>
      <c r="E31" s="68" t="s">
        <v>912</v>
      </c>
      <c r="F31" s="68" t="s">
        <v>111</v>
      </c>
      <c r="G31" s="70">
        <v>1672.2123799999999</v>
      </c>
      <c r="H31" s="76">
        <v>4831.8</v>
      </c>
      <c r="I31" s="107" t="s">
        <v>1707</v>
      </c>
      <c r="J31" s="70">
        <v>293.05419285699998</v>
      </c>
      <c r="K31" s="71">
        <v>9.0593492962776439E-5</v>
      </c>
      <c r="L31" s="71">
        <f t="shared" si="0"/>
        <v>4.5875175958518151E-3</v>
      </c>
      <c r="M31" s="71">
        <f>J31/'סכום נכסי הקרן'!$C$41</f>
        <v>1.4018860221111055E-3</v>
      </c>
    </row>
    <row r="32" spans="1:13">
      <c r="A32" s="67" t="s">
        <v>948</v>
      </c>
      <c r="B32" s="54" t="s">
        <v>949</v>
      </c>
      <c r="C32" s="68" t="s">
        <v>770</v>
      </c>
      <c r="D32" s="107" t="s">
        <v>1707</v>
      </c>
      <c r="E32" s="68" t="s">
        <v>912</v>
      </c>
      <c r="F32" s="68" t="s">
        <v>111</v>
      </c>
      <c r="G32" s="70">
        <v>4155.3952650000001</v>
      </c>
      <c r="H32" s="76">
        <v>7266</v>
      </c>
      <c r="I32" s="107" t="s">
        <v>1707</v>
      </c>
      <c r="J32" s="70">
        <v>1095.103809272</v>
      </c>
      <c r="K32" s="71">
        <v>1.8431560279441118E-5</v>
      </c>
      <c r="L32" s="71">
        <f t="shared" si="0"/>
        <v>1.7142931637804924E-2</v>
      </c>
      <c r="M32" s="71">
        <f>J32/'סכום נכסי הקרן'!$C$41</f>
        <v>5.2386581062437527E-3</v>
      </c>
    </row>
    <row r="33" spans="1:13">
      <c r="A33" s="67" t="s">
        <v>950</v>
      </c>
      <c r="B33" s="54" t="s">
        <v>951</v>
      </c>
      <c r="C33" s="68" t="s">
        <v>770</v>
      </c>
      <c r="D33" s="107" t="s">
        <v>1707</v>
      </c>
      <c r="E33" s="68" t="s">
        <v>912</v>
      </c>
      <c r="F33" s="68" t="s">
        <v>111</v>
      </c>
      <c r="G33" s="70">
        <v>1306.491755</v>
      </c>
      <c r="H33" s="76">
        <v>17881</v>
      </c>
      <c r="I33" s="107" t="s">
        <v>1707</v>
      </c>
      <c r="J33" s="70">
        <v>847.31721876199981</v>
      </c>
      <c r="K33" s="71">
        <v>1.1941982812357351E-5</v>
      </c>
      <c r="L33" s="71">
        <f t="shared" si="0"/>
        <v>1.3264040389402154E-2</v>
      </c>
      <c r="M33" s="71">
        <f>J33/'סכום נכסי הקרן'!$C$41</f>
        <v>4.0533191274152152E-3</v>
      </c>
    </row>
    <row r="34" spans="1:13">
      <c r="A34" s="67" t="s">
        <v>952</v>
      </c>
      <c r="B34" s="54" t="s">
        <v>953</v>
      </c>
      <c r="C34" s="68" t="s">
        <v>770</v>
      </c>
      <c r="D34" s="107" t="s">
        <v>1707</v>
      </c>
      <c r="E34" s="68" t="s">
        <v>912</v>
      </c>
      <c r="F34" s="68" t="s">
        <v>111</v>
      </c>
      <c r="G34" s="70">
        <v>4934.1037370000004</v>
      </c>
      <c r="H34" s="76">
        <v>3760</v>
      </c>
      <c r="I34" s="107" t="s">
        <v>1707</v>
      </c>
      <c r="J34" s="70">
        <v>672.88938393600006</v>
      </c>
      <c r="K34" s="71">
        <v>5.452979691082641E-6</v>
      </c>
      <c r="L34" s="71">
        <f t="shared" si="0"/>
        <v>1.0533518933047928E-2</v>
      </c>
      <c r="M34" s="71">
        <f>J34/'סכום נכסי הקרן'!$C$41</f>
        <v>3.2189070989580939E-3</v>
      </c>
    </row>
    <row r="35" spans="1:13">
      <c r="A35" s="67" t="s">
        <v>954</v>
      </c>
      <c r="B35" s="54" t="s">
        <v>955</v>
      </c>
      <c r="C35" s="68" t="s">
        <v>770</v>
      </c>
      <c r="D35" s="107" t="s">
        <v>1707</v>
      </c>
      <c r="E35" s="68" t="s">
        <v>912</v>
      </c>
      <c r="F35" s="68" t="s">
        <v>111</v>
      </c>
      <c r="G35" s="70">
        <v>5376.3572450000001</v>
      </c>
      <c r="H35" s="76">
        <v>3487.98</v>
      </c>
      <c r="I35" s="70">
        <v>9.0714215999999986E-2</v>
      </c>
      <c r="J35" s="70">
        <v>680.24847894800007</v>
      </c>
      <c r="K35" s="71">
        <v>2.778479196382429E-4</v>
      </c>
      <c r="L35" s="71">
        <f t="shared" si="0"/>
        <v>1.0648719393167498E-2</v>
      </c>
      <c r="M35" s="71">
        <f>J35/'סכום נכסי הקרן'!$C$41</f>
        <v>3.2541108690599075E-3</v>
      </c>
    </row>
    <row r="36" spans="1:13">
      <c r="A36" s="67" t="s">
        <v>956</v>
      </c>
      <c r="B36" s="54" t="s">
        <v>957</v>
      </c>
      <c r="C36" s="68" t="s">
        <v>25</v>
      </c>
      <c r="D36" s="107" t="s">
        <v>1707</v>
      </c>
      <c r="E36" s="68" t="s">
        <v>912</v>
      </c>
      <c r="F36" s="68" t="s">
        <v>119</v>
      </c>
      <c r="G36" s="70">
        <v>7512.3071730000001</v>
      </c>
      <c r="H36" s="76">
        <v>5340</v>
      </c>
      <c r="I36" s="107" t="s">
        <v>1707</v>
      </c>
      <c r="J36" s="70">
        <v>1098.8096948899999</v>
      </c>
      <c r="K36" s="71">
        <v>1.0759213930343699E-4</v>
      </c>
      <c r="L36" s="71">
        <f t="shared" si="0"/>
        <v>1.7200944168917504E-2</v>
      </c>
      <c r="M36" s="71">
        <f>J36/'סכום נכסי הקרן'!$C$41</f>
        <v>5.2563859851618737E-3</v>
      </c>
    </row>
    <row r="37" spans="1:13">
      <c r="A37" s="67" t="s">
        <v>958</v>
      </c>
      <c r="B37" s="54" t="s">
        <v>959</v>
      </c>
      <c r="C37" s="68" t="s">
        <v>102</v>
      </c>
      <c r="D37" s="107" t="s">
        <v>1707</v>
      </c>
      <c r="E37" s="68" t="s">
        <v>912</v>
      </c>
      <c r="F37" s="68" t="s">
        <v>111</v>
      </c>
      <c r="G37" s="70">
        <v>18180.503091000002</v>
      </c>
      <c r="H37" s="76">
        <v>1022.25</v>
      </c>
      <c r="I37" s="107" t="s">
        <v>1707</v>
      </c>
      <c r="J37" s="70">
        <v>674.07864948300016</v>
      </c>
      <c r="K37" s="71">
        <v>9.3843865611746292E-5</v>
      </c>
      <c r="L37" s="71">
        <f t="shared" si="0"/>
        <v>1.0552135887713598E-2</v>
      </c>
      <c r="M37" s="71">
        <f>J37/'סכום נכסי הקרן'!$C$41</f>
        <v>3.2245961994301396E-3</v>
      </c>
    </row>
    <row r="38" spans="1:13">
      <c r="A38" s="67" t="s">
        <v>960</v>
      </c>
      <c r="B38" s="54" t="s">
        <v>961</v>
      </c>
      <c r="C38" s="68" t="s">
        <v>770</v>
      </c>
      <c r="D38" s="107" t="s">
        <v>1707</v>
      </c>
      <c r="E38" s="68" t="s">
        <v>912</v>
      </c>
      <c r="F38" s="68" t="s">
        <v>111</v>
      </c>
      <c r="G38" s="70">
        <v>5924.6873509999996</v>
      </c>
      <c r="H38" s="76">
        <v>11399</v>
      </c>
      <c r="I38" s="107" t="s">
        <v>1707</v>
      </c>
      <c r="J38" s="70">
        <v>2449.5129881070002</v>
      </c>
      <c r="K38" s="71">
        <v>4.3813226383979409E-5</v>
      </c>
      <c r="L38" s="71">
        <f t="shared" si="0"/>
        <v>3.8345071348942508E-2</v>
      </c>
      <c r="M38" s="71">
        <f>J38/'סכום נכסי הקרן'!$C$41</f>
        <v>1.1717757680001698E-2</v>
      </c>
    </row>
    <row r="39" spans="1:13">
      <c r="A39" s="67" t="s">
        <v>962</v>
      </c>
      <c r="B39" s="54" t="s">
        <v>963</v>
      </c>
      <c r="C39" s="68" t="s">
        <v>25</v>
      </c>
      <c r="D39" s="107" t="s">
        <v>1707</v>
      </c>
      <c r="E39" s="68" t="s">
        <v>912</v>
      </c>
      <c r="F39" s="68" t="s">
        <v>111</v>
      </c>
      <c r="G39" s="70">
        <v>2576.3737239999996</v>
      </c>
      <c r="H39" s="76">
        <v>4819</v>
      </c>
      <c r="I39" s="107" t="s">
        <v>1707</v>
      </c>
      <c r="J39" s="70">
        <v>450.31181645599997</v>
      </c>
      <c r="K39" s="71">
        <v>3.0607390446248274E-4</v>
      </c>
      <c r="L39" s="71">
        <f t="shared" si="0"/>
        <v>7.0492537966175299E-3</v>
      </c>
      <c r="M39" s="71">
        <f>J39/'סכום נכסי הקרן'!$C$41</f>
        <v>2.1541607541140798E-3</v>
      </c>
    </row>
    <row r="40" spans="1:13">
      <c r="A40" s="67" t="s">
        <v>964</v>
      </c>
      <c r="B40" s="54" t="s">
        <v>965</v>
      </c>
      <c r="C40" s="68" t="s">
        <v>25</v>
      </c>
      <c r="D40" s="107" t="s">
        <v>1707</v>
      </c>
      <c r="E40" s="68" t="s">
        <v>912</v>
      </c>
      <c r="F40" s="68" t="s">
        <v>111</v>
      </c>
      <c r="G40" s="70">
        <v>7279.957152</v>
      </c>
      <c r="H40" s="76">
        <v>6526.5</v>
      </c>
      <c r="I40" s="107" t="s">
        <v>1707</v>
      </c>
      <c r="J40" s="70">
        <v>1723.2834655859999</v>
      </c>
      <c r="K40" s="71">
        <v>1.891441517635094E-4</v>
      </c>
      <c r="L40" s="71">
        <f t="shared" si="0"/>
        <v>2.6976557284317443E-2</v>
      </c>
      <c r="M40" s="71">
        <f>J40/'סכום נכסי הקרן'!$C$41</f>
        <v>8.243686872342568E-3</v>
      </c>
    </row>
    <row r="41" spans="1:13">
      <c r="A41" s="67" t="s">
        <v>966</v>
      </c>
      <c r="B41" s="54" t="s">
        <v>967</v>
      </c>
      <c r="C41" s="68" t="s">
        <v>770</v>
      </c>
      <c r="D41" s="107" t="s">
        <v>1707</v>
      </c>
      <c r="E41" s="68" t="s">
        <v>912</v>
      </c>
      <c r="F41" s="68" t="s">
        <v>111</v>
      </c>
      <c r="G41" s="70">
        <v>2145.6818159999998</v>
      </c>
      <c r="H41" s="76">
        <v>5335</v>
      </c>
      <c r="I41" s="107" t="s">
        <v>1707</v>
      </c>
      <c r="J41" s="70">
        <v>415.19039686600001</v>
      </c>
      <c r="K41" s="71">
        <v>6.5242088786183398E-5</v>
      </c>
      <c r="L41" s="71">
        <f t="shared" si="0"/>
        <v>6.4994574303220976E-3</v>
      </c>
      <c r="M41" s="71">
        <f>J41/'סכום נכסי הקרן'!$C$41</f>
        <v>1.9861500980647203E-3</v>
      </c>
    </row>
    <row r="42" spans="1:13">
      <c r="A42" s="67" t="s">
        <v>968</v>
      </c>
      <c r="B42" s="54" t="s">
        <v>969</v>
      </c>
      <c r="C42" s="68" t="s">
        <v>102</v>
      </c>
      <c r="D42" s="107" t="s">
        <v>1707</v>
      </c>
      <c r="E42" s="68" t="s">
        <v>912</v>
      </c>
      <c r="F42" s="68" t="s">
        <v>111</v>
      </c>
      <c r="G42" s="70">
        <v>99624.677522999991</v>
      </c>
      <c r="H42" s="76">
        <v>855.35</v>
      </c>
      <c r="I42" s="107" t="s">
        <v>1707</v>
      </c>
      <c r="J42" s="70">
        <v>3090.7106164729998</v>
      </c>
      <c r="K42" s="71">
        <v>9.9491830161350578E-5</v>
      </c>
      <c r="L42" s="71">
        <f t="shared" si="0"/>
        <v>4.8382482429366214E-2</v>
      </c>
      <c r="M42" s="71">
        <f>J42/'סכום נכסי הקרן'!$C$41</f>
        <v>1.4785060638044379E-2</v>
      </c>
    </row>
    <row r="43" spans="1:13">
      <c r="A43" s="67" t="s">
        <v>970</v>
      </c>
      <c r="B43" s="54" t="s">
        <v>971</v>
      </c>
      <c r="C43" s="68" t="s">
        <v>25</v>
      </c>
      <c r="D43" s="107" t="s">
        <v>1707</v>
      </c>
      <c r="E43" s="68" t="s">
        <v>912</v>
      </c>
      <c r="F43" s="68" t="s">
        <v>113</v>
      </c>
      <c r="G43" s="70">
        <v>33295.379863000002</v>
      </c>
      <c r="H43" s="76">
        <v>2972.5</v>
      </c>
      <c r="I43" s="107" t="s">
        <v>1707</v>
      </c>
      <c r="J43" s="70">
        <v>3970.3012459259999</v>
      </c>
      <c r="K43" s="71">
        <v>1.3788787931660391E-4</v>
      </c>
      <c r="L43" s="71">
        <f t="shared" si="0"/>
        <v>6.2151735994460278E-2</v>
      </c>
      <c r="M43" s="71">
        <f>J43/'סכום נכסי הקרן'!$C$41</f>
        <v>1.8992766375296094E-2</v>
      </c>
    </row>
    <row r="44" spans="1:13">
      <c r="A44" s="67" t="s">
        <v>972</v>
      </c>
      <c r="B44" s="54" t="s">
        <v>973</v>
      </c>
      <c r="C44" s="68" t="s">
        <v>770</v>
      </c>
      <c r="D44" s="107" t="s">
        <v>1707</v>
      </c>
      <c r="E44" s="68" t="s">
        <v>912</v>
      </c>
      <c r="F44" s="68" t="s">
        <v>111</v>
      </c>
      <c r="G44" s="70">
        <v>680.55155000000002</v>
      </c>
      <c r="H44" s="76">
        <v>5397</v>
      </c>
      <c r="I44" s="107" t="s">
        <v>1707</v>
      </c>
      <c r="J44" s="70">
        <v>133.217414666</v>
      </c>
      <c r="K44" s="71">
        <v>6.8259934804413241E-6</v>
      </c>
      <c r="L44" s="71">
        <f t="shared" si="0"/>
        <v>2.0854068931625076E-3</v>
      </c>
      <c r="M44" s="71">
        <f>J44/'סכום נכסי הקרן'!$C$41</f>
        <v>6.3727336470212012E-4</v>
      </c>
    </row>
    <row r="45" spans="1:13">
      <c r="A45" s="67" t="s">
        <v>974</v>
      </c>
      <c r="B45" s="54" t="s">
        <v>975</v>
      </c>
      <c r="C45" s="68" t="s">
        <v>25</v>
      </c>
      <c r="D45" s="107" t="s">
        <v>1707</v>
      </c>
      <c r="E45" s="68" t="s">
        <v>912</v>
      </c>
      <c r="F45" s="68" t="s">
        <v>111</v>
      </c>
      <c r="G45" s="70">
        <v>5082.3200870000001</v>
      </c>
      <c r="H45" s="76">
        <v>4281.5</v>
      </c>
      <c r="I45" s="107" t="s">
        <v>1707</v>
      </c>
      <c r="J45" s="70">
        <v>789.23351168400006</v>
      </c>
      <c r="K45" s="71">
        <v>6.5765011477743267E-5</v>
      </c>
      <c r="L45" s="71">
        <f t="shared" si="0"/>
        <v>1.2354788671640009E-2</v>
      </c>
      <c r="M45" s="71">
        <f>J45/'סכום נכסי הקרן'!$C$41</f>
        <v>3.7754635667381596E-3</v>
      </c>
    </row>
    <row r="46" spans="1:13">
      <c r="A46" s="67" t="s">
        <v>976</v>
      </c>
      <c r="B46" s="54" t="s">
        <v>977</v>
      </c>
      <c r="C46" s="68" t="s">
        <v>102</v>
      </c>
      <c r="D46" s="107" t="s">
        <v>1707</v>
      </c>
      <c r="E46" s="68" t="s">
        <v>912</v>
      </c>
      <c r="F46" s="68" t="s">
        <v>111</v>
      </c>
      <c r="G46" s="70">
        <v>31723.978561000004</v>
      </c>
      <c r="H46" s="76">
        <v>491.97</v>
      </c>
      <c r="I46" s="107" t="s">
        <v>1707</v>
      </c>
      <c r="J46" s="70">
        <v>566.07480264000003</v>
      </c>
      <c r="K46" s="71">
        <v>2.1979178227873034E-4</v>
      </c>
      <c r="L46" s="71">
        <f t="shared" si="0"/>
        <v>8.8614262514460189E-3</v>
      </c>
      <c r="M46" s="71">
        <f>J46/'סכום נכסי הקרן'!$C$41</f>
        <v>2.7079372096803743E-3</v>
      </c>
    </row>
    <row r="47" spans="1:13">
      <c r="A47" s="67" t="s">
        <v>978</v>
      </c>
      <c r="B47" s="54" t="s">
        <v>979</v>
      </c>
      <c r="C47" s="68" t="s">
        <v>102</v>
      </c>
      <c r="D47" s="107" t="s">
        <v>1707</v>
      </c>
      <c r="E47" s="68" t="s">
        <v>912</v>
      </c>
      <c r="F47" s="68" t="s">
        <v>111</v>
      </c>
      <c r="G47" s="70">
        <v>3706.0892949999998</v>
      </c>
      <c r="H47" s="76">
        <v>3962.75</v>
      </c>
      <c r="I47" s="107" t="s">
        <v>1707</v>
      </c>
      <c r="J47" s="70">
        <v>532.67229561900012</v>
      </c>
      <c r="K47" s="71">
        <v>3.6184102219168484E-5</v>
      </c>
      <c r="L47" s="71">
        <f t="shared" si="0"/>
        <v>8.3385380197148525E-3</v>
      </c>
      <c r="M47" s="71">
        <f>J47/'סכום נכסי הקרן'!$C$41</f>
        <v>2.548149331405391E-3</v>
      </c>
    </row>
    <row r="48" spans="1:13">
      <c r="A48" s="67" t="s">
        <v>980</v>
      </c>
      <c r="B48" s="54" t="s">
        <v>981</v>
      </c>
      <c r="C48" s="68" t="s">
        <v>25</v>
      </c>
      <c r="D48" s="107" t="s">
        <v>1707</v>
      </c>
      <c r="E48" s="68" t="s">
        <v>912</v>
      </c>
      <c r="F48" s="68" t="s">
        <v>113</v>
      </c>
      <c r="G48" s="70">
        <v>28194.278498999996</v>
      </c>
      <c r="H48" s="76">
        <v>690</v>
      </c>
      <c r="I48" s="107" t="s">
        <v>1707</v>
      </c>
      <c r="J48" s="70">
        <v>780.41875665199984</v>
      </c>
      <c r="K48" s="71">
        <v>1.3363673368486925E-4</v>
      </c>
      <c r="L48" s="71">
        <f t="shared" si="0"/>
        <v>1.2216801074812973E-2</v>
      </c>
      <c r="M48" s="71">
        <f>J48/'סכום נכסי הקרן'!$C$41</f>
        <v>3.7332963424878498E-3</v>
      </c>
    </row>
    <row r="49" spans="1:13">
      <c r="A49" s="67" t="s">
        <v>982</v>
      </c>
      <c r="B49" s="54" t="s">
        <v>983</v>
      </c>
      <c r="C49" s="68" t="s">
        <v>102</v>
      </c>
      <c r="D49" s="107" t="s">
        <v>1707</v>
      </c>
      <c r="E49" s="68" t="s">
        <v>912</v>
      </c>
      <c r="F49" s="68" t="s">
        <v>111</v>
      </c>
      <c r="G49" s="70">
        <v>28777.608400000005</v>
      </c>
      <c r="H49" s="76">
        <v>1064</v>
      </c>
      <c r="I49" s="107" t="s">
        <v>1707</v>
      </c>
      <c r="J49" s="70">
        <v>1110.5647434950001</v>
      </c>
      <c r="K49" s="71">
        <v>1.4744342945725766E-4</v>
      </c>
      <c r="L49" s="71">
        <f t="shared" si="0"/>
        <v>1.7384959595517613E-2</v>
      </c>
      <c r="M49" s="71">
        <f>J49/'סכום נכסי הקרן'!$C$41</f>
        <v>5.3126187186639251E-3</v>
      </c>
    </row>
    <row r="50" spans="1:13">
      <c r="A50" s="67" t="s">
        <v>984</v>
      </c>
      <c r="B50" s="54" t="s">
        <v>985</v>
      </c>
      <c r="C50" s="68" t="s">
        <v>770</v>
      </c>
      <c r="D50" s="107" t="s">
        <v>1707</v>
      </c>
      <c r="E50" s="68" t="s">
        <v>912</v>
      </c>
      <c r="F50" s="68" t="s">
        <v>111</v>
      </c>
      <c r="G50" s="70">
        <v>1334.4429790000002</v>
      </c>
      <c r="H50" s="76">
        <v>40564</v>
      </c>
      <c r="I50" s="107" t="s">
        <v>1707</v>
      </c>
      <c r="J50" s="70">
        <v>1963.3076133479999</v>
      </c>
      <c r="K50" s="71">
        <v>7.2327532737127376E-5</v>
      </c>
      <c r="L50" s="71">
        <f t="shared" si="0"/>
        <v>3.0733934002093379E-2</v>
      </c>
      <c r="M50" s="71">
        <f>J50/'סכום נכסי הקרן'!$C$41</f>
        <v>9.3918925828163011E-3</v>
      </c>
    </row>
    <row r="51" spans="1:13">
      <c r="A51" s="67" t="s">
        <v>986</v>
      </c>
      <c r="B51" s="54" t="s">
        <v>987</v>
      </c>
      <c r="C51" s="68" t="s">
        <v>25</v>
      </c>
      <c r="D51" s="107" t="s">
        <v>1707</v>
      </c>
      <c r="E51" s="68" t="s">
        <v>912</v>
      </c>
      <c r="F51" s="68" t="s">
        <v>111</v>
      </c>
      <c r="G51" s="70">
        <v>18277.6702</v>
      </c>
      <c r="H51" s="76">
        <v>772.45</v>
      </c>
      <c r="I51" s="107" t="s">
        <v>1707</v>
      </c>
      <c r="J51" s="70">
        <v>512.08112676899998</v>
      </c>
      <c r="K51" s="71">
        <v>3.8828704514744518E-5</v>
      </c>
      <c r="L51" s="71">
        <f t="shared" si="0"/>
        <v>8.0162005417978386E-3</v>
      </c>
      <c r="M51" s="71">
        <f>J51/'סכום נכסי הקרן'!$C$41</f>
        <v>2.4496471686882354E-3</v>
      </c>
    </row>
    <row r="52" spans="1:13">
      <c r="A52" s="67" t="s">
        <v>988</v>
      </c>
      <c r="B52" s="54" t="s">
        <v>989</v>
      </c>
      <c r="C52" s="68" t="s">
        <v>25</v>
      </c>
      <c r="D52" s="107" t="s">
        <v>1707</v>
      </c>
      <c r="E52" s="68" t="s">
        <v>912</v>
      </c>
      <c r="F52" s="68" t="s">
        <v>111</v>
      </c>
      <c r="G52" s="70">
        <v>18861.000100000001</v>
      </c>
      <c r="H52" s="76">
        <v>567.15</v>
      </c>
      <c r="I52" s="107" t="s">
        <v>1707</v>
      </c>
      <c r="J52" s="70">
        <v>387.98077781799998</v>
      </c>
      <c r="K52" s="71">
        <v>6.4592466095890412E-4</v>
      </c>
      <c r="L52" s="71">
        <f t="shared" si="0"/>
        <v>6.0735136656477088E-3</v>
      </c>
      <c r="M52" s="71">
        <f>J52/'סכום נכסי הקרן'!$C$41</f>
        <v>1.8559871946150753E-3</v>
      </c>
    </row>
    <row r="53" spans="1:13">
      <c r="A53" s="67" t="s">
        <v>990</v>
      </c>
      <c r="B53" s="54" t="s">
        <v>991</v>
      </c>
      <c r="C53" s="68" t="s">
        <v>25</v>
      </c>
      <c r="D53" s="107" t="s">
        <v>1707</v>
      </c>
      <c r="E53" s="68" t="s">
        <v>912</v>
      </c>
      <c r="F53" s="68" t="s">
        <v>113</v>
      </c>
      <c r="G53" s="70">
        <v>6300.7970829999995</v>
      </c>
      <c r="H53" s="76">
        <v>21775</v>
      </c>
      <c r="I53" s="107" t="s">
        <v>1707</v>
      </c>
      <c r="J53" s="70">
        <v>5503.9094415580003</v>
      </c>
      <c r="K53" s="71">
        <v>2.0470900066658462E-4</v>
      </c>
      <c r="L53" s="71">
        <f t="shared" si="0"/>
        <v>8.6159086013974956E-2</v>
      </c>
      <c r="M53" s="71">
        <f>J53/'סכום נכסי הקרן'!$C$41</f>
        <v>2.6329101924334394E-2</v>
      </c>
    </row>
    <row r="54" spans="1:13">
      <c r="A54" s="67" t="s">
        <v>992</v>
      </c>
      <c r="B54" s="54" t="s">
        <v>993</v>
      </c>
      <c r="C54" s="68" t="s">
        <v>25</v>
      </c>
      <c r="D54" s="107" t="s">
        <v>1707</v>
      </c>
      <c r="E54" s="68" t="s">
        <v>912</v>
      </c>
      <c r="F54" s="68" t="s">
        <v>113</v>
      </c>
      <c r="G54" s="70">
        <v>3879.1438360000002</v>
      </c>
      <c r="H54" s="76">
        <v>9116.7000000000007</v>
      </c>
      <c r="I54" s="107" t="s">
        <v>1707</v>
      </c>
      <c r="J54" s="70">
        <v>1418.7019629239994</v>
      </c>
      <c r="K54" s="71">
        <v>8.5445051903906854E-4</v>
      </c>
      <c r="L54" s="71">
        <f t="shared" si="0"/>
        <v>2.2208589321768162E-2</v>
      </c>
      <c r="M54" s="71">
        <f>J54/'סכום נכסי הקרן'!$C$41</f>
        <v>6.7866575529094541E-3</v>
      </c>
    </row>
    <row r="55" spans="1:13">
      <c r="A55" s="67" t="s">
        <v>994</v>
      </c>
      <c r="B55" s="54" t="s">
        <v>995</v>
      </c>
      <c r="C55" s="68" t="s">
        <v>25</v>
      </c>
      <c r="D55" s="107" t="s">
        <v>1707</v>
      </c>
      <c r="E55" s="68" t="s">
        <v>912</v>
      </c>
      <c r="F55" s="68" t="s">
        <v>113</v>
      </c>
      <c r="G55" s="70">
        <v>6060.0179420000013</v>
      </c>
      <c r="H55" s="76">
        <v>2553.8000000000002</v>
      </c>
      <c r="I55" s="107" t="s">
        <v>1707</v>
      </c>
      <c r="J55" s="70">
        <v>620.83817749499997</v>
      </c>
      <c r="K55" s="71">
        <v>2.9665125497795004E-4</v>
      </c>
      <c r="L55" s="71">
        <f t="shared" si="0"/>
        <v>9.718700953119136E-3</v>
      </c>
      <c r="M55" s="71">
        <f>J55/'סכום נכסי הקרן'!$C$41</f>
        <v>2.9699092667405413E-3</v>
      </c>
    </row>
    <row r="56" spans="1:13">
      <c r="A56" s="67" t="s">
        <v>996</v>
      </c>
      <c r="B56" s="54" t="s">
        <v>997</v>
      </c>
      <c r="C56" s="68" t="s">
        <v>103</v>
      </c>
      <c r="D56" s="107" t="s">
        <v>1707</v>
      </c>
      <c r="E56" s="68" t="s">
        <v>912</v>
      </c>
      <c r="F56" s="68" t="s">
        <v>120</v>
      </c>
      <c r="G56" s="70">
        <v>43302.248744999997</v>
      </c>
      <c r="H56" s="76">
        <v>247450</v>
      </c>
      <c r="I56" s="107" t="s">
        <v>1707</v>
      </c>
      <c r="J56" s="70">
        <v>2747.0408140520003</v>
      </c>
      <c r="K56" s="71">
        <v>5.3748429542673731E-6</v>
      </c>
      <c r="L56" s="71">
        <f t="shared" si="0"/>
        <v>4.3002619918616973E-2</v>
      </c>
      <c r="M56" s="71">
        <f>J56/'סכום נכסי הקרן'!$C$41</f>
        <v>1.3141044261623588E-2</v>
      </c>
    </row>
    <row r="57" spans="1:13">
      <c r="A57" s="67" t="s">
        <v>998</v>
      </c>
      <c r="B57" s="54" t="s">
        <v>999</v>
      </c>
      <c r="C57" s="68" t="s">
        <v>770</v>
      </c>
      <c r="D57" s="107" t="s">
        <v>1707</v>
      </c>
      <c r="E57" s="68" t="s">
        <v>912</v>
      </c>
      <c r="F57" s="68" t="s">
        <v>111</v>
      </c>
      <c r="G57" s="70">
        <v>10694.3815</v>
      </c>
      <c r="H57" s="76">
        <v>4006</v>
      </c>
      <c r="I57" s="107" t="s">
        <v>1707</v>
      </c>
      <c r="J57" s="70">
        <v>1553.8681793219998</v>
      </c>
      <c r="K57" s="71">
        <v>7.4759744844459975E-5</v>
      </c>
      <c r="L57" s="71">
        <f t="shared" si="0"/>
        <v>2.4324503071526785E-2</v>
      </c>
      <c r="M57" s="71">
        <f>J57/'סכום נכסי הקרן'!$C$41</f>
        <v>7.4332534182771437E-3</v>
      </c>
    </row>
    <row r="58" spans="1:13">
      <c r="A58" s="67" t="s">
        <v>1000</v>
      </c>
      <c r="B58" s="54" t="s">
        <v>1001</v>
      </c>
      <c r="C58" s="68" t="s">
        <v>102</v>
      </c>
      <c r="D58" s="107" t="s">
        <v>1707</v>
      </c>
      <c r="E58" s="68" t="s">
        <v>912</v>
      </c>
      <c r="F58" s="68" t="s">
        <v>111</v>
      </c>
      <c r="G58" s="70">
        <v>438.27519800000005</v>
      </c>
      <c r="H58" s="76">
        <v>93137</v>
      </c>
      <c r="I58" s="107" t="s">
        <v>1707</v>
      </c>
      <c r="J58" s="70">
        <v>1480.5282388850001</v>
      </c>
      <c r="K58" s="71">
        <v>2.2977345613566283E-5</v>
      </c>
      <c r="L58" s="71">
        <f t="shared" si="0"/>
        <v>2.3176427816389126E-2</v>
      </c>
      <c r="M58" s="71">
        <f>J58/'סכום נכסי הקרן'!$C$41</f>
        <v>7.0824164745748545E-3</v>
      </c>
    </row>
    <row r="59" spans="1:13">
      <c r="A59" s="67" t="s">
        <v>1002</v>
      </c>
      <c r="B59" s="54" t="s">
        <v>1003</v>
      </c>
      <c r="C59" s="68" t="s">
        <v>102</v>
      </c>
      <c r="D59" s="107" t="s">
        <v>1707</v>
      </c>
      <c r="E59" s="68" t="s">
        <v>912</v>
      </c>
      <c r="F59" s="68" t="s">
        <v>111</v>
      </c>
      <c r="G59" s="70">
        <v>3777.061103</v>
      </c>
      <c r="H59" s="76">
        <v>5893.5</v>
      </c>
      <c r="I59" s="107" t="s">
        <v>1707</v>
      </c>
      <c r="J59" s="70">
        <v>807.37417546199993</v>
      </c>
      <c r="K59" s="71">
        <v>5.3575334794326245E-4</v>
      </c>
      <c r="L59" s="71">
        <f t="shared" si="0"/>
        <v>1.2638765547966821E-2</v>
      </c>
      <c r="M59" s="71">
        <f>J59/'סכום נכסי הקרן'!$C$41</f>
        <v>3.8622432259345211E-3</v>
      </c>
    </row>
    <row r="60" spans="1:13">
      <c r="A60" s="67" t="s">
        <v>1004</v>
      </c>
      <c r="B60" s="54" t="s">
        <v>1005</v>
      </c>
      <c r="C60" s="68" t="s">
        <v>25</v>
      </c>
      <c r="D60" s="107" t="s">
        <v>1707</v>
      </c>
      <c r="E60" s="68" t="s">
        <v>912</v>
      </c>
      <c r="F60" s="68" t="s">
        <v>113</v>
      </c>
      <c r="G60" s="70">
        <v>743.93617700000004</v>
      </c>
      <c r="H60" s="76">
        <v>19498</v>
      </c>
      <c r="I60" s="107" t="s">
        <v>1707</v>
      </c>
      <c r="J60" s="70">
        <v>581.89331414699996</v>
      </c>
      <c r="K60" s="71">
        <v>1.4280375794222094E-4</v>
      </c>
      <c r="L60" s="71">
        <f t="shared" si="0"/>
        <v>9.1090517816289525E-3</v>
      </c>
      <c r="M60" s="71">
        <f>J60/'סכום נכסי הקרן'!$C$41</f>
        <v>2.7836083678237688E-3</v>
      </c>
    </row>
    <row r="61" spans="1:13">
      <c r="A61" s="67" t="s">
        <v>1006</v>
      </c>
      <c r="B61" s="54" t="s">
        <v>1007</v>
      </c>
      <c r="C61" s="68" t="s">
        <v>770</v>
      </c>
      <c r="D61" s="107" t="s">
        <v>1707</v>
      </c>
      <c r="E61" s="68" t="s">
        <v>912</v>
      </c>
      <c r="F61" s="68" t="s">
        <v>111</v>
      </c>
      <c r="G61" s="70">
        <v>1516.6577400000001</v>
      </c>
      <c r="H61" s="76">
        <v>4602</v>
      </c>
      <c r="I61" s="107" t="s">
        <v>1707</v>
      </c>
      <c r="J61" s="70">
        <v>253.15222901000001</v>
      </c>
      <c r="K61" s="71">
        <v>3.4389680332359553E-5</v>
      </c>
      <c r="L61" s="71">
        <f t="shared" si="0"/>
        <v>3.9628858187986281E-3</v>
      </c>
      <c r="M61" s="71">
        <f>J61/'סכום נכסי הקרן'!$C$41</f>
        <v>1.2110066327853651E-3</v>
      </c>
    </row>
    <row r="62" spans="1:13">
      <c r="A62" s="67" t="s">
        <v>1008</v>
      </c>
      <c r="B62" s="54" t="s">
        <v>1009</v>
      </c>
      <c r="C62" s="68" t="s">
        <v>25</v>
      </c>
      <c r="D62" s="107" t="s">
        <v>1707</v>
      </c>
      <c r="E62" s="68" t="s">
        <v>912</v>
      </c>
      <c r="F62" s="68" t="s">
        <v>113</v>
      </c>
      <c r="G62" s="70">
        <v>1728.6009370000002</v>
      </c>
      <c r="H62" s="76">
        <v>20075</v>
      </c>
      <c r="I62" s="107" t="s">
        <v>1707</v>
      </c>
      <c r="J62" s="70">
        <v>1392.0919454140003</v>
      </c>
      <c r="K62" s="71">
        <v>4.2145579349018653E-4</v>
      </c>
      <c r="L62" s="71">
        <f t="shared" si="0"/>
        <v>2.1792031816267418E-2</v>
      </c>
      <c r="M62" s="71">
        <f>J62/'סכום נכסי הקרן'!$C$41</f>
        <v>6.6593629688200097E-3</v>
      </c>
    </row>
    <row r="63" spans="1:13">
      <c r="A63" s="67" t="s">
        <v>1010</v>
      </c>
      <c r="B63" s="54" t="s">
        <v>1011</v>
      </c>
      <c r="C63" s="68" t="s">
        <v>770</v>
      </c>
      <c r="D63" s="107" t="s">
        <v>1707</v>
      </c>
      <c r="E63" s="68" t="s">
        <v>912</v>
      </c>
      <c r="F63" s="68" t="s">
        <v>111</v>
      </c>
      <c r="G63" s="70">
        <v>1164.7289780000001</v>
      </c>
      <c r="H63" s="76">
        <v>8929</v>
      </c>
      <c r="I63" s="107" t="s">
        <v>1707</v>
      </c>
      <c r="J63" s="70">
        <v>377.20310516899991</v>
      </c>
      <c r="K63" s="71">
        <v>1.4875210446998724E-5</v>
      </c>
      <c r="L63" s="71">
        <f t="shared" si="0"/>
        <v>5.9047982398843079E-3</v>
      </c>
      <c r="M63" s="71">
        <f>J63/'סכום נכסי הקרן'!$C$41</f>
        <v>1.8044299434110461E-3</v>
      </c>
    </row>
    <row r="64" spans="1:13">
      <c r="A64" s="67" t="s">
        <v>1012</v>
      </c>
      <c r="B64" s="54" t="s">
        <v>1013</v>
      </c>
      <c r="C64" s="68" t="s">
        <v>102</v>
      </c>
      <c r="D64" s="107" t="s">
        <v>1707</v>
      </c>
      <c r="E64" s="68" t="s">
        <v>912</v>
      </c>
      <c r="F64" s="68" t="s">
        <v>111</v>
      </c>
      <c r="G64" s="70">
        <v>8049.95262</v>
      </c>
      <c r="H64" s="76">
        <v>3163.375</v>
      </c>
      <c r="I64" s="107" t="s">
        <v>1707</v>
      </c>
      <c r="J64" s="70">
        <v>923.61623439899995</v>
      </c>
      <c r="K64" s="71">
        <v>3.2199810479999999E-4</v>
      </c>
      <c r="L64" s="71">
        <f t="shared" si="0"/>
        <v>1.4458437484930864E-2</v>
      </c>
      <c r="M64" s="71">
        <f>J64/'סכום נכסי הקרן'!$C$41</f>
        <v>4.4183114262100701E-3</v>
      </c>
    </row>
    <row r="65" spans="1:13">
      <c r="A65" s="67" t="s">
        <v>1014</v>
      </c>
      <c r="B65" s="54" t="s">
        <v>1015</v>
      </c>
      <c r="C65" s="68" t="s">
        <v>770</v>
      </c>
      <c r="D65" s="107" t="s">
        <v>1707</v>
      </c>
      <c r="E65" s="68" t="s">
        <v>912</v>
      </c>
      <c r="F65" s="68" t="s">
        <v>111</v>
      </c>
      <c r="G65" s="70">
        <v>1814.0626560000001</v>
      </c>
      <c r="H65" s="76">
        <v>19248</v>
      </c>
      <c r="I65" s="107" t="s">
        <v>1707</v>
      </c>
      <c r="J65" s="70">
        <v>1266.4424193049999</v>
      </c>
      <c r="K65" s="71">
        <v>5.9721067933703359E-6</v>
      </c>
      <c r="L65" s="71">
        <f t="shared" si="0"/>
        <v>1.982509387105005E-2</v>
      </c>
      <c r="M65" s="71">
        <f>J65/'סכום נכסי הקרן'!$C$41</f>
        <v>6.0582921818101649E-3</v>
      </c>
    </row>
    <row r="66" spans="1:13">
      <c r="A66" s="67" t="s">
        <v>1016</v>
      </c>
      <c r="B66" s="54" t="s">
        <v>1017</v>
      </c>
      <c r="C66" s="68" t="s">
        <v>770</v>
      </c>
      <c r="D66" s="107" t="s">
        <v>1707</v>
      </c>
      <c r="E66" s="68" t="s">
        <v>912</v>
      </c>
      <c r="F66" s="68" t="s">
        <v>111</v>
      </c>
      <c r="G66" s="70">
        <v>5191.6361100000004</v>
      </c>
      <c r="H66" s="76">
        <v>6333</v>
      </c>
      <c r="I66" s="107" t="s">
        <v>1707</v>
      </c>
      <c r="J66" s="70">
        <v>1192.507963948</v>
      </c>
      <c r="K66" s="71">
        <v>2.3102260611409118E-5</v>
      </c>
      <c r="L66" s="71">
        <f t="shared" si="0"/>
        <v>1.8667711983477251E-2</v>
      </c>
      <c r="M66" s="71">
        <f>J66/'סכום נכסי הקרן'!$C$41</f>
        <v>5.7046112516487175E-3</v>
      </c>
    </row>
    <row r="67" spans="1:13">
      <c r="A67" s="67" t="s">
        <v>1018</v>
      </c>
      <c r="B67" s="54" t="s">
        <v>1019</v>
      </c>
      <c r="C67" s="68" t="s">
        <v>104</v>
      </c>
      <c r="D67" s="107" t="s">
        <v>1707</v>
      </c>
      <c r="E67" s="68" t="s">
        <v>912</v>
      </c>
      <c r="F67" s="68" t="s">
        <v>115</v>
      </c>
      <c r="G67" s="70">
        <v>6222.1855999999998</v>
      </c>
      <c r="H67" s="76">
        <v>9441</v>
      </c>
      <c r="I67" s="107" t="s">
        <v>1707</v>
      </c>
      <c r="J67" s="70">
        <v>1454.08167364</v>
      </c>
      <c r="K67" s="71">
        <v>4.1576414893836602E-5</v>
      </c>
      <c r="L67" s="71">
        <f t="shared" si="0"/>
        <v>2.2762429019004635E-2</v>
      </c>
      <c r="M67" s="71">
        <f>J67/'סכום נכסי הקרן'!$C$41</f>
        <v>6.9559037985801242E-3</v>
      </c>
    </row>
    <row r="68" spans="1:13">
      <c r="A68" s="109" t="s">
        <v>1707</v>
      </c>
      <c r="B68" s="109" t="s">
        <v>1707</v>
      </c>
      <c r="C68" s="110" t="s">
        <v>1707</v>
      </c>
      <c r="D68" s="110" t="s">
        <v>1707</v>
      </c>
      <c r="E68" s="110" t="s">
        <v>1707</v>
      </c>
      <c r="F68" s="110" t="s">
        <v>1707</v>
      </c>
      <c r="G68" s="110" t="s">
        <v>1707</v>
      </c>
      <c r="H68" s="110" t="s">
        <v>1707</v>
      </c>
      <c r="I68" s="110" t="s">
        <v>1707</v>
      </c>
      <c r="J68" s="110" t="s">
        <v>1707</v>
      </c>
      <c r="K68" s="110" t="s">
        <v>1707</v>
      </c>
      <c r="L68" s="110" t="s">
        <v>1707</v>
      </c>
      <c r="M68" s="110" t="s">
        <v>1707</v>
      </c>
    </row>
    <row r="69" spans="1:13">
      <c r="A69" s="109" t="s">
        <v>1707</v>
      </c>
      <c r="B69" s="109" t="s">
        <v>1707</v>
      </c>
      <c r="C69" s="110" t="s">
        <v>1707</v>
      </c>
      <c r="D69" s="110" t="s">
        <v>1707</v>
      </c>
      <c r="E69" s="110" t="s">
        <v>1707</v>
      </c>
      <c r="F69" s="110" t="s">
        <v>1707</v>
      </c>
      <c r="G69" s="110" t="s">
        <v>1707</v>
      </c>
      <c r="H69" s="110" t="s">
        <v>1707</v>
      </c>
      <c r="I69" s="110" t="s">
        <v>1707</v>
      </c>
      <c r="J69" s="110" t="s">
        <v>1707</v>
      </c>
      <c r="K69" s="110" t="s">
        <v>1707</v>
      </c>
      <c r="L69" s="110" t="s">
        <v>1707</v>
      </c>
      <c r="M69" s="110" t="s">
        <v>1707</v>
      </c>
    </row>
    <row r="70" spans="1:13">
      <c r="A70" s="109" t="s">
        <v>1707</v>
      </c>
      <c r="B70" s="109" t="s">
        <v>1707</v>
      </c>
      <c r="C70" s="110" t="s">
        <v>1707</v>
      </c>
      <c r="D70" s="110" t="s">
        <v>1707</v>
      </c>
      <c r="E70" s="110" t="s">
        <v>1707</v>
      </c>
      <c r="F70" s="110" t="s">
        <v>1707</v>
      </c>
      <c r="G70" s="110" t="s">
        <v>1707</v>
      </c>
      <c r="H70" s="110" t="s">
        <v>1707</v>
      </c>
      <c r="I70" s="110" t="s">
        <v>1707</v>
      </c>
      <c r="J70" s="110" t="s">
        <v>1707</v>
      </c>
      <c r="K70" s="110" t="s">
        <v>1707</v>
      </c>
      <c r="L70" s="110" t="s">
        <v>1707</v>
      </c>
      <c r="M70" s="110" t="s">
        <v>1707</v>
      </c>
    </row>
    <row r="71" spans="1:13">
      <c r="A71" s="82" t="s">
        <v>185</v>
      </c>
      <c r="B71" s="109" t="s">
        <v>1707</v>
      </c>
      <c r="C71" s="110" t="s">
        <v>1707</v>
      </c>
      <c r="D71" s="110" t="s">
        <v>1707</v>
      </c>
      <c r="E71" s="110" t="s">
        <v>1707</v>
      </c>
      <c r="F71" s="110" t="s">
        <v>1707</v>
      </c>
      <c r="G71" s="110" t="s">
        <v>1707</v>
      </c>
      <c r="H71" s="110" t="s">
        <v>1707</v>
      </c>
      <c r="I71" s="110" t="s">
        <v>1707</v>
      </c>
      <c r="J71" s="110" t="s">
        <v>1707</v>
      </c>
      <c r="K71" s="110" t="s">
        <v>1707</v>
      </c>
      <c r="L71" s="110" t="s">
        <v>1707</v>
      </c>
      <c r="M71" s="110" t="s">
        <v>1707</v>
      </c>
    </row>
    <row r="72" spans="1:13">
      <c r="A72" s="82" t="s">
        <v>93</v>
      </c>
      <c r="B72" s="109" t="s">
        <v>1707</v>
      </c>
      <c r="C72" s="110" t="s">
        <v>1707</v>
      </c>
      <c r="D72" s="110" t="s">
        <v>1707</v>
      </c>
      <c r="E72" s="110" t="s">
        <v>1707</v>
      </c>
      <c r="F72" s="110" t="s">
        <v>1707</v>
      </c>
      <c r="G72" s="110" t="s">
        <v>1707</v>
      </c>
      <c r="H72" s="110" t="s">
        <v>1707</v>
      </c>
      <c r="I72" s="110" t="s">
        <v>1707</v>
      </c>
      <c r="J72" s="110" t="s">
        <v>1707</v>
      </c>
      <c r="K72" s="110" t="s">
        <v>1707</v>
      </c>
      <c r="L72" s="110" t="s">
        <v>1707</v>
      </c>
      <c r="M72" s="110" t="s">
        <v>1707</v>
      </c>
    </row>
    <row r="73" spans="1:13">
      <c r="A73" s="82" t="s">
        <v>168</v>
      </c>
      <c r="B73" s="109" t="s">
        <v>1707</v>
      </c>
      <c r="C73" s="110" t="s">
        <v>1707</v>
      </c>
      <c r="D73" s="110" t="s">
        <v>1707</v>
      </c>
      <c r="E73" s="110" t="s">
        <v>1707</v>
      </c>
      <c r="F73" s="110" t="s">
        <v>1707</v>
      </c>
      <c r="G73" s="110" t="s">
        <v>1707</v>
      </c>
      <c r="H73" s="110" t="s">
        <v>1707</v>
      </c>
      <c r="I73" s="110" t="s">
        <v>1707</v>
      </c>
      <c r="J73" s="110" t="s">
        <v>1707</v>
      </c>
      <c r="K73" s="110" t="s">
        <v>1707</v>
      </c>
      <c r="L73" s="110" t="s">
        <v>1707</v>
      </c>
      <c r="M73" s="110" t="s">
        <v>1707</v>
      </c>
    </row>
    <row r="74" spans="1:13">
      <c r="A74" s="82" t="s">
        <v>176</v>
      </c>
      <c r="B74" s="109" t="s">
        <v>1707</v>
      </c>
      <c r="C74" s="110" t="s">
        <v>1707</v>
      </c>
      <c r="D74" s="110" t="s">
        <v>1707</v>
      </c>
      <c r="E74" s="110" t="s">
        <v>1707</v>
      </c>
      <c r="F74" s="110" t="s">
        <v>1707</v>
      </c>
      <c r="G74" s="110" t="s">
        <v>1707</v>
      </c>
      <c r="H74" s="110" t="s">
        <v>1707</v>
      </c>
      <c r="I74" s="110" t="s">
        <v>1707</v>
      </c>
      <c r="J74" s="110" t="s">
        <v>1707</v>
      </c>
      <c r="K74" s="110" t="s">
        <v>1707</v>
      </c>
      <c r="L74" s="110" t="s">
        <v>1707</v>
      </c>
      <c r="M74" s="110" t="s">
        <v>1707</v>
      </c>
    </row>
    <row r="75" spans="1:13">
      <c r="A75" s="82" t="s">
        <v>183</v>
      </c>
      <c r="B75" s="109" t="s">
        <v>1707</v>
      </c>
      <c r="C75" s="110" t="s">
        <v>1707</v>
      </c>
      <c r="D75" s="110" t="s">
        <v>1707</v>
      </c>
      <c r="E75" s="110" t="s">
        <v>1707</v>
      </c>
      <c r="F75" s="110" t="s">
        <v>1707</v>
      </c>
      <c r="G75" s="110" t="s">
        <v>1707</v>
      </c>
      <c r="H75" s="110" t="s">
        <v>1707</v>
      </c>
      <c r="I75" s="110" t="s">
        <v>1707</v>
      </c>
      <c r="J75" s="110" t="s">
        <v>1707</v>
      </c>
      <c r="K75" s="110" t="s">
        <v>1707</v>
      </c>
      <c r="L75" s="110" t="s">
        <v>1707</v>
      </c>
      <c r="M75" s="110" t="s">
        <v>1707</v>
      </c>
    </row>
    <row r="76" spans="1:13" hidden="1">
      <c r="C76" s="1"/>
      <c r="D76" s="1"/>
      <c r="E76" s="1"/>
      <c r="F76" s="1"/>
    </row>
    <row r="77" spans="1:13" hidden="1">
      <c r="C77" s="1"/>
      <c r="D77" s="1"/>
      <c r="E77" s="1"/>
      <c r="F77" s="1"/>
    </row>
    <row r="78" spans="1:13" hidden="1">
      <c r="C78" s="1"/>
      <c r="D78" s="1"/>
      <c r="E78" s="1"/>
      <c r="F78" s="1"/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40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125</v>
      </c>
      <c r="B1" s="36" t="s" vm="1">
        <v>192</v>
      </c>
    </row>
    <row r="2" spans="1:14">
      <c r="A2" s="36" t="s">
        <v>124</v>
      </c>
      <c r="B2" s="36" t="s">
        <v>193</v>
      </c>
    </row>
    <row r="3" spans="1:14">
      <c r="A3" s="36" t="s">
        <v>126</v>
      </c>
      <c r="B3" s="36" t="s">
        <v>194</v>
      </c>
    </row>
    <row r="4" spans="1:14">
      <c r="A4" s="36" t="s">
        <v>127</v>
      </c>
      <c r="B4" s="36">
        <v>2146</v>
      </c>
    </row>
    <row r="5" spans="1:14" ht="18.75">
      <c r="A5" s="130" t="s">
        <v>74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14" s="3" customFormat="1">
      <c r="A6" s="37" t="s">
        <v>96</v>
      </c>
      <c r="B6" s="38" t="s">
        <v>35</v>
      </c>
      <c r="C6" s="38" t="s">
        <v>100</v>
      </c>
      <c r="D6" s="38" t="s">
        <v>98</v>
      </c>
      <c r="E6" s="38" t="s">
        <v>51</v>
      </c>
      <c r="F6" s="38" t="s">
        <v>14</v>
      </c>
      <c r="G6" s="38" t="s">
        <v>52</v>
      </c>
      <c r="H6" s="38" t="s">
        <v>84</v>
      </c>
      <c r="I6" s="38" t="s">
        <v>170</v>
      </c>
      <c r="J6" s="38" t="s">
        <v>169</v>
      </c>
      <c r="K6" s="38" t="s">
        <v>48</v>
      </c>
      <c r="L6" s="38" t="s">
        <v>47</v>
      </c>
      <c r="M6" s="38" t="s">
        <v>128</v>
      </c>
      <c r="N6" s="119" t="s">
        <v>130</v>
      </c>
    </row>
    <row r="7" spans="1:14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103" t="s">
        <v>1707</v>
      </c>
      <c r="I7" s="26" t="s">
        <v>177</v>
      </c>
      <c r="J7" s="103" t="s">
        <v>1707</v>
      </c>
      <c r="K7" s="26" t="s">
        <v>173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28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70">
        <v>2592.628895199</v>
      </c>
      <c r="L9" s="107" t="s">
        <v>1707</v>
      </c>
      <c r="M9" s="71">
        <f>IFERROR(K9/$K$9,0)</f>
        <v>1</v>
      </c>
      <c r="N9" s="71">
        <f>K9/'סכום נכסי הקרן'!$C$41</f>
        <v>1.2402382553435697E-2</v>
      </c>
    </row>
    <row r="10" spans="1:14" s="4" customFormat="1" ht="20.25">
      <c r="A10" s="84" t="s">
        <v>163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70">
        <v>2592.628895199</v>
      </c>
      <c r="L10" s="107" t="s">
        <v>1707</v>
      </c>
      <c r="M10" s="71">
        <f t="shared" ref="M10:M15" si="0">IFERROR(K10/$K$9,0)</f>
        <v>1</v>
      </c>
      <c r="N10" s="71">
        <f>K10/'סכום נכסי הקרן'!$C$41</f>
        <v>1.2402382553435697E-2</v>
      </c>
    </row>
    <row r="11" spans="1:14">
      <c r="A11" s="66" t="s">
        <v>27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106" t="s">
        <v>1707</v>
      </c>
      <c r="I11" s="106" t="s">
        <v>1707</v>
      </c>
      <c r="J11" s="106" t="s">
        <v>1707</v>
      </c>
      <c r="K11" s="64">
        <v>2592.628895199</v>
      </c>
      <c r="L11" s="106" t="s">
        <v>1707</v>
      </c>
      <c r="M11" s="65">
        <f t="shared" si="0"/>
        <v>1</v>
      </c>
      <c r="N11" s="65">
        <f>K11/'סכום נכסי הקרן'!$C$41</f>
        <v>1.2402382553435697E-2</v>
      </c>
    </row>
    <row r="12" spans="1:14">
      <c r="A12" s="67" t="s">
        <v>1020</v>
      </c>
      <c r="B12" s="54" t="s">
        <v>1021</v>
      </c>
      <c r="C12" s="68" t="s">
        <v>25</v>
      </c>
      <c r="D12" s="107" t="s">
        <v>1707</v>
      </c>
      <c r="E12" s="68" t="s">
        <v>912</v>
      </c>
      <c r="F12" s="54" t="s">
        <v>1022</v>
      </c>
      <c r="G12" s="107" t="s">
        <v>1707</v>
      </c>
      <c r="H12" s="68" t="s">
        <v>111</v>
      </c>
      <c r="I12" s="70">
        <v>441.77517800000004</v>
      </c>
      <c r="J12" s="76">
        <v>22796</v>
      </c>
      <c r="K12" s="70">
        <v>365.264541017</v>
      </c>
      <c r="L12" s="71">
        <v>5.1820895210580424E-5</v>
      </c>
      <c r="M12" s="71">
        <f t="shared" si="0"/>
        <v>0.14088577879132361</v>
      </c>
      <c r="N12" s="71">
        <f>K12/'סכום נכסי הקרן'!$C$41</f>
        <v>1.7473193249087126E-3</v>
      </c>
    </row>
    <row r="13" spans="1:14">
      <c r="A13" s="67" t="s">
        <v>1023</v>
      </c>
      <c r="B13" s="54" t="s">
        <v>1024</v>
      </c>
      <c r="C13" s="68" t="s">
        <v>25</v>
      </c>
      <c r="D13" s="107" t="s">
        <v>1707</v>
      </c>
      <c r="E13" s="68" t="s">
        <v>912</v>
      </c>
      <c r="F13" s="54" t="s">
        <v>1022</v>
      </c>
      <c r="G13" s="107" t="s">
        <v>1707</v>
      </c>
      <c r="H13" s="68" t="s">
        <v>111</v>
      </c>
      <c r="I13" s="70">
        <v>2483.5076049999998</v>
      </c>
      <c r="J13" s="76">
        <v>4107</v>
      </c>
      <c r="K13" s="70">
        <v>369.94550314400004</v>
      </c>
      <c r="L13" s="71">
        <v>3.438223723352497E-5</v>
      </c>
      <c r="M13" s="71">
        <f t="shared" si="0"/>
        <v>0.14269126747335911</v>
      </c>
      <c r="N13" s="71">
        <f>K13/'סכום נכסי הקרן'!$C$41</f>
        <v>1.7697116862392156E-3</v>
      </c>
    </row>
    <row r="14" spans="1:14">
      <c r="A14" s="67" t="s">
        <v>1025</v>
      </c>
      <c r="B14" s="54" t="s">
        <v>1026</v>
      </c>
      <c r="C14" s="68" t="s">
        <v>25</v>
      </c>
      <c r="D14" s="107" t="s">
        <v>1707</v>
      </c>
      <c r="E14" s="68" t="s">
        <v>912</v>
      </c>
      <c r="F14" s="54" t="s">
        <v>1022</v>
      </c>
      <c r="G14" s="107" t="s">
        <v>1707</v>
      </c>
      <c r="H14" s="68" t="s">
        <v>111</v>
      </c>
      <c r="I14" s="70">
        <v>6533.2948800000004</v>
      </c>
      <c r="J14" s="76">
        <v>1264.03</v>
      </c>
      <c r="K14" s="70">
        <v>299.52784198199998</v>
      </c>
      <c r="L14" s="71">
        <v>2.1357847196439476E-5</v>
      </c>
      <c r="M14" s="71">
        <f t="shared" si="0"/>
        <v>0.11553054991273998</v>
      </c>
      <c r="N14" s="71">
        <f>K14/'סכום נכסי הקרן'!$C$41</f>
        <v>1.4328540766265982E-3</v>
      </c>
    </row>
    <row r="15" spans="1:14">
      <c r="A15" s="67" t="s">
        <v>1027</v>
      </c>
      <c r="B15" s="54" t="s">
        <v>1028</v>
      </c>
      <c r="C15" s="68" t="s">
        <v>105</v>
      </c>
      <c r="D15" s="107" t="s">
        <v>1707</v>
      </c>
      <c r="E15" s="68" t="s">
        <v>912</v>
      </c>
      <c r="F15" s="54" t="s">
        <v>1022</v>
      </c>
      <c r="G15" s="107" t="s">
        <v>1707</v>
      </c>
      <c r="H15" s="68" t="s">
        <v>111</v>
      </c>
      <c r="I15" s="70">
        <v>3369.9154800000001</v>
      </c>
      <c r="J15" s="76">
        <v>12745.9</v>
      </c>
      <c r="K15" s="70">
        <v>1557.8910090559998</v>
      </c>
      <c r="L15" s="71">
        <v>3.6828788426721588E-5</v>
      </c>
      <c r="M15" s="71">
        <f t="shared" si="0"/>
        <v>0.60089240382257725</v>
      </c>
      <c r="N15" s="71">
        <f>K15/'סכום נכסי הקרן'!$C$41</f>
        <v>7.4524974656611691E-3</v>
      </c>
    </row>
    <row r="16" spans="1:14">
      <c r="A16" s="108" t="s">
        <v>1707</v>
      </c>
      <c r="B16" s="107" t="s">
        <v>1707</v>
      </c>
      <c r="C16" s="107" t="s">
        <v>1707</v>
      </c>
      <c r="D16" s="107" t="s">
        <v>1707</v>
      </c>
      <c r="E16" s="107" t="s">
        <v>1707</v>
      </c>
      <c r="F16" s="107" t="s">
        <v>1707</v>
      </c>
      <c r="G16" s="107" t="s">
        <v>1707</v>
      </c>
      <c r="H16" s="107" t="s">
        <v>1707</v>
      </c>
      <c r="I16" s="107" t="s">
        <v>1707</v>
      </c>
      <c r="J16" s="107" t="s">
        <v>1707</v>
      </c>
      <c r="K16" s="107" t="s">
        <v>1707</v>
      </c>
      <c r="L16" s="107" t="s">
        <v>1707</v>
      </c>
      <c r="M16" s="107" t="s">
        <v>1707</v>
      </c>
      <c r="N16" s="107" t="s">
        <v>1707</v>
      </c>
    </row>
    <row r="17" spans="1:14">
      <c r="A17" s="107" t="s">
        <v>1707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107" t="s">
        <v>1707</v>
      </c>
      <c r="I17" s="107" t="s">
        <v>1707</v>
      </c>
      <c r="J17" s="107" t="s">
        <v>1707</v>
      </c>
      <c r="K17" s="107" t="s">
        <v>1707</v>
      </c>
      <c r="L17" s="107" t="s">
        <v>1707</v>
      </c>
      <c r="M17" s="107" t="s">
        <v>1707</v>
      </c>
      <c r="N17" s="107" t="s">
        <v>1707</v>
      </c>
    </row>
    <row r="18" spans="1:14">
      <c r="A18" s="107" t="s">
        <v>1707</v>
      </c>
      <c r="B18" s="107" t="s">
        <v>1707</v>
      </c>
      <c r="C18" s="107" t="s">
        <v>1707</v>
      </c>
      <c r="D18" s="107" t="s">
        <v>1707</v>
      </c>
      <c r="E18" s="107" t="s">
        <v>1707</v>
      </c>
      <c r="F18" s="107" t="s">
        <v>1707</v>
      </c>
      <c r="G18" s="107" t="s">
        <v>1707</v>
      </c>
      <c r="H18" s="107" t="s">
        <v>1707</v>
      </c>
      <c r="I18" s="107" t="s">
        <v>1707</v>
      </c>
      <c r="J18" s="107" t="s">
        <v>1707</v>
      </c>
      <c r="K18" s="107" t="s">
        <v>1707</v>
      </c>
      <c r="L18" s="107" t="s">
        <v>1707</v>
      </c>
      <c r="M18" s="107" t="s">
        <v>1707</v>
      </c>
      <c r="N18" s="107" t="s">
        <v>1707</v>
      </c>
    </row>
    <row r="19" spans="1:14">
      <c r="A19" s="82" t="s">
        <v>185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107" t="s">
        <v>1707</v>
      </c>
      <c r="H19" s="107" t="s">
        <v>1707</v>
      </c>
      <c r="I19" s="107" t="s">
        <v>1707</v>
      </c>
      <c r="J19" s="107" t="s">
        <v>1707</v>
      </c>
      <c r="K19" s="107" t="s">
        <v>1707</v>
      </c>
      <c r="L19" s="107" t="s">
        <v>1707</v>
      </c>
      <c r="M19" s="107" t="s">
        <v>1707</v>
      </c>
      <c r="N19" s="107" t="s">
        <v>1707</v>
      </c>
    </row>
    <row r="20" spans="1:14">
      <c r="A20" s="82" t="s">
        <v>93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  <c r="K20" s="107" t="s">
        <v>1707</v>
      </c>
      <c r="L20" s="107" t="s">
        <v>1707</v>
      </c>
      <c r="M20" s="107" t="s">
        <v>1707</v>
      </c>
      <c r="N20" s="107" t="s">
        <v>1707</v>
      </c>
    </row>
    <row r="21" spans="1:14">
      <c r="A21" s="82" t="s">
        <v>168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  <c r="K21" s="107" t="s">
        <v>1707</v>
      </c>
      <c r="L21" s="107" t="s">
        <v>1707</v>
      </c>
      <c r="M21" s="107" t="s">
        <v>1707</v>
      </c>
      <c r="N21" s="107" t="s">
        <v>1707</v>
      </c>
    </row>
    <row r="22" spans="1:14">
      <c r="A22" s="82" t="s">
        <v>176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  <c r="K22" s="107" t="s">
        <v>1707</v>
      </c>
      <c r="L22" s="107" t="s">
        <v>1707</v>
      </c>
      <c r="M22" s="107" t="s">
        <v>1707</v>
      </c>
      <c r="N22" s="107" t="s">
        <v>1707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51.5703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125</v>
      </c>
      <c r="B1" s="36" t="s" vm="1">
        <v>192</v>
      </c>
    </row>
    <row r="2" spans="1:11">
      <c r="A2" s="36" t="s">
        <v>124</v>
      </c>
      <c r="B2" s="36" t="s">
        <v>193</v>
      </c>
    </row>
    <row r="3" spans="1:11">
      <c r="A3" s="36" t="s">
        <v>126</v>
      </c>
      <c r="B3" s="36" t="s">
        <v>194</v>
      </c>
    </row>
    <row r="4" spans="1:11">
      <c r="A4" s="36" t="s">
        <v>127</v>
      </c>
      <c r="B4" s="36">
        <v>2146</v>
      </c>
    </row>
    <row r="5" spans="1:11" ht="18.75">
      <c r="A5" s="133" t="s">
        <v>75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s="3" customFormat="1">
      <c r="A6" s="17" t="s">
        <v>97</v>
      </c>
      <c r="B6" s="25" t="s">
        <v>35</v>
      </c>
      <c r="C6" s="25" t="s">
        <v>100</v>
      </c>
      <c r="D6" s="25" t="s">
        <v>51</v>
      </c>
      <c r="E6" s="25" t="s">
        <v>84</v>
      </c>
      <c r="F6" s="25" t="s">
        <v>170</v>
      </c>
      <c r="G6" s="25" t="s">
        <v>169</v>
      </c>
      <c r="H6" s="25" t="s">
        <v>48</v>
      </c>
      <c r="I6" s="25" t="s">
        <v>47</v>
      </c>
      <c r="J6" s="25" t="s">
        <v>128</v>
      </c>
      <c r="K6" s="52" t="s">
        <v>130</v>
      </c>
    </row>
    <row r="7" spans="1:11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2" t="s">
        <v>177</v>
      </c>
      <c r="G7" s="103" t="s">
        <v>1707</v>
      </c>
      <c r="H7" s="12" t="s">
        <v>173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37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70">
        <v>7.8798404700000004</v>
      </c>
      <c r="I9" s="107" t="s">
        <v>1707</v>
      </c>
      <c r="J9" s="71">
        <f>IFERROR(H9/$H$9,0)</f>
        <v>1</v>
      </c>
      <c r="K9" s="71">
        <f>H9/'סכום נכסי הקרן'!$C$41</f>
        <v>3.769486491103975E-5</v>
      </c>
    </row>
    <row r="10" spans="1:11" s="4" customFormat="1" ht="20.25">
      <c r="A10" s="84" t="s">
        <v>23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70">
        <v>7.7030692939999996</v>
      </c>
      <c r="I10" s="107" t="s">
        <v>1707</v>
      </c>
      <c r="J10" s="71">
        <f t="shared" ref="J10:J20" si="0">IFERROR(H10/$H$9,0)</f>
        <v>0.97756665548331834</v>
      </c>
      <c r="K10" s="71">
        <f>H10/'סכום נכסי הקרן'!$C$41</f>
        <v>3.6849243019980623E-5</v>
      </c>
    </row>
    <row r="11" spans="1:11">
      <c r="A11" s="66" t="s">
        <v>1029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64">
        <v>7.7030692939999996</v>
      </c>
      <c r="I11" s="106" t="s">
        <v>1707</v>
      </c>
      <c r="J11" s="65">
        <f t="shared" si="0"/>
        <v>0.97756665548331834</v>
      </c>
      <c r="K11" s="65">
        <f>H11/'סכום נכסי הקרן'!$C$41</f>
        <v>3.6849243019980623E-5</v>
      </c>
    </row>
    <row r="12" spans="1:11">
      <c r="A12" s="67" t="s">
        <v>1030</v>
      </c>
      <c r="B12" s="54" t="s">
        <v>1031</v>
      </c>
      <c r="C12" s="68" t="s">
        <v>101</v>
      </c>
      <c r="D12" s="68" t="s">
        <v>635</v>
      </c>
      <c r="E12" s="68" t="s">
        <v>112</v>
      </c>
      <c r="F12" s="70">
        <v>1110.0767699999999</v>
      </c>
      <c r="G12" s="76">
        <v>90</v>
      </c>
      <c r="H12" s="70">
        <v>0.99906909299999991</v>
      </c>
      <c r="I12" s="71">
        <v>3.3638689999999997E-4</v>
      </c>
      <c r="J12" s="71">
        <f t="shared" si="0"/>
        <v>0.12678798470649746</v>
      </c>
      <c r="K12" s="71">
        <f>H12/'סכום נכסי הקרן'!$C$41</f>
        <v>4.7792559558543959E-6</v>
      </c>
    </row>
    <row r="13" spans="1:11">
      <c r="A13" s="67" t="s">
        <v>1032</v>
      </c>
      <c r="B13" s="54" t="s">
        <v>1033</v>
      </c>
      <c r="C13" s="68" t="s">
        <v>101</v>
      </c>
      <c r="D13" s="68" t="s">
        <v>238</v>
      </c>
      <c r="E13" s="68" t="s">
        <v>112</v>
      </c>
      <c r="F13" s="70">
        <v>24525.075194000001</v>
      </c>
      <c r="G13" s="76">
        <v>17.3</v>
      </c>
      <c r="H13" s="70">
        <v>4.2428380089999997</v>
      </c>
      <c r="I13" s="71">
        <v>2.808608136406894E-4</v>
      </c>
      <c r="J13" s="71">
        <f t="shared" si="0"/>
        <v>0.53844212013596759</v>
      </c>
      <c r="K13" s="71">
        <f>H13/'סכום נכסי הקרן'!$C$41</f>
        <v>2.0296502980939136E-5</v>
      </c>
    </row>
    <row r="14" spans="1:11">
      <c r="A14" s="67" t="s">
        <v>1034</v>
      </c>
      <c r="B14" s="54" t="s">
        <v>1035</v>
      </c>
      <c r="C14" s="68" t="s">
        <v>101</v>
      </c>
      <c r="D14" s="68" t="s">
        <v>136</v>
      </c>
      <c r="E14" s="68" t="s">
        <v>112</v>
      </c>
      <c r="F14" s="70">
        <v>6585.903225</v>
      </c>
      <c r="G14" s="76">
        <v>12.9</v>
      </c>
      <c r="H14" s="70">
        <v>0.84958151599999998</v>
      </c>
      <c r="I14" s="71">
        <v>4.391964244511031E-4</v>
      </c>
      <c r="J14" s="71">
        <f t="shared" si="0"/>
        <v>0.10781709594686756</v>
      </c>
      <c r="K14" s="71">
        <f>H14/'סכום נכסי הקרן'!$C$41</f>
        <v>4.0641508668177843E-6</v>
      </c>
    </row>
    <row r="15" spans="1:11">
      <c r="A15" s="67" t="s">
        <v>1036</v>
      </c>
      <c r="B15" s="54" t="s">
        <v>1037</v>
      </c>
      <c r="C15" s="68" t="s">
        <v>101</v>
      </c>
      <c r="D15" s="68" t="s">
        <v>238</v>
      </c>
      <c r="E15" s="68" t="s">
        <v>112</v>
      </c>
      <c r="F15" s="70">
        <v>4767.9901449999998</v>
      </c>
      <c r="G15" s="76">
        <v>33.799999999999997</v>
      </c>
      <c r="H15" s="70">
        <v>1.611580676</v>
      </c>
      <c r="I15" s="71">
        <v>2.8981072761424798E-4</v>
      </c>
      <c r="J15" s="71">
        <f t="shared" si="0"/>
        <v>0.20451945469398569</v>
      </c>
      <c r="K15" s="71">
        <f>H15/'סכום נכסי הקרן'!$C$41</f>
        <v>7.7093332163693058E-6</v>
      </c>
    </row>
    <row r="16" spans="1:11">
      <c r="A16" s="108" t="s">
        <v>1707</v>
      </c>
      <c r="B16" s="107" t="s">
        <v>1707</v>
      </c>
      <c r="C16" s="107" t="s">
        <v>1707</v>
      </c>
      <c r="D16" s="107" t="s">
        <v>1707</v>
      </c>
      <c r="E16" s="107" t="s">
        <v>1707</v>
      </c>
      <c r="F16" s="107" t="s">
        <v>1707</v>
      </c>
      <c r="G16" s="107" t="s">
        <v>1707</v>
      </c>
      <c r="H16" s="107" t="s">
        <v>1707</v>
      </c>
      <c r="I16" s="107" t="s">
        <v>1707</v>
      </c>
      <c r="J16" s="107" t="s">
        <v>1707</v>
      </c>
      <c r="K16" s="107" t="s">
        <v>1707</v>
      </c>
    </row>
    <row r="17" spans="1:11">
      <c r="A17" s="84" t="s">
        <v>31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70">
        <v>0.17677117600000003</v>
      </c>
      <c r="I17" s="107" t="s">
        <v>1707</v>
      </c>
      <c r="J17" s="71">
        <f t="shared" si="0"/>
        <v>2.243334451668157E-2</v>
      </c>
      <c r="K17" s="71">
        <f>H17/'סכום נכסי הקרן'!$C$41</f>
        <v>8.4562189105912608E-7</v>
      </c>
    </row>
    <row r="18" spans="1:11">
      <c r="A18" s="66" t="s">
        <v>1038</v>
      </c>
      <c r="B18" s="106" t="s">
        <v>1707</v>
      </c>
      <c r="C18" s="106" t="s">
        <v>1707</v>
      </c>
      <c r="D18" s="106" t="s">
        <v>1707</v>
      </c>
      <c r="E18" s="106" t="s">
        <v>1707</v>
      </c>
      <c r="F18" s="106" t="s">
        <v>1707</v>
      </c>
      <c r="G18" s="106" t="s">
        <v>1707</v>
      </c>
      <c r="H18" s="64">
        <v>0.17677117600000003</v>
      </c>
      <c r="I18" s="106" t="s">
        <v>1707</v>
      </c>
      <c r="J18" s="65">
        <f t="shared" si="0"/>
        <v>2.243334451668157E-2</v>
      </c>
      <c r="K18" s="65">
        <f>H18/'סכום נכסי הקרן'!$C$41</f>
        <v>8.4562189105912608E-7</v>
      </c>
    </row>
    <row r="19" spans="1:11">
      <c r="A19" s="67" t="s">
        <v>1039</v>
      </c>
      <c r="B19" s="54" t="s">
        <v>1040</v>
      </c>
      <c r="C19" s="68" t="s">
        <v>747</v>
      </c>
      <c r="D19" s="68" t="s">
        <v>1667</v>
      </c>
      <c r="E19" s="68" t="s">
        <v>111</v>
      </c>
      <c r="F19" s="70">
        <v>994.09860000000003</v>
      </c>
      <c r="G19" s="76">
        <v>4.1100000000000003</v>
      </c>
      <c r="H19" s="70">
        <v>0.14818998</v>
      </c>
      <c r="I19" s="71">
        <v>2.976343113772455E-5</v>
      </c>
      <c r="J19" s="71">
        <f t="shared" si="0"/>
        <v>1.880621575578674E-2</v>
      </c>
      <c r="K19" s="71">
        <f>H19/'סכום נכסי הקרן'!$C$41</f>
        <v>7.0889776240224857E-7</v>
      </c>
    </row>
    <row r="20" spans="1:11">
      <c r="A20" s="67" t="s">
        <v>1041</v>
      </c>
      <c r="B20" s="54" t="s">
        <v>1042</v>
      </c>
      <c r="C20" s="68" t="s">
        <v>770</v>
      </c>
      <c r="D20" s="68" t="s">
        <v>801</v>
      </c>
      <c r="E20" s="68" t="s">
        <v>111</v>
      </c>
      <c r="F20" s="70">
        <v>262.67067300000002</v>
      </c>
      <c r="G20" s="76">
        <v>3</v>
      </c>
      <c r="H20" s="70">
        <v>2.8581196E-2</v>
      </c>
      <c r="I20" s="71">
        <v>1.0382240039525693E-5</v>
      </c>
      <c r="J20" s="71">
        <f t="shared" si="0"/>
        <v>3.6271287608948253E-3</v>
      </c>
      <c r="K20" s="71">
        <f>H20/'סכום נכסי הקרן'!$C$41</f>
        <v>1.3672412865687745E-7</v>
      </c>
    </row>
    <row r="21" spans="1:11">
      <c r="A21" s="108" t="s">
        <v>1707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  <c r="K21" s="107" t="s">
        <v>1707</v>
      </c>
    </row>
    <row r="22" spans="1:11">
      <c r="A22" s="107" t="s">
        <v>1707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  <c r="K22" s="107" t="s">
        <v>1707</v>
      </c>
    </row>
    <row r="23" spans="1:11">
      <c r="A23" s="107" t="s">
        <v>1707</v>
      </c>
      <c r="B23" s="107" t="s">
        <v>1707</v>
      </c>
      <c r="C23" s="107" t="s">
        <v>1707</v>
      </c>
      <c r="D23" s="107" t="s">
        <v>1707</v>
      </c>
      <c r="E23" s="107" t="s">
        <v>1707</v>
      </c>
      <c r="F23" s="107" t="s">
        <v>1707</v>
      </c>
      <c r="G23" s="107" t="s">
        <v>1707</v>
      </c>
      <c r="H23" s="107" t="s">
        <v>1707</v>
      </c>
      <c r="I23" s="107" t="s">
        <v>1707</v>
      </c>
      <c r="J23" s="107" t="s">
        <v>1707</v>
      </c>
      <c r="K23" s="107" t="s">
        <v>1707</v>
      </c>
    </row>
    <row r="24" spans="1:11">
      <c r="A24" s="82" t="s">
        <v>185</v>
      </c>
      <c r="B24" s="107" t="s">
        <v>1707</v>
      </c>
      <c r="C24" s="107" t="s">
        <v>1707</v>
      </c>
      <c r="D24" s="107" t="s">
        <v>1707</v>
      </c>
      <c r="E24" s="107" t="s">
        <v>1707</v>
      </c>
      <c r="F24" s="107" t="s">
        <v>1707</v>
      </c>
      <c r="G24" s="107" t="s">
        <v>1707</v>
      </c>
      <c r="H24" s="107" t="s">
        <v>1707</v>
      </c>
      <c r="I24" s="107" t="s">
        <v>1707</v>
      </c>
      <c r="J24" s="107" t="s">
        <v>1707</v>
      </c>
      <c r="K24" s="107" t="s">
        <v>1707</v>
      </c>
    </row>
    <row r="25" spans="1:11">
      <c r="A25" s="82" t="s">
        <v>93</v>
      </c>
      <c r="B25" s="107" t="s">
        <v>1707</v>
      </c>
      <c r="C25" s="107" t="s">
        <v>1707</v>
      </c>
      <c r="D25" s="107" t="s">
        <v>1707</v>
      </c>
      <c r="E25" s="107" t="s">
        <v>1707</v>
      </c>
      <c r="F25" s="107" t="s">
        <v>1707</v>
      </c>
      <c r="G25" s="107" t="s">
        <v>1707</v>
      </c>
      <c r="H25" s="107" t="s">
        <v>1707</v>
      </c>
      <c r="I25" s="107" t="s">
        <v>1707</v>
      </c>
      <c r="J25" s="107" t="s">
        <v>1707</v>
      </c>
      <c r="K25" s="107" t="s">
        <v>1707</v>
      </c>
    </row>
    <row r="26" spans="1:11">
      <c r="A26" s="82" t="s">
        <v>168</v>
      </c>
      <c r="B26" s="107" t="s">
        <v>1707</v>
      </c>
      <c r="C26" s="107" t="s">
        <v>1707</v>
      </c>
      <c r="D26" s="107" t="s">
        <v>1707</v>
      </c>
      <c r="E26" s="107" t="s">
        <v>1707</v>
      </c>
      <c r="F26" s="107" t="s">
        <v>1707</v>
      </c>
      <c r="G26" s="107" t="s">
        <v>1707</v>
      </c>
      <c r="H26" s="107" t="s">
        <v>1707</v>
      </c>
      <c r="I26" s="107" t="s">
        <v>1707</v>
      </c>
      <c r="J26" s="107" t="s">
        <v>1707</v>
      </c>
      <c r="K26" s="107" t="s">
        <v>1707</v>
      </c>
    </row>
    <row r="27" spans="1:11">
      <c r="A27" s="82" t="s">
        <v>176</v>
      </c>
      <c r="B27" s="107" t="s">
        <v>1707</v>
      </c>
      <c r="C27" s="107" t="s">
        <v>1707</v>
      </c>
      <c r="D27" s="107" t="s">
        <v>1707</v>
      </c>
      <c r="E27" s="107" t="s">
        <v>1707</v>
      </c>
      <c r="F27" s="107" t="s">
        <v>1707</v>
      </c>
      <c r="G27" s="107" t="s">
        <v>1707</v>
      </c>
      <c r="H27" s="107" t="s">
        <v>1707</v>
      </c>
      <c r="I27" s="107" t="s">
        <v>1707</v>
      </c>
      <c r="J27" s="107" t="s">
        <v>1707</v>
      </c>
      <c r="K27" s="107" t="s">
        <v>1707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1.5703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125</v>
      </c>
      <c r="B1" s="36" t="s" vm="1">
        <v>192</v>
      </c>
    </row>
    <row r="2" spans="1:12">
      <c r="A2" s="36" t="s">
        <v>124</v>
      </c>
      <c r="B2" s="36" t="s">
        <v>193</v>
      </c>
    </row>
    <row r="3" spans="1:12">
      <c r="A3" s="36" t="s">
        <v>126</v>
      </c>
      <c r="B3" s="36" t="s">
        <v>194</v>
      </c>
    </row>
    <row r="4" spans="1:12">
      <c r="A4" s="36" t="s">
        <v>127</v>
      </c>
      <c r="B4" s="36">
        <v>2146</v>
      </c>
    </row>
    <row r="5" spans="1:12" ht="18.75">
      <c r="A5" s="130" t="s">
        <v>76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3"/>
    </row>
    <row r="6" spans="1:12" s="3" customFormat="1">
      <c r="A6" s="37" t="s">
        <v>97</v>
      </c>
      <c r="B6" s="38" t="s">
        <v>35</v>
      </c>
      <c r="C6" s="38" t="s">
        <v>100</v>
      </c>
      <c r="D6" s="38" t="s">
        <v>51</v>
      </c>
      <c r="E6" s="38" t="s">
        <v>84</v>
      </c>
      <c r="F6" s="38" t="s">
        <v>170</v>
      </c>
      <c r="G6" s="38" t="s">
        <v>169</v>
      </c>
      <c r="H6" s="38" t="s">
        <v>48</v>
      </c>
      <c r="I6" s="38" t="s">
        <v>47</v>
      </c>
      <c r="J6" s="38" t="s">
        <v>128</v>
      </c>
      <c r="K6" s="40" t="s">
        <v>130</v>
      </c>
    </row>
    <row r="7" spans="1:12" s="3" customFormat="1">
      <c r="A7" s="102" t="s">
        <v>1707</v>
      </c>
      <c r="B7" s="120" t="s">
        <v>1707</v>
      </c>
      <c r="C7" s="120" t="s">
        <v>1707</v>
      </c>
      <c r="D7" s="120" t="s">
        <v>1707</v>
      </c>
      <c r="E7" s="120" t="s">
        <v>1707</v>
      </c>
      <c r="F7" s="12" t="s">
        <v>177</v>
      </c>
      <c r="G7" s="103" t="s">
        <v>1707</v>
      </c>
      <c r="H7" s="12" t="s">
        <v>173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3" t="s">
        <v>39</v>
      </c>
      <c r="B9" s="106" t="s">
        <v>1707</v>
      </c>
      <c r="C9" s="106" t="s">
        <v>1707</v>
      </c>
      <c r="D9" s="106" t="s">
        <v>1707</v>
      </c>
      <c r="E9" s="106" t="s">
        <v>1707</v>
      </c>
      <c r="F9" s="106" t="s">
        <v>1707</v>
      </c>
      <c r="G9" s="106" t="s">
        <v>1707</v>
      </c>
      <c r="H9" s="64">
        <v>201.60538396900003</v>
      </c>
      <c r="I9" s="106" t="s">
        <v>1707</v>
      </c>
      <c r="J9" s="65">
        <f>IFERROR(H9/$H$9,0)</f>
        <v>1</v>
      </c>
      <c r="K9" s="65">
        <f>H9/'סכום נכסי הקרן'!$C$41</f>
        <v>9.6442151880896576E-4</v>
      </c>
    </row>
    <row r="10" spans="1:12">
      <c r="A10" s="84" t="s">
        <v>164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70">
        <v>98.710014585999986</v>
      </c>
      <c r="I10" s="107" t="s">
        <v>1707</v>
      </c>
      <c r="J10" s="71">
        <f t="shared" ref="J10:J18" si="0">IFERROR(H10/$H$9,0)</f>
        <v>0.48961993297350725</v>
      </c>
      <c r="K10" s="71">
        <f>H10/'סכום נכסי הקרן'!$C$41</f>
        <v>4.7219999939745387E-4</v>
      </c>
    </row>
    <row r="11" spans="1:12">
      <c r="A11" s="66" t="s">
        <v>158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64">
        <v>98.710014585999986</v>
      </c>
      <c r="I11" s="106" t="s">
        <v>1707</v>
      </c>
      <c r="J11" s="65">
        <f t="shared" si="0"/>
        <v>0.48961993297350725</v>
      </c>
      <c r="K11" s="65">
        <f>H11/'סכום נכסי הקרן'!$C$41</f>
        <v>4.7219999939745387E-4</v>
      </c>
    </row>
    <row r="12" spans="1:12">
      <c r="A12" s="67" t="s">
        <v>1043</v>
      </c>
      <c r="B12" s="54" t="s">
        <v>1044</v>
      </c>
      <c r="C12" s="68" t="s">
        <v>101</v>
      </c>
      <c r="D12" s="68" t="s">
        <v>1051</v>
      </c>
      <c r="E12" s="68" t="s">
        <v>112</v>
      </c>
      <c r="F12" s="70">
        <v>3.6036069999999993</v>
      </c>
      <c r="G12" s="76">
        <v>2988900</v>
      </c>
      <c r="H12" s="70">
        <v>107.708222326</v>
      </c>
      <c r="I12" s="107" t="s">
        <v>1707</v>
      </c>
      <c r="J12" s="71">
        <f t="shared" si="0"/>
        <v>0.53425270796618118</v>
      </c>
      <c r="K12" s="71">
        <f>H12/'סכום נכסי הקרן'!$C$41</f>
        <v>5.1524480804454728E-4</v>
      </c>
    </row>
    <row r="13" spans="1:12">
      <c r="A13" s="67" t="s">
        <v>1045</v>
      </c>
      <c r="B13" s="54" t="s">
        <v>1046</v>
      </c>
      <c r="C13" s="68" t="s">
        <v>101</v>
      </c>
      <c r="D13" s="68" t="s">
        <v>1051</v>
      </c>
      <c r="E13" s="68" t="s">
        <v>112</v>
      </c>
      <c r="F13" s="70">
        <v>-3.6036069999999993</v>
      </c>
      <c r="G13" s="76">
        <v>249700</v>
      </c>
      <c r="H13" s="70">
        <v>-8.9982077399999998</v>
      </c>
      <c r="I13" s="107" t="s">
        <v>1707</v>
      </c>
      <c r="J13" s="71">
        <f t="shared" si="0"/>
        <v>-4.4632774992673881E-2</v>
      </c>
      <c r="K13" s="71">
        <f>H13/'סכום נכסי הקרן'!$C$41</f>
        <v>-4.3044808647093368E-5</v>
      </c>
    </row>
    <row r="14" spans="1:12">
      <c r="A14" s="108" t="s">
        <v>1707</v>
      </c>
      <c r="B14" s="107" t="s">
        <v>1707</v>
      </c>
      <c r="C14" s="107" t="s">
        <v>1707</v>
      </c>
      <c r="D14" s="107" t="s">
        <v>1707</v>
      </c>
      <c r="E14" s="107" t="s">
        <v>1707</v>
      </c>
      <c r="F14" s="107" t="s">
        <v>1707</v>
      </c>
      <c r="G14" s="107" t="s">
        <v>1707</v>
      </c>
      <c r="H14" s="107" t="s">
        <v>1707</v>
      </c>
      <c r="I14" s="107" t="s">
        <v>1707</v>
      </c>
      <c r="J14" s="107" t="s">
        <v>1707</v>
      </c>
      <c r="K14" s="107" t="s">
        <v>1707</v>
      </c>
    </row>
    <row r="15" spans="1:12">
      <c r="A15" s="84" t="s">
        <v>163</v>
      </c>
      <c r="B15" s="107" t="s">
        <v>1707</v>
      </c>
      <c r="C15" s="107" t="s">
        <v>1707</v>
      </c>
      <c r="D15" s="107" t="s">
        <v>1707</v>
      </c>
      <c r="E15" s="107" t="s">
        <v>1707</v>
      </c>
      <c r="F15" s="107" t="s">
        <v>1707</v>
      </c>
      <c r="G15" s="107" t="s">
        <v>1707</v>
      </c>
      <c r="H15" s="70">
        <v>102.89536938300002</v>
      </c>
      <c r="I15" s="107" t="s">
        <v>1707</v>
      </c>
      <c r="J15" s="71">
        <f t="shared" si="0"/>
        <v>0.51038006702649263</v>
      </c>
      <c r="K15" s="71">
        <f>H15/'סכום נכסי הקרן'!$C$41</f>
        <v>4.9222151941151178E-4</v>
      </c>
    </row>
    <row r="16" spans="1:12">
      <c r="A16" s="66" t="s">
        <v>158</v>
      </c>
      <c r="B16" s="106" t="s">
        <v>1707</v>
      </c>
      <c r="C16" s="106" t="s">
        <v>1707</v>
      </c>
      <c r="D16" s="106" t="s">
        <v>1707</v>
      </c>
      <c r="E16" s="106" t="s">
        <v>1707</v>
      </c>
      <c r="F16" s="106" t="s">
        <v>1707</v>
      </c>
      <c r="G16" s="106" t="s">
        <v>1707</v>
      </c>
      <c r="H16" s="64">
        <v>102.89536938300002</v>
      </c>
      <c r="I16" s="106" t="s">
        <v>1707</v>
      </c>
      <c r="J16" s="65">
        <f t="shared" si="0"/>
        <v>0.51038006702649263</v>
      </c>
      <c r="K16" s="65">
        <f>H16/'סכום נכסי הקרן'!$C$41</f>
        <v>4.9222151941151178E-4</v>
      </c>
    </row>
    <row r="17" spans="1:11">
      <c r="A17" s="67" t="s">
        <v>1047</v>
      </c>
      <c r="B17" s="54" t="s">
        <v>1047</v>
      </c>
      <c r="C17" s="68" t="s">
        <v>747</v>
      </c>
      <c r="D17" s="68" t="s">
        <v>1051</v>
      </c>
      <c r="E17" s="68" t="s">
        <v>111</v>
      </c>
      <c r="F17" s="70">
        <v>111.80489799999999</v>
      </c>
      <c r="G17" s="76">
        <v>160</v>
      </c>
      <c r="H17" s="70">
        <v>64.882618116999993</v>
      </c>
      <c r="I17" s="107" t="s">
        <v>1707</v>
      </c>
      <c r="J17" s="71">
        <f t="shared" si="0"/>
        <v>0.32182978866763157</v>
      </c>
      <c r="K17" s="71">
        <f>H17/'סכום נכסי הקרן'!$C$41</f>
        <v>3.1037957358480569E-4</v>
      </c>
    </row>
    <row r="18" spans="1:11">
      <c r="A18" s="67" t="s">
        <v>1048</v>
      </c>
      <c r="B18" s="54" t="s">
        <v>1048</v>
      </c>
      <c r="C18" s="68" t="s">
        <v>747</v>
      </c>
      <c r="D18" s="68" t="s">
        <v>1051</v>
      </c>
      <c r="E18" s="68" t="s">
        <v>111</v>
      </c>
      <c r="F18" s="70">
        <v>74.860670999999996</v>
      </c>
      <c r="G18" s="76">
        <v>140</v>
      </c>
      <c r="H18" s="70">
        <v>38.012751266000002</v>
      </c>
      <c r="I18" s="107" t="s">
        <v>1707</v>
      </c>
      <c r="J18" s="71">
        <f t="shared" si="0"/>
        <v>0.18855027835886096</v>
      </c>
      <c r="K18" s="71">
        <f>H18/'סכום נכסי הקרן'!$C$41</f>
        <v>1.8184194582670596E-4</v>
      </c>
    </row>
    <row r="19" spans="1:11">
      <c r="A19" s="108" t="s">
        <v>1707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107" t="s">
        <v>1707</v>
      </c>
      <c r="H19" s="107" t="s">
        <v>1707</v>
      </c>
      <c r="I19" s="107" t="s">
        <v>1707</v>
      </c>
      <c r="J19" s="107" t="s">
        <v>1707</v>
      </c>
      <c r="K19" s="107" t="s">
        <v>1707</v>
      </c>
    </row>
    <row r="20" spans="1:11">
      <c r="A20" s="107" t="s">
        <v>1707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  <c r="K20" s="107" t="s">
        <v>1707</v>
      </c>
    </row>
    <row r="21" spans="1:11">
      <c r="A21" s="107" t="s">
        <v>1707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  <c r="K21" s="107" t="s">
        <v>1707</v>
      </c>
    </row>
    <row r="22" spans="1:11">
      <c r="A22" s="82" t="s">
        <v>185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  <c r="K22" s="107" t="s">
        <v>1707</v>
      </c>
    </row>
    <row r="23" spans="1:11">
      <c r="A23" s="82" t="s">
        <v>93</v>
      </c>
      <c r="B23" s="107" t="s">
        <v>1707</v>
      </c>
      <c r="C23" s="107" t="s">
        <v>1707</v>
      </c>
      <c r="D23" s="107" t="s">
        <v>1707</v>
      </c>
      <c r="E23" s="107" t="s">
        <v>1707</v>
      </c>
      <c r="F23" s="107" t="s">
        <v>1707</v>
      </c>
      <c r="G23" s="107" t="s">
        <v>1707</v>
      </c>
      <c r="H23" s="107" t="s">
        <v>1707</v>
      </c>
      <c r="I23" s="107" t="s">
        <v>1707</v>
      </c>
      <c r="J23" s="107" t="s">
        <v>1707</v>
      </c>
      <c r="K23" s="107" t="s">
        <v>1707</v>
      </c>
    </row>
    <row r="24" spans="1:11">
      <c r="A24" s="82" t="s">
        <v>168</v>
      </c>
      <c r="B24" s="107" t="s">
        <v>1707</v>
      </c>
      <c r="C24" s="107" t="s">
        <v>1707</v>
      </c>
      <c r="D24" s="107" t="s">
        <v>1707</v>
      </c>
      <c r="E24" s="107" t="s">
        <v>1707</v>
      </c>
      <c r="F24" s="107" t="s">
        <v>1707</v>
      </c>
      <c r="G24" s="107" t="s">
        <v>1707</v>
      </c>
      <c r="H24" s="107" t="s">
        <v>1707</v>
      </c>
      <c r="I24" s="107" t="s">
        <v>1707</v>
      </c>
      <c r="J24" s="107" t="s">
        <v>1707</v>
      </c>
      <c r="K24" s="107" t="s">
        <v>1707</v>
      </c>
    </row>
    <row r="25" spans="1:11">
      <c r="A25" s="82" t="s">
        <v>176</v>
      </c>
      <c r="B25" s="107" t="s">
        <v>1707</v>
      </c>
      <c r="C25" s="107" t="s">
        <v>1707</v>
      </c>
      <c r="D25" s="107" t="s">
        <v>1707</v>
      </c>
      <c r="E25" s="107" t="s">
        <v>1707</v>
      </c>
      <c r="F25" s="107" t="s">
        <v>1707</v>
      </c>
      <c r="G25" s="107" t="s">
        <v>1707</v>
      </c>
      <c r="H25" s="107" t="s">
        <v>1707</v>
      </c>
      <c r="I25" s="107" t="s">
        <v>1707</v>
      </c>
      <c r="J25" s="107" t="s">
        <v>1707</v>
      </c>
      <c r="K25" s="107" t="s">
        <v>1707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51.5703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125</v>
      </c>
      <c r="B1" s="36" t="s" vm="1">
        <v>192</v>
      </c>
    </row>
    <row r="2" spans="1:10">
      <c r="A2" s="36" t="s">
        <v>124</v>
      </c>
      <c r="B2" s="36" t="s">
        <v>193</v>
      </c>
    </row>
    <row r="3" spans="1:10">
      <c r="A3" s="36" t="s">
        <v>126</v>
      </c>
      <c r="B3" s="36" t="s">
        <v>194</v>
      </c>
    </row>
    <row r="4" spans="1:10">
      <c r="A4" s="36" t="s">
        <v>127</v>
      </c>
      <c r="B4" s="36">
        <v>2146</v>
      </c>
    </row>
    <row r="5" spans="1:10" ht="18.75">
      <c r="A5" s="130" t="s">
        <v>77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s="3" customFormat="1">
      <c r="A6" s="37" t="s">
        <v>97</v>
      </c>
      <c r="B6" s="38" t="s">
        <v>35</v>
      </c>
      <c r="C6" s="38" t="s">
        <v>100</v>
      </c>
      <c r="D6" s="38" t="s">
        <v>51</v>
      </c>
      <c r="E6" s="38" t="s">
        <v>84</v>
      </c>
      <c r="F6" s="38" t="s">
        <v>170</v>
      </c>
      <c r="G6" s="38" t="s">
        <v>169</v>
      </c>
      <c r="H6" s="38" t="s">
        <v>48</v>
      </c>
      <c r="I6" s="38" t="s">
        <v>128</v>
      </c>
      <c r="J6" s="40" t="s">
        <v>130</v>
      </c>
    </row>
    <row r="7" spans="1:10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2" t="s">
        <v>177</v>
      </c>
      <c r="G7" s="103" t="s">
        <v>1707</v>
      </c>
      <c r="H7" s="12" t="s">
        <v>173</v>
      </c>
      <c r="I7" s="26" t="s">
        <v>19</v>
      </c>
      <c r="J7" s="27" t="s">
        <v>19</v>
      </c>
    </row>
    <row r="8" spans="1:10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38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70">
        <v>1341.2762723789999</v>
      </c>
      <c r="I9" s="71">
        <f>IFERROR(H9/$H$9,0)</f>
        <v>1</v>
      </c>
      <c r="J9" s="71">
        <f>H9/'סכום נכסי הקרן'!$C$41</f>
        <v>6.4162755690546818E-3</v>
      </c>
    </row>
    <row r="10" spans="1:10">
      <c r="A10" s="84" t="s">
        <v>165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70">
        <v>1341.2762723789999</v>
      </c>
      <c r="I10" s="71">
        <f t="shared" ref="I10:I15" si="0">IFERROR(H10/$H$9,0)</f>
        <v>1</v>
      </c>
      <c r="J10" s="71">
        <f>H10/'סכום נכסי הקרן'!$C$41</f>
        <v>6.4162755690546818E-3</v>
      </c>
    </row>
    <row r="11" spans="1:10">
      <c r="A11" s="72" t="s">
        <v>1049</v>
      </c>
      <c r="B11" s="54" t="s">
        <v>1050</v>
      </c>
      <c r="C11" s="68" t="s">
        <v>25</v>
      </c>
      <c r="D11" s="68" t="s">
        <v>1051</v>
      </c>
      <c r="E11" s="68" t="s">
        <v>113</v>
      </c>
      <c r="F11" s="70">
        <v>14.497692000000002</v>
      </c>
      <c r="G11" s="76">
        <v>454300</v>
      </c>
      <c r="H11" s="70">
        <v>40.398391144999998</v>
      </c>
      <c r="I11" s="71">
        <f t="shared" si="0"/>
        <v>3.0119366141731583E-2</v>
      </c>
      <c r="J11" s="71">
        <f>H11/'סכום נכסי הקרן'!$C$41</f>
        <v>1.9325415313060511E-4</v>
      </c>
    </row>
    <row r="12" spans="1:10">
      <c r="A12" s="72" t="s">
        <v>1052</v>
      </c>
      <c r="B12" s="54" t="s">
        <v>1053</v>
      </c>
      <c r="C12" s="68" t="s">
        <v>25</v>
      </c>
      <c r="D12" s="68" t="s">
        <v>1051</v>
      </c>
      <c r="E12" s="68" t="s">
        <v>111</v>
      </c>
      <c r="F12" s="70">
        <v>8.8452260000000003</v>
      </c>
      <c r="G12" s="76">
        <v>103370</v>
      </c>
      <c r="H12" s="70">
        <v>74.029586624999993</v>
      </c>
      <c r="I12" s="71">
        <f t="shared" si="0"/>
        <v>5.5193391659493773E-2</v>
      </c>
      <c r="J12" s="71">
        <f>H12/'סכום נכסי הקרן'!$C$41</f>
        <v>3.5413601047807632E-4</v>
      </c>
    </row>
    <row r="13" spans="1:10">
      <c r="A13" s="72" t="s">
        <v>1054</v>
      </c>
      <c r="B13" s="54" t="s">
        <v>1055</v>
      </c>
      <c r="C13" s="68" t="s">
        <v>25</v>
      </c>
      <c r="D13" s="68" t="s">
        <v>1051</v>
      </c>
      <c r="E13" s="68" t="s">
        <v>111</v>
      </c>
      <c r="F13" s="70">
        <v>4.3399739999999998</v>
      </c>
      <c r="G13" s="76">
        <v>1702350</v>
      </c>
      <c r="H13" s="70">
        <v>185.263542771</v>
      </c>
      <c r="I13" s="71">
        <f t="shared" si="0"/>
        <v>0.13812481931287807</v>
      </c>
      <c r="J13" s="71">
        <f>H13/'סכום נכסי הקרן'!$C$41</f>
        <v>8.8624690363731183E-4</v>
      </c>
    </row>
    <row r="14" spans="1:10">
      <c r="A14" s="72" t="s">
        <v>1056</v>
      </c>
      <c r="B14" s="54" t="s">
        <v>1057</v>
      </c>
      <c r="C14" s="68" t="s">
        <v>25</v>
      </c>
      <c r="D14" s="68" t="s">
        <v>1051</v>
      </c>
      <c r="E14" s="68" t="s">
        <v>120</v>
      </c>
      <c r="F14" s="70">
        <v>1.293048</v>
      </c>
      <c r="G14" s="76">
        <v>3345000</v>
      </c>
      <c r="H14" s="70">
        <v>21.257291932000001</v>
      </c>
      <c r="I14" s="71">
        <f t="shared" si="0"/>
        <v>1.5848555864107168E-2</v>
      </c>
      <c r="J14" s="71">
        <f>H14/'סכום נכסי הקרן'!$C$41</f>
        <v>1.0168870179566912E-4</v>
      </c>
    </row>
    <row r="15" spans="1:10">
      <c r="A15" s="72" t="s">
        <v>1058</v>
      </c>
      <c r="B15" s="54" t="s">
        <v>1059</v>
      </c>
      <c r="C15" s="68" t="s">
        <v>25</v>
      </c>
      <c r="D15" s="68" t="s">
        <v>1051</v>
      </c>
      <c r="E15" s="68" t="s">
        <v>111</v>
      </c>
      <c r="F15" s="70">
        <v>43.181967999999998</v>
      </c>
      <c r="G15" s="76">
        <v>482000</v>
      </c>
      <c r="H15" s="70">
        <v>1020.3274599059999</v>
      </c>
      <c r="I15" s="71">
        <f t="shared" si="0"/>
        <v>0.76071386702178945</v>
      </c>
      <c r="J15" s="71">
        <f>H15/'סכום נכסי הקרן'!$C$41</f>
        <v>4.8809498000130193E-3</v>
      </c>
    </row>
    <row r="16" spans="1:10">
      <c r="A16" s="121" t="s">
        <v>1707</v>
      </c>
      <c r="B16" s="107" t="s">
        <v>1707</v>
      </c>
      <c r="C16" s="107" t="s">
        <v>1707</v>
      </c>
      <c r="D16" s="107" t="s">
        <v>1707</v>
      </c>
      <c r="E16" s="107" t="s">
        <v>1707</v>
      </c>
      <c r="F16" s="107" t="s">
        <v>1707</v>
      </c>
      <c r="G16" s="107" t="s">
        <v>1707</v>
      </c>
      <c r="H16" s="107" t="s">
        <v>1707</v>
      </c>
      <c r="I16" s="107" t="s">
        <v>1707</v>
      </c>
      <c r="J16" s="107" t="s">
        <v>1707</v>
      </c>
    </row>
    <row r="17" spans="1:10">
      <c r="A17" s="107" t="s">
        <v>1707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107" t="s">
        <v>1707</v>
      </c>
      <c r="I17" s="107" t="s">
        <v>1707</v>
      </c>
      <c r="J17" s="107" t="s">
        <v>1707</v>
      </c>
    </row>
    <row r="18" spans="1:10">
      <c r="A18" s="107" t="s">
        <v>1707</v>
      </c>
      <c r="B18" s="107" t="s">
        <v>1707</v>
      </c>
      <c r="C18" s="107" t="s">
        <v>1707</v>
      </c>
      <c r="D18" s="107" t="s">
        <v>1707</v>
      </c>
      <c r="E18" s="107" t="s">
        <v>1707</v>
      </c>
      <c r="F18" s="107" t="s">
        <v>1707</v>
      </c>
      <c r="G18" s="107" t="s">
        <v>1707</v>
      </c>
      <c r="H18" s="107" t="s">
        <v>1707</v>
      </c>
      <c r="I18" s="107" t="s">
        <v>1707</v>
      </c>
      <c r="J18" s="107" t="s">
        <v>1707</v>
      </c>
    </row>
    <row r="19" spans="1:10">
      <c r="A19" s="82" t="s">
        <v>185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107" t="s">
        <v>1707</v>
      </c>
      <c r="H19" s="107" t="s">
        <v>1707</v>
      </c>
      <c r="I19" s="107" t="s">
        <v>1707</v>
      </c>
      <c r="J19" s="107" t="s">
        <v>1707</v>
      </c>
    </row>
    <row r="20" spans="1:10">
      <c r="A20" s="82" t="s">
        <v>93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</row>
    <row r="21" spans="1:10">
      <c r="A21" s="82" t="s">
        <v>168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</row>
    <row r="22" spans="1:10">
      <c r="A22" s="82" t="s">
        <v>176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125</v>
      </c>
      <c r="B1" s="36" t="s" vm="1">
        <v>192</v>
      </c>
    </row>
    <row r="2" spans="1:34">
      <c r="A2" s="36" t="s">
        <v>124</v>
      </c>
      <c r="B2" s="36" t="s">
        <v>193</v>
      </c>
    </row>
    <row r="3" spans="1:34">
      <c r="A3" s="36" t="s">
        <v>126</v>
      </c>
      <c r="B3" s="36" t="s">
        <v>194</v>
      </c>
      <c r="D3" s="2"/>
    </row>
    <row r="4" spans="1:34">
      <c r="A4" s="36" t="s">
        <v>127</v>
      </c>
      <c r="B4" s="36">
        <v>2146</v>
      </c>
    </row>
    <row r="5" spans="1:34" ht="18.75">
      <c r="A5" s="130" t="s">
        <v>78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34" s="3" customFormat="1">
      <c r="A6" s="37" t="s">
        <v>97</v>
      </c>
      <c r="B6" s="38" t="s">
        <v>35</v>
      </c>
      <c r="C6" s="39" t="s">
        <v>40</v>
      </c>
      <c r="D6" s="38" t="s">
        <v>14</v>
      </c>
      <c r="E6" s="38" t="s">
        <v>52</v>
      </c>
      <c r="F6" s="38" t="s">
        <v>85</v>
      </c>
      <c r="G6" s="38" t="s">
        <v>17</v>
      </c>
      <c r="H6" s="38" t="s">
        <v>84</v>
      </c>
      <c r="I6" s="38" t="s">
        <v>16</v>
      </c>
      <c r="J6" s="38" t="s">
        <v>18</v>
      </c>
      <c r="K6" s="38" t="s">
        <v>170</v>
      </c>
      <c r="L6" s="38" t="s">
        <v>169</v>
      </c>
      <c r="M6" s="38" t="s">
        <v>48</v>
      </c>
      <c r="N6" s="38" t="s">
        <v>47</v>
      </c>
      <c r="O6" s="38" t="s">
        <v>128</v>
      </c>
      <c r="P6" s="40" t="s">
        <v>130</v>
      </c>
    </row>
    <row r="7" spans="1:34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26" t="s">
        <v>21</v>
      </c>
      <c r="G7" s="26" t="s">
        <v>20</v>
      </c>
      <c r="H7" s="103" t="s">
        <v>1707</v>
      </c>
      <c r="I7" s="26" t="s">
        <v>19</v>
      </c>
      <c r="J7" s="26" t="s">
        <v>19</v>
      </c>
      <c r="K7" s="26" t="s">
        <v>177</v>
      </c>
      <c r="L7" s="103" t="s">
        <v>1707</v>
      </c>
      <c r="M7" s="26" t="s">
        <v>173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94</v>
      </c>
    </row>
    <row r="9" spans="1:34" s="4" customFormat="1" ht="20.25">
      <c r="A9" s="79" t="s">
        <v>1657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80">
        <v>0</v>
      </c>
      <c r="N9" s="107" t="s">
        <v>1707</v>
      </c>
      <c r="O9" s="81">
        <v>0</v>
      </c>
      <c r="P9" s="81">
        <v>0</v>
      </c>
      <c r="AH9" s="1"/>
    </row>
    <row r="10" spans="1:34">
      <c r="A10" s="82" t="s">
        <v>185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</row>
    <row r="11" spans="1:34">
      <c r="A11" s="82" t="s">
        <v>93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</row>
    <row r="12" spans="1:34">
      <c r="A12" s="82" t="s">
        <v>168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</row>
    <row r="13" spans="1:34">
      <c r="A13" s="82" t="s">
        <v>176</v>
      </c>
      <c r="B13" s="107" t="s">
        <v>1707</v>
      </c>
      <c r="C13" s="107" t="s">
        <v>1707</v>
      </c>
      <c r="D13" s="107" t="s">
        <v>1707</v>
      </c>
      <c r="E13" s="107" t="s">
        <v>1707</v>
      </c>
      <c r="F13" s="107" t="s">
        <v>1707</v>
      </c>
      <c r="G13" s="107" t="s">
        <v>1707</v>
      </c>
      <c r="H13" s="107" t="s">
        <v>1707</v>
      </c>
      <c r="I13" s="107" t="s">
        <v>1707</v>
      </c>
      <c r="J13" s="107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125</v>
      </c>
      <c r="B1" s="36" t="s" vm="1">
        <v>192</v>
      </c>
    </row>
    <row r="2" spans="1:15">
      <c r="A2" s="36" t="s">
        <v>124</v>
      </c>
      <c r="B2" s="36" t="s">
        <v>193</v>
      </c>
    </row>
    <row r="3" spans="1:15">
      <c r="A3" s="36" t="s">
        <v>126</v>
      </c>
      <c r="B3" s="36" t="s">
        <v>194</v>
      </c>
    </row>
    <row r="4" spans="1:15">
      <c r="A4" s="36" t="s">
        <v>127</v>
      </c>
      <c r="B4" s="36">
        <v>2146</v>
      </c>
    </row>
    <row r="5" spans="1:15" ht="18.75">
      <c r="A5" s="130" t="s">
        <v>70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s="3" customFormat="1">
      <c r="A6" s="37" t="s">
        <v>97</v>
      </c>
      <c r="B6" s="38" t="s">
        <v>35</v>
      </c>
      <c r="C6" s="38" t="s">
        <v>14</v>
      </c>
      <c r="D6" s="38" t="s">
        <v>52</v>
      </c>
      <c r="E6" s="38" t="s">
        <v>85</v>
      </c>
      <c r="F6" s="38" t="s">
        <v>17</v>
      </c>
      <c r="G6" s="38" t="s">
        <v>84</v>
      </c>
      <c r="H6" s="38" t="s">
        <v>16</v>
      </c>
      <c r="I6" s="38" t="s">
        <v>18</v>
      </c>
      <c r="J6" s="38" t="s">
        <v>170</v>
      </c>
      <c r="K6" s="38" t="s">
        <v>169</v>
      </c>
      <c r="L6" s="38" t="s">
        <v>92</v>
      </c>
      <c r="M6" s="38" t="s">
        <v>47</v>
      </c>
      <c r="N6" s="38" t="s">
        <v>128</v>
      </c>
      <c r="O6" s="40" t="s">
        <v>130</v>
      </c>
    </row>
    <row r="7" spans="1:15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26" t="s">
        <v>21</v>
      </c>
      <c r="F7" s="26" t="s">
        <v>20</v>
      </c>
      <c r="G7" s="103" t="s">
        <v>1707</v>
      </c>
      <c r="H7" s="26" t="s">
        <v>19</v>
      </c>
      <c r="I7" s="26" t="s">
        <v>19</v>
      </c>
      <c r="J7" s="26" t="s">
        <v>177</v>
      </c>
      <c r="K7" s="103" t="s">
        <v>1707</v>
      </c>
      <c r="L7" s="26" t="s">
        <v>173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9" t="s">
        <v>24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80">
        <v>0</v>
      </c>
      <c r="M9" s="107" t="s">
        <v>1707</v>
      </c>
      <c r="N9" s="81">
        <v>0</v>
      </c>
      <c r="O9" s="81">
        <v>0</v>
      </c>
    </row>
    <row r="10" spans="1:15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</row>
    <row r="11" spans="1:15">
      <c r="A11" s="82" t="s">
        <v>168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</row>
    <row r="12" spans="1:15">
      <c r="A12" s="82" t="s">
        <v>176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125</v>
      </c>
      <c r="B1" s="36" t="s" vm="1">
        <v>192</v>
      </c>
    </row>
    <row r="2" spans="1:18">
      <c r="A2" s="36" t="s">
        <v>124</v>
      </c>
      <c r="B2" s="36" t="s">
        <v>193</v>
      </c>
    </row>
    <row r="3" spans="1:18">
      <c r="A3" s="36" t="s">
        <v>126</v>
      </c>
      <c r="B3" s="36" t="s">
        <v>194</v>
      </c>
    </row>
    <row r="4" spans="1:18">
      <c r="A4" s="36" t="s">
        <v>127</v>
      </c>
      <c r="B4" s="36">
        <v>2146</v>
      </c>
    </row>
    <row r="5" spans="1:18" ht="18.75">
      <c r="A5" s="130" t="s">
        <v>71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8" s="3" customFormat="1">
      <c r="A6" s="37" t="s">
        <v>97</v>
      </c>
      <c r="B6" s="38" t="s">
        <v>35</v>
      </c>
      <c r="C6" s="38" t="s">
        <v>99</v>
      </c>
      <c r="D6" s="38" t="s">
        <v>98</v>
      </c>
      <c r="E6" s="38" t="s">
        <v>51</v>
      </c>
      <c r="F6" s="38" t="s">
        <v>14</v>
      </c>
      <c r="G6" s="38" t="s">
        <v>52</v>
      </c>
      <c r="H6" s="38" t="s">
        <v>85</v>
      </c>
      <c r="I6" s="38" t="s">
        <v>17</v>
      </c>
      <c r="J6" s="38" t="s">
        <v>84</v>
      </c>
      <c r="K6" s="38" t="s">
        <v>16</v>
      </c>
      <c r="L6" s="122" t="s">
        <v>18</v>
      </c>
      <c r="M6" s="38" t="s">
        <v>170</v>
      </c>
      <c r="N6" s="38" t="s">
        <v>169</v>
      </c>
      <c r="O6" s="38" t="s">
        <v>92</v>
      </c>
      <c r="P6" s="38" t="s">
        <v>47</v>
      </c>
      <c r="Q6" s="38" t="s">
        <v>128</v>
      </c>
      <c r="R6" s="40" t="s">
        <v>130</v>
      </c>
    </row>
    <row r="7" spans="1:18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26" t="s">
        <v>21</v>
      </c>
      <c r="I7" s="26" t="s">
        <v>20</v>
      </c>
      <c r="J7" s="103" t="s">
        <v>1707</v>
      </c>
      <c r="K7" s="26" t="s">
        <v>19</v>
      </c>
      <c r="L7" s="26" t="s">
        <v>19</v>
      </c>
      <c r="M7" s="26" t="s">
        <v>177</v>
      </c>
      <c r="N7" s="103" t="s">
        <v>1707</v>
      </c>
      <c r="O7" s="26" t="s">
        <v>173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94</v>
      </c>
      <c r="Q8" s="14" t="s">
        <v>95</v>
      </c>
      <c r="R8" s="15" t="s">
        <v>131</v>
      </c>
    </row>
    <row r="9" spans="1:18" s="4" customFormat="1" ht="20.25">
      <c r="A9" s="79" t="s">
        <v>1655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80">
        <v>0</v>
      </c>
      <c r="P9" s="107" t="s">
        <v>1707</v>
      </c>
      <c r="Q9" s="81">
        <v>0</v>
      </c>
      <c r="R9" s="81">
        <v>0</v>
      </c>
    </row>
    <row r="10" spans="1:18">
      <c r="A10" s="82" t="s">
        <v>185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  <c r="Q10" s="107" t="s">
        <v>1707</v>
      </c>
      <c r="R10" s="107" t="s">
        <v>1707</v>
      </c>
    </row>
    <row r="11" spans="1:18">
      <c r="A11" s="82" t="s">
        <v>93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  <c r="Q11" s="107" t="s">
        <v>1707</v>
      </c>
      <c r="R11" s="107" t="s">
        <v>1707</v>
      </c>
    </row>
    <row r="12" spans="1:18">
      <c r="A12" s="82" t="s">
        <v>168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  <c r="Q12" s="107" t="s">
        <v>1707</v>
      </c>
      <c r="R12" s="107" t="s">
        <v>1707</v>
      </c>
    </row>
    <row r="13" spans="1:18">
      <c r="A13" s="82" t="s">
        <v>176</v>
      </c>
      <c r="B13" s="107" t="s">
        <v>1707</v>
      </c>
      <c r="C13" s="107" t="s">
        <v>1707</v>
      </c>
      <c r="D13" s="107" t="s">
        <v>1707</v>
      </c>
      <c r="E13" s="107" t="s">
        <v>1707</v>
      </c>
      <c r="F13" s="107" t="s">
        <v>1707</v>
      </c>
      <c r="G13" s="107" t="s">
        <v>1707</v>
      </c>
      <c r="H13" s="107" t="s">
        <v>1707</v>
      </c>
      <c r="I13" s="107" t="s">
        <v>1707</v>
      </c>
      <c r="J13" s="107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  <c r="Q13" s="107" t="s">
        <v>1707</v>
      </c>
      <c r="R13" s="107" t="s">
        <v>1707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125</v>
      </c>
      <c r="B1" s="36" t="s" vm="1">
        <v>192</v>
      </c>
    </row>
    <row r="2" spans="1:29">
      <c r="A2" s="36" t="s">
        <v>124</v>
      </c>
      <c r="B2" s="36" t="s">
        <v>193</v>
      </c>
    </row>
    <row r="3" spans="1:29">
      <c r="A3" s="36" t="s">
        <v>126</v>
      </c>
      <c r="B3" s="36" t="s">
        <v>194</v>
      </c>
    </row>
    <row r="4" spans="1:29">
      <c r="A4" s="36" t="s">
        <v>127</v>
      </c>
      <c r="B4" s="36">
        <v>2146</v>
      </c>
    </row>
    <row r="5" spans="1:29" ht="18.75">
      <c r="A5" s="130" t="s">
        <v>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29" s="3" customFormat="1">
      <c r="A6" s="37" t="s">
        <v>97</v>
      </c>
      <c r="B6" s="38" t="s">
        <v>35</v>
      </c>
      <c r="C6" s="38" t="s">
        <v>99</v>
      </c>
      <c r="D6" s="38" t="s">
        <v>98</v>
      </c>
      <c r="E6" s="38" t="s">
        <v>51</v>
      </c>
      <c r="F6" s="38" t="s">
        <v>14</v>
      </c>
      <c r="G6" s="38" t="s">
        <v>52</v>
      </c>
      <c r="H6" s="38" t="s">
        <v>85</v>
      </c>
      <c r="I6" s="38" t="s">
        <v>17</v>
      </c>
      <c r="J6" s="38" t="s">
        <v>84</v>
      </c>
      <c r="K6" s="38" t="s">
        <v>16</v>
      </c>
      <c r="L6" s="122" t="s">
        <v>18</v>
      </c>
      <c r="M6" s="122" t="s">
        <v>170</v>
      </c>
      <c r="N6" s="38" t="s">
        <v>169</v>
      </c>
      <c r="O6" s="38" t="s">
        <v>92</v>
      </c>
      <c r="P6" s="38" t="s">
        <v>47</v>
      </c>
      <c r="Q6" s="38" t="s">
        <v>128</v>
      </c>
      <c r="R6" s="40" t="s">
        <v>130</v>
      </c>
      <c r="Z6" s="1"/>
    </row>
    <row r="7" spans="1:29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103" t="s">
        <v>1707</v>
      </c>
      <c r="H7" s="26" t="s">
        <v>21</v>
      </c>
      <c r="I7" s="26" t="s">
        <v>20</v>
      </c>
      <c r="J7" s="103" t="s">
        <v>1707</v>
      </c>
      <c r="K7" s="26" t="s">
        <v>19</v>
      </c>
      <c r="L7" s="26" t="s">
        <v>19</v>
      </c>
      <c r="M7" s="26" t="s">
        <v>177</v>
      </c>
      <c r="N7" s="103" t="s">
        <v>1707</v>
      </c>
      <c r="O7" s="26" t="s">
        <v>173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94</v>
      </c>
      <c r="Q8" s="14" t="s">
        <v>95</v>
      </c>
      <c r="R8" s="15" t="s">
        <v>131</v>
      </c>
      <c r="Z8" s="1"/>
    </row>
    <row r="9" spans="1:29" s="4" customFormat="1" ht="20.25">
      <c r="A9" s="79" t="s">
        <v>1658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80">
        <v>0</v>
      </c>
      <c r="P9" s="107" t="s">
        <v>1707</v>
      </c>
      <c r="Q9" s="81">
        <v>0</v>
      </c>
      <c r="R9" s="81">
        <v>0</v>
      </c>
      <c r="Z9" s="1"/>
      <c r="AC9" s="1"/>
    </row>
    <row r="10" spans="1:29">
      <c r="A10" s="82" t="s">
        <v>185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  <c r="Q10" s="107" t="s">
        <v>1707</v>
      </c>
      <c r="R10" s="107" t="s">
        <v>1707</v>
      </c>
    </row>
    <row r="11" spans="1:29">
      <c r="A11" s="82" t="s">
        <v>93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  <c r="Q11" s="107" t="s">
        <v>1707</v>
      </c>
      <c r="R11" s="107" t="s">
        <v>1707</v>
      </c>
    </row>
    <row r="12" spans="1:29">
      <c r="A12" s="82" t="s">
        <v>168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  <c r="Q12" s="107" t="s">
        <v>1707</v>
      </c>
      <c r="R12" s="107" t="s">
        <v>1707</v>
      </c>
    </row>
    <row r="13" spans="1:29">
      <c r="A13" s="82" t="s">
        <v>176</v>
      </c>
      <c r="B13" s="107" t="s">
        <v>1707</v>
      </c>
      <c r="C13" s="107" t="s">
        <v>1707</v>
      </c>
      <c r="D13" s="107" t="s">
        <v>1707</v>
      </c>
      <c r="E13" s="107" t="s">
        <v>1707</v>
      </c>
      <c r="F13" s="107" t="s">
        <v>1707</v>
      </c>
      <c r="G13" s="107" t="s">
        <v>1707</v>
      </c>
      <c r="H13" s="107" t="s">
        <v>1707</v>
      </c>
      <c r="I13" s="107" t="s">
        <v>1707</v>
      </c>
      <c r="J13" s="107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  <c r="Q13" s="107" t="s">
        <v>1707</v>
      </c>
      <c r="R13" s="107" t="s">
        <v>1707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28515625" style="2" bestFit="1" customWidth="1"/>
    <col min="2" max="2" width="28.28515625" style="2" customWidth="1"/>
    <col min="3" max="3" width="13.140625" style="2" customWidth="1"/>
    <col min="4" max="4" width="13.85546875" style="2" customWidth="1"/>
    <col min="5" max="5" width="23.85546875" style="1" bestFit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17">
      <c r="A1" s="36" t="s">
        <v>125</v>
      </c>
      <c r="B1" s="36" t="s" vm="1">
        <v>192</v>
      </c>
    </row>
    <row r="2" spans="1:17">
      <c r="A2" s="36" t="s">
        <v>124</v>
      </c>
      <c r="B2" s="36" t="s">
        <v>193</v>
      </c>
    </row>
    <row r="3" spans="1:17">
      <c r="A3" s="36" t="s">
        <v>126</v>
      </c>
      <c r="B3" s="36" t="s">
        <v>194</v>
      </c>
    </row>
    <row r="4" spans="1:17">
      <c r="A4" s="36" t="s">
        <v>127</v>
      </c>
      <c r="B4" s="36">
        <v>2146</v>
      </c>
    </row>
    <row r="5" spans="1:17" ht="18.75">
      <c r="A5" s="130" t="s">
        <v>73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1:17" s="3" customFormat="1">
      <c r="A6" s="37" t="s">
        <v>97</v>
      </c>
      <c r="B6" s="38" t="s">
        <v>35</v>
      </c>
      <c r="C6" s="38" t="s">
        <v>99</v>
      </c>
      <c r="D6" s="38" t="s">
        <v>98</v>
      </c>
      <c r="E6" s="38" t="s">
        <v>51</v>
      </c>
      <c r="F6" s="38" t="s">
        <v>84</v>
      </c>
      <c r="G6" s="38" t="s">
        <v>170</v>
      </c>
      <c r="H6" s="38" t="s">
        <v>169</v>
      </c>
      <c r="I6" s="38" t="s">
        <v>92</v>
      </c>
      <c r="J6" s="38" t="s">
        <v>47</v>
      </c>
      <c r="K6" s="38" t="s">
        <v>128</v>
      </c>
      <c r="L6" s="40" t="s">
        <v>130</v>
      </c>
      <c r="M6" s="1"/>
      <c r="N6" s="1"/>
      <c r="O6" s="1"/>
      <c r="P6" s="1"/>
      <c r="Q6" s="1"/>
    </row>
    <row r="7" spans="1:17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03" t="s">
        <v>1707</v>
      </c>
      <c r="G7" s="26" t="s">
        <v>177</v>
      </c>
      <c r="H7" s="103" t="s">
        <v>1707</v>
      </c>
      <c r="I7" s="26" t="s">
        <v>173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</row>
    <row r="8" spans="1:17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</row>
    <row r="9" spans="1:17" s="4" customFormat="1" ht="20.25">
      <c r="A9" s="54" t="s">
        <v>27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70">
        <v>16.221876909999999</v>
      </c>
      <c r="J9" s="107" t="s">
        <v>1707</v>
      </c>
      <c r="K9" s="71">
        <f>IFERROR(I9/$I$9,0)</f>
        <v>1</v>
      </c>
      <c r="L9" s="71">
        <f>I9/'סכום נכסי הקרן'!$C$41</f>
        <v>7.7600740910172884E-5</v>
      </c>
      <c r="M9" s="1"/>
      <c r="N9" s="1"/>
      <c r="O9" s="1"/>
      <c r="P9" s="1"/>
      <c r="Q9" s="1"/>
    </row>
    <row r="10" spans="1:17">
      <c r="A10" s="66" t="s">
        <v>164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106" t="s">
        <v>1707</v>
      </c>
      <c r="H10" s="106" t="s">
        <v>1707</v>
      </c>
      <c r="I10" s="64">
        <v>16.221876910000002</v>
      </c>
      <c r="J10" s="106" t="s">
        <v>1707</v>
      </c>
      <c r="K10" s="65">
        <f t="shared" ref="K10:K16" si="0">IFERROR(I10/$I$9,0)</f>
        <v>1.0000000000000002</v>
      </c>
      <c r="L10" s="65">
        <f>I10/'סכום נכסי הקרן'!$C$41</f>
        <v>7.7600740910172897E-5</v>
      </c>
    </row>
    <row r="11" spans="1:17">
      <c r="A11" s="67" t="s">
        <v>1060</v>
      </c>
      <c r="B11" s="54">
        <v>9326</v>
      </c>
      <c r="C11" s="68" t="s">
        <v>25</v>
      </c>
      <c r="D11" s="54" t="s">
        <v>1061</v>
      </c>
      <c r="E11" s="68" t="s">
        <v>712</v>
      </c>
      <c r="F11" s="68" t="s">
        <v>111</v>
      </c>
      <c r="G11" s="70">
        <v>327.69376899999997</v>
      </c>
      <c r="H11" s="70">
        <v>100</v>
      </c>
      <c r="I11" s="70">
        <v>1.188545301</v>
      </c>
      <c r="J11" s="71">
        <v>1.6384688449999998E-7</v>
      </c>
      <c r="K11" s="71">
        <f t="shared" si="0"/>
        <v>7.3268050768362056E-2</v>
      </c>
      <c r="L11" s="71">
        <f>I11/'סכום נכסי הקרן'!$C$41</f>
        <v>5.685655024669056E-6</v>
      </c>
    </row>
    <row r="12" spans="1:17">
      <c r="A12" s="67" t="s">
        <v>1062</v>
      </c>
      <c r="B12" s="54">
        <v>9398</v>
      </c>
      <c r="C12" s="68" t="s">
        <v>25</v>
      </c>
      <c r="D12" s="54" t="s">
        <v>1063</v>
      </c>
      <c r="E12" s="68" t="s">
        <v>712</v>
      </c>
      <c r="F12" s="68" t="s">
        <v>111</v>
      </c>
      <c r="G12" s="70">
        <v>327.69376899999997</v>
      </c>
      <c r="H12" s="70">
        <v>100</v>
      </c>
      <c r="I12" s="70">
        <v>1.188545301</v>
      </c>
      <c r="J12" s="71">
        <v>1.6384688449999998E-7</v>
      </c>
      <c r="K12" s="71">
        <f t="shared" si="0"/>
        <v>7.3268050768362056E-2</v>
      </c>
      <c r="L12" s="71">
        <f>I12/'סכום נכסי הקרן'!$C$41</f>
        <v>5.685655024669056E-6</v>
      </c>
    </row>
    <row r="13" spans="1:17">
      <c r="A13" s="67" t="s">
        <v>1064</v>
      </c>
      <c r="B13" s="54">
        <v>9152</v>
      </c>
      <c r="C13" s="68" t="s">
        <v>25</v>
      </c>
      <c r="D13" s="54" t="s">
        <v>1065</v>
      </c>
      <c r="E13" s="68" t="s">
        <v>712</v>
      </c>
      <c r="F13" s="68" t="s">
        <v>111</v>
      </c>
      <c r="G13" s="70">
        <v>327.69376899999997</v>
      </c>
      <c r="H13" s="70">
        <v>100</v>
      </c>
      <c r="I13" s="70">
        <v>1.188545301</v>
      </c>
      <c r="J13" s="71">
        <v>1.6384688449999998E-7</v>
      </c>
      <c r="K13" s="71">
        <f t="shared" si="0"/>
        <v>7.3268050768362056E-2</v>
      </c>
      <c r="L13" s="71">
        <f>I13/'סכום נכסי הקרן'!$C$41</f>
        <v>5.685655024669056E-6</v>
      </c>
    </row>
    <row r="14" spans="1:17">
      <c r="A14" s="67" t="s">
        <v>1066</v>
      </c>
      <c r="B14" s="54">
        <v>9262</v>
      </c>
      <c r="C14" s="68" t="s">
        <v>25</v>
      </c>
      <c r="D14" s="54" t="s">
        <v>1067</v>
      </c>
      <c r="E14" s="68" t="s">
        <v>712</v>
      </c>
      <c r="F14" s="68" t="s">
        <v>111</v>
      </c>
      <c r="G14" s="70">
        <v>327.69376899999997</v>
      </c>
      <c r="H14" s="70">
        <v>100</v>
      </c>
      <c r="I14" s="70">
        <v>1.188545301</v>
      </c>
      <c r="J14" s="71">
        <v>1.6384688449999998E-7</v>
      </c>
      <c r="K14" s="71">
        <f t="shared" si="0"/>
        <v>7.3268050768362056E-2</v>
      </c>
      <c r="L14" s="71">
        <f>I14/'סכום נכסי הקרן'!$C$41</f>
        <v>5.685655024669056E-6</v>
      </c>
    </row>
    <row r="15" spans="1:17">
      <c r="A15" s="67" t="s">
        <v>1068</v>
      </c>
      <c r="B15" s="54">
        <v>8838</v>
      </c>
      <c r="C15" s="68" t="s">
        <v>25</v>
      </c>
      <c r="D15" s="54" t="s">
        <v>1069</v>
      </c>
      <c r="E15" s="68" t="s">
        <v>226</v>
      </c>
      <c r="F15" s="68" t="s">
        <v>111</v>
      </c>
      <c r="G15" s="70">
        <v>234.85209699999999</v>
      </c>
      <c r="H15" s="70">
        <v>1196.0574999999999</v>
      </c>
      <c r="I15" s="70">
        <v>10.188120119999999</v>
      </c>
      <c r="J15" s="71">
        <v>9.9518500571322828E-6</v>
      </c>
      <c r="K15" s="71">
        <f t="shared" si="0"/>
        <v>0.62804817078346331</v>
      </c>
      <c r="L15" s="71">
        <f>I15/'סכום נכסי הקרן'!$C$41</f>
        <v>4.8737003380075541E-5</v>
      </c>
    </row>
    <row r="16" spans="1:17">
      <c r="A16" s="67" t="s">
        <v>1070</v>
      </c>
      <c r="B16" s="54">
        <v>8824</v>
      </c>
      <c r="C16" s="68" t="s">
        <v>25</v>
      </c>
      <c r="D16" s="54" t="s">
        <v>1071</v>
      </c>
      <c r="E16" s="68" t="s">
        <v>712</v>
      </c>
      <c r="F16" s="68" t="s">
        <v>112</v>
      </c>
      <c r="G16" s="70">
        <v>32.772866</v>
      </c>
      <c r="H16" s="70">
        <v>3904.375</v>
      </c>
      <c r="I16" s="70">
        <v>1.279575586</v>
      </c>
      <c r="J16" s="71">
        <v>3.9327435109946748E-5</v>
      </c>
      <c r="K16" s="71">
        <f t="shared" si="0"/>
        <v>7.8879626143088521E-2</v>
      </c>
      <c r="L16" s="71">
        <f>I16/'סכום נכסי הקרן'!$C$41</f>
        <v>6.1211174314211117E-6</v>
      </c>
    </row>
    <row r="17" spans="1:12">
      <c r="A17" s="108" t="s">
        <v>1707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107" t="s">
        <v>1707</v>
      </c>
      <c r="I17" s="107" t="s">
        <v>1707</v>
      </c>
      <c r="J17" s="107" t="s">
        <v>1707</v>
      </c>
      <c r="K17" s="107" t="s">
        <v>1707</v>
      </c>
      <c r="L17" s="107" t="s">
        <v>1707</v>
      </c>
    </row>
    <row r="18" spans="1:12">
      <c r="A18" s="107" t="s">
        <v>1707</v>
      </c>
      <c r="B18" s="107" t="s">
        <v>1707</v>
      </c>
      <c r="C18" s="107" t="s">
        <v>1707</v>
      </c>
      <c r="D18" s="107" t="s">
        <v>1707</v>
      </c>
      <c r="E18" s="107" t="s">
        <v>1707</v>
      </c>
      <c r="F18" s="107" t="s">
        <v>1707</v>
      </c>
      <c r="G18" s="107" t="s">
        <v>1707</v>
      </c>
      <c r="H18" s="107" t="s">
        <v>1707</v>
      </c>
      <c r="I18" s="107" t="s">
        <v>1707</v>
      </c>
      <c r="J18" s="107" t="s">
        <v>1707</v>
      </c>
      <c r="K18" s="107" t="s">
        <v>1707</v>
      </c>
      <c r="L18" s="107" t="s">
        <v>1707</v>
      </c>
    </row>
    <row r="19" spans="1:12">
      <c r="A19" s="107" t="s">
        <v>1707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107" t="s">
        <v>1707</v>
      </c>
      <c r="H19" s="107" t="s">
        <v>1707</v>
      </c>
      <c r="I19" s="107" t="s">
        <v>1707</v>
      </c>
      <c r="J19" s="107" t="s">
        <v>1707</v>
      </c>
      <c r="K19" s="107" t="s">
        <v>1707</v>
      </c>
      <c r="L19" s="107" t="s">
        <v>1707</v>
      </c>
    </row>
    <row r="20" spans="1:12">
      <c r="A20" s="82" t="s">
        <v>185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  <c r="K20" s="107" t="s">
        <v>1707</v>
      </c>
      <c r="L20" s="107" t="s">
        <v>1707</v>
      </c>
    </row>
    <row r="21" spans="1:12">
      <c r="A21" s="82" t="s">
        <v>93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  <c r="K21" s="107" t="s">
        <v>1707</v>
      </c>
      <c r="L21" s="107" t="s">
        <v>1707</v>
      </c>
    </row>
    <row r="22" spans="1:12">
      <c r="A22" s="82" t="s">
        <v>168</v>
      </c>
      <c r="B22" s="107" t="s">
        <v>1707</v>
      </c>
      <c r="C22" s="107" t="s">
        <v>1707</v>
      </c>
      <c r="D22" s="107" t="s">
        <v>1707</v>
      </c>
      <c r="E22" s="107" t="s">
        <v>1707</v>
      </c>
      <c r="F22" s="107" t="s">
        <v>1707</v>
      </c>
      <c r="G22" s="107" t="s">
        <v>1707</v>
      </c>
      <c r="H22" s="107" t="s">
        <v>1707</v>
      </c>
      <c r="I22" s="107" t="s">
        <v>1707</v>
      </c>
      <c r="J22" s="107" t="s">
        <v>1707</v>
      </c>
      <c r="K22" s="107" t="s">
        <v>1707</v>
      </c>
      <c r="L22" s="107" t="s">
        <v>1707</v>
      </c>
    </row>
    <row r="23" spans="1:12">
      <c r="A23" s="82" t="s">
        <v>176</v>
      </c>
      <c r="B23" s="107" t="s">
        <v>1707</v>
      </c>
      <c r="C23" s="107" t="s">
        <v>1707</v>
      </c>
      <c r="D23" s="107" t="s">
        <v>1707</v>
      </c>
      <c r="E23" s="107" t="s">
        <v>1707</v>
      </c>
      <c r="F23" s="107" t="s">
        <v>1707</v>
      </c>
      <c r="G23" s="107" t="s">
        <v>1707</v>
      </c>
      <c r="H23" s="107" t="s">
        <v>1707</v>
      </c>
      <c r="I23" s="107" t="s">
        <v>1707</v>
      </c>
      <c r="J23" s="107" t="s">
        <v>1707</v>
      </c>
      <c r="K23" s="107" t="s">
        <v>1707</v>
      </c>
      <c r="L23" s="107" t="s">
        <v>1707</v>
      </c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>
      <c r="B117" s="1"/>
      <c r="C117" s="1"/>
      <c r="D117" s="1"/>
    </row>
    <row r="118" spans="1:12" hidden="1">
      <c r="B118" s="1"/>
      <c r="C118" s="1"/>
      <c r="D118" s="1"/>
    </row>
    <row r="119" spans="1:12" hidden="1">
      <c r="B119" s="1"/>
      <c r="C119" s="1"/>
      <c r="D119" s="1"/>
    </row>
    <row r="120" spans="1:12" hidden="1">
      <c r="B120" s="1"/>
      <c r="C120" s="1"/>
      <c r="D120" s="1"/>
    </row>
    <row r="121" spans="1:12" hidden="1">
      <c r="B121" s="1"/>
      <c r="C121" s="1"/>
      <c r="D121" s="1"/>
    </row>
    <row r="122" spans="1:12" hidden="1">
      <c r="B122" s="1"/>
      <c r="C122" s="1"/>
      <c r="D122" s="1"/>
    </row>
    <row r="123" spans="1:12" hidden="1">
      <c r="B123" s="1"/>
      <c r="C123" s="1"/>
      <c r="D123" s="1"/>
    </row>
    <row r="124" spans="1:12" hidden="1">
      <c r="B124" s="1"/>
      <c r="C124" s="1"/>
      <c r="D124" s="1"/>
    </row>
    <row r="125" spans="1:12" hidden="1">
      <c r="B125" s="1"/>
      <c r="C125" s="1"/>
      <c r="D125" s="1"/>
    </row>
    <row r="126" spans="1:12" hidden="1">
      <c r="B126" s="1"/>
      <c r="C126" s="1"/>
      <c r="D126" s="1"/>
    </row>
    <row r="127" spans="1:12" hidden="1">
      <c r="B127" s="1"/>
      <c r="C127" s="1"/>
      <c r="D127" s="1"/>
    </row>
    <row r="128" spans="1:12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"/>
      <c r="B403" s="1"/>
      <c r="C403" s="1"/>
      <c r="D403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31" style="2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125</v>
      </c>
      <c r="B1" s="36" t="s" vm="1">
        <v>192</v>
      </c>
    </row>
    <row r="2" spans="1:10">
      <c r="A2" s="36" t="s">
        <v>124</v>
      </c>
      <c r="B2" s="36" t="s">
        <v>193</v>
      </c>
    </row>
    <row r="3" spans="1:10">
      <c r="A3" s="36" t="s">
        <v>126</v>
      </c>
      <c r="B3" s="36" t="s">
        <v>194</v>
      </c>
    </row>
    <row r="4" spans="1:10">
      <c r="A4" s="36" t="s">
        <v>127</v>
      </c>
      <c r="B4" s="36">
        <v>2146</v>
      </c>
    </row>
    <row r="5" spans="1:10" ht="18.75">
      <c r="A5" s="130" t="s">
        <v>79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s="3" customFormat="1">
      <c r="A6" s="37" t="s">
        <v>97</v>
      </c>
      <c r="B6" s="38" t="s">
        <v>35</v>
      </c>
      <c r="C6" s="38" t="s">
        <v>84</v>
      </c>
      <c r="D6" s="38" t="s">
        <v>85</v>
      </c>
      <c r="E6" s="38" t="s">
        <v>170</v>
      </c>
      <c r="F6" s="38" t="s">
        <v>169</v>
      </c>
      <c r="G6" s="38" t="s">
        <v>92</v>
      </c>
      <c r="H6" s="38" t="s">
        <v>47</v>
      </c>
      <c r="I6" s="38" t="s">
        <v>128</v>
      </c>
      <c r="J6" s="40" t="s">
        <v>130</v>
      </c>
    </row>
    <row r="7" spans="1:10" s="3" customFormat="1">
      <c r="A7" s="102" t="s">
        <v>1707</v>
      </c>
      <c r="B7" s="103" t="s">
        <v>1707</v>
      </c>
      <c r="C7" s="103" t="s">
        <v>1707</v>
      </c>
      <c r="D7" s="26" t="s">
        <v>21</v>
      </c>
      <c r="E7" s="26" t="s">
        <v>177</v>
      </c>
      <c r="F7" s="103" t="s">
        <v>1707</v>
      </c>
      <c r="G7" s="26" t="s">
        <v>173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4" t="s">
        <v>1707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1072</v>
      </c>
      <c r="B9" s="105" t="s">
        <v>1707</v>
      </c>
      <c r="C9" s="105" t="s">
        <v>1707</v>
      </c>
      <c r="D9" s="105" t="s">
        <v>1707</v>
      </c>
      <c r="E9" s="105" t="s">
        <v>1707</v>
      </c>
      <c r="F9" s="105" t="s">
        <v>1707</v>
      </c>
      <c r="G9" s="60">
        <v>709.23638336199986</v>
      </c>
      <c r="H9" s="105" t="s">
        <v>1707</v>
      </c>
      <c r="I9" s="61">
        <f>IFERROR(G9/$G$9,0)</f>
        <v>1</v>
      </c>
      <c r="J9" s="61">
        <f>G9/'סכום נכסי הקרן'!$C$41</f>
        <v>3.3927805724758516E-3</v>
      </c>
    </row>
    <row r="10" spans="1:10">
      <c r="A10" s="62" t="s">
        <v>1073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64">
        <v>238.01183631500001</v>
      </c>
      <c r="H10" s="106" t="s">
        <v>1707</v>
      </c>
      <c r="I10" s="65">
        <f t="shared" ref="I10:I70" si="0">IFERROR(G10/$G$9,0)</f>
        <v>0.33558886980212477</v>
      </c>
      <c r="J10" s="65">
        <f>G10/'סכום נכסי הקרן'!$C$41</f>
        <v>1.1385793978037769E-3</v>
      </c>
    </row>
    <row r="11" spans="1:10">
      <c r="A11" s="66" t="s">
        <v>159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64">
        <v>44.781765479000008</v>
      </c>
      <c r="H11" s="106" t="s">
        <v>1707</v>
      </c>
      <c r="I11" s="65">
        <f t="shared" si="0"/>
        <v>6.3140818110205499E-2</v>
      </c>
      <c r="J11" s="65">
        <f>G11/'סכום נכסי הקרן'!$C$41</f>
        <v>2.1422294101453663E-4</v>
      </c>
    </row>
    <row r="12" spans="1:10">
      <c r="A12" s="67" t="s">
        <v>1074</v>
      </c>
      <c r="B12" s="54">
        <v>5224</v>
      </c>
      <c r="C12" s="68" t="s">
        <v>111</v>
      </c>
      <c r="D12" s="75">
        <v>40801</v>
      </c>
      <c r="E12" s="70">
        <v>4470.8204450000003</v>
      </c>
      <c r="F12" s="76">
        <v>120.56959999999999</v>
      </c>
      <c r="G12" s="70">
        <v>19.551163357</v>
      </c>
      <c r="H12" s="71">
        <v>1E-4</v>
      </c>
      <c r="I12" s="71">
        <f t="shared" si="0"/>
        <v>2.7566498019068676E-2</v>
      </c>
      <c r="J12" s="71">
        <f>G12/'סכום נכסי הקרן'!$C$41</f>
        <v>9.3527078930290256E-5</v>
      </c>
    </row>
    <row r="13" spans="1:10">
      <c r="A13" s="67" t="s">
        <v>1075</v>
      </c>
      <c r="B13" s="54">
        <v>7034</v>
      </c>
      <c r="C13" s="68" t="s">
        <v>111</v>
      </c>
      <c r="D13" s="75">
        <v>43850</v>
      </c>
      <c r="E13" s="70">
        <v>5879.2236389999998</v>
      </c>
      <c r="F13" s="76">
        <v>66</v>
      </c>
      <c r="G13" s="70">
        <v>14.073803131999998</v>
      </c>
      <c r="H13" s="71">
        <v>1E-4</v>
      </c>
      <c r="I13" s="71">
        <f t="shared" si="0"/>
        <v>1.9843600049514968E-2</v>
      </c>
      <c r="J13" s="71">
        <f>G13/'סכום נכסי הקרן'!$C$41</f>
        <v>6.7324980735975241E-5</v>
      </c>
    </row>
    <row r="14" spans="1:10">
      <c r="A14" s="67" t="s">
        <v>1076</v>
      </c>
      <c r="B14" s="54">
        <v>8401</v>
      </c>
      <c r="C14" s="68" t="s">
        <v>111</v>
      </c>
      <c r="D14" s="75">
        <v>44621</v>
      </c>
      <c r="E14" s="70">
        <v>935.74538199999995</v>
      </c>
      <c r="F14" s="76">
        <v>81.944800000000001</v>
      </c>
      <c r="G14" s="70">
        <v>2.7811643160000004</v>
      </c>
      <c r="H14" s="71">
        <v>0</v>
      </c>
      <c r="I14" s="71">
        <f t="shared" si="0"/>
        <v>3.9213503159784627E-3</v>
      </c>
      <c r="J14" s="71">
        <f>G14/'סכום נכסי הקרן'!$C$41</f>
        <v>1.3304281169923771E-5</v>
      </c>
    </row>
    <row r="15" spans="1:10">
      <c r="A15" s="67" t="s">
        <v>1077</v>
      </c>
      <c r="B15" s="54">
        <v>8507</v>
      </c>
      <c r="C15" s="68" t="s">
        <v>111</v>
      </c>
      <c r="D15" s="75">
        <v>44621</v>
      </c>
      <c r="E15" s="70">
        <v>798.50268200000005</v>
      </c>
      <c r="F15" s="76">
        <v>100.4772</v>
      </c>
      <c r="G15" s="70">
        <v>2.9099897529999996</v>
      </c>
      <c r="H15" s="71">
        <v>0</v>
      </c>
      <c r="I15" s="71">
        <f t="shared" si="0"/>
        <v>4.102989949846831E-3</v>
      </c>
      <c r="J15" s="71">
        <f>G15/'סכום נכסי הקרן'!$C$41</f>
        <v>1.3920544590903998E-5</v>
      </c>
    </row>
    <row r="16" spans="1:10">
      <c r="A16" s="67" t="s">
        <v>1668</v>
      </c>
      <c r="B16" s="54">
        <v>9867</v>
      </c>
      <c r="C16" s="68" t="s">
        <v>111</v>
      </c>
      <c r="D16" s="75">
        <v>45222</v>
      </c>
      <c r="E16" s="70">
        <v>976.26369499999998</v>
      </c>
      <c r="F16" s="76">
        <v>102</v>
      </c>
      <c r="G16" s="70">
        <v>3.6117265920000001</v>
      </c>
      <c r="H16" s="71">
        <v>0</v>
      </c>
      <c r="I16" s="71">
        <f t="shared" si="0"/>
        <v>5.0924158386789166E-3</v>
      </c>
      <c r="J16" s="71">
        <f>G16/'סכום נכסי הקרן'!$C$41</f>
        <v>1.7277449524438151E-5</v>
      </c>
    </row>
    <row r="17" spans="1:10">
      <c r="A17" s="67" t="s">
        <v>1078</v>
      </c>
      <c r="B17" s="54">
        <v>8402</v>
      </c>
      <c r="C17" s="68" t="s">
        <v>111</v>
      </c>
      <c r="D17" s="75">
        <v>44560</v>
      </c>
      <c r="E17" s="70">
        <v>511.23524700000002</v>
      </c>
      <c r="F17" s="76">
        <v>99.982100000000003</v>
      </c>
      <c r="G17" s="70">
        <v>1.8539183290000001</v>
      </c>
      <c r="H17" s="71">
        <v>0</v>
      </c>
      <c r="I17" s="71">
        <f t="shared" si="0"/>
        <v>2.6139639371176274E-3</v>
      </c>
      <c r="J17" s="71">
        <f>G17/'סכום נכסי הקרן'!$C$41</f>
        <v>8.8686060630051751E-6</v>
      </c>
    </row>
    <row r="18" spans="1:10">
      <c r="A18" s="108" t="s">
        <v>1707</v>
      </c>
      <c r="B18" s="107" t="s">
        <v>1707</v>
      </c>
      <c r="C18" s="107" t="s">
        <v>1707</v>
      </c>
      <c r="D18" s="107" t="s">
        <v>1707</v>
      </c>
      <c r="E18" s="107" t="s">
        <v>1707</v>
      </c>
      <c r="F18" s="107" t="s">
        <v>1707</v>
      </c>
      <c r="G18" s="107" t="s">
        <v>1707</v>
      </c>
      <c r="H18" s="107" t="s">
        <v>1707</v>
      </c>
      <c r="I18" s="107" t="s">
        <v>1707</v>
      </c>
      <c r="J18" s="107" t="s">
        <v>1707</v>
      </c>
    </row>
    <row r="19" spans="1:10">
      <c r="A19" s="72" t="s">
        <v>161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70">
        <v>76.146042881</v>
      </c>
      <c r="H19" s="107" t="s">
        <v>1707</v>
      </c>
      <c r="I19" s="71">
        <f t="shared" si="0"/>
        <v>0.10736341883652979</v>
      </c>
      <c r="J19" s="71">
        <f>G19/'סכום נכסי הקרן'!$C$41</f>
        <v>3.642605216231662E-4</v>
      </c>
    </row>
    <row r="20" spans="1:10">
      <c r="A20" s="67" t="s">
        <v>1079</v>
      </c>
      <c r="B20" s="54">
        <v>992880</v>
      </c>
      <c r="C20" s="68" t="s">
        <v>112</v>
      </c>
      <c r="D20" s="75">
        <v>45158</v>
      </c>
      <c r="E20" s="70">
        <v>46.257578000000002</v>
      </c>
      <c r="F20" s="76">
        <v>164613.12</v>
      </c>
      <c r="G20" s="70">
        <v>76.146042881</v>
      </c>
      <c r="H20" s="71">
        <v>3.5070188021228203E-8</v>
      </c>
      <c r="I20" s="71">
        <f t="shared" si="0"/>
        <v>0.10736341883652979</v>
      </c>
      <c r="J20" s="71">
        <f>G20/'סכום נכסי הקרן'!$C$41</f>
        <v>3.642605216231662E-4</v>
      </c>
    </row>
    <row r="21" spans="1:10">
      <c r="A21" s="108" t="s">
        <v>1707</v>
      </c>
      <c r="B21" s="107" t="s">
        <v>1707</v>
      </c>
      <c r="C21" s="107" t="s">
        <v>1707</v>
      </c>
      <c r="D21" s="107" t="s">
        <v>1707</v>
      </c>
      <c r="E21" s="107" t="s">
        <v>1707</v>
      </c>
      <c r="F21" s="107" t="s">
        <v>1707</v>
      </c>
      <c r="G21" s="107" t="s">
        <v>1707</v>
      </c>
      <c r="H21" s="107" t="s">
        <v>1707</v>
      </c>
      <c r="I21" s="107" t="s">
        <v>1707</v>
      </c>
      <c r="J21" s="107" t="s">
        <v>1707</v>
      </c>
    </row>
    <row r="22" spans="1:10">
      <c r="A22" s="66" t="s">
        <v>162</v>
      </c>
      <c r="B22" s="106" t="s">
        <v>1707</v>
      </c>
      <c r="C22" s="106" t="s">
        <v>1707</v>
      </c>
      <c r="D22" s="106" t="s">
        <v>1707</v>
      </c>
      <c r="E22" s="106" t="s">
        <v>1707</v>
      </c>
      <c r="F22" s="106" t="s">
        <v>1707</v>
      </c>
      <c r="G22" s="64">
        <v>117.08402795500001</v>
      </c>
      <c r="H22" s="106" t="s">
        <v>1707</v>
      </c>
      <c r="I22" s="65">
        <f t="shared" si="0"/>
        <v>0.16508463285538949</v>
      </c>
      <c r="J22" s="65">
        <f>G22/'סכום נכסי הקרן'!$C$41</f>
        <v>5.6009593516607417E-4</v>
      </c>
    </row>
    <row r="23" spans="1:10">
      <c r="A23" s="67" t="s">
        <v>1080</v>
      </c>
      <c r="B23" s="54">
        <v>5272</v>
      </c>
      <c r="C23" s="68" t="s">
        <v>111</v>
      </c>
      <c r="D23" s="75">
        <v>42403</v>
      </c>
      <c r="E23" s="70">
        <v>6303.0755349999999</v>
      </c>
      <c r="F23" s="76">
        <v>113.42319999999999</v>
      </c>
      <c r="G23" s="70">
        <v>25.929966932999999</v>
      </c>
      <c r="H23" s="71">
        <v>0</v>
      </c>
      <c r="I23" s="71">
        <f t="shared" si="0"/>
        <v>3.6560401498417119E-2</v>
      </c>
      <c r="J23" s="71">
        <f>G23/'סכום נכסי הקרן'!$C$41</f>
        <v>1.2404141992574663E-4</v>
      </c>
    </row>
    <row r="24" spans="1:10">
      <c r="A24" s="67" t="s">
        <v>1081</v>
      </c>
      <c r="B24" s="54">
        <v>7038</v>
      </c>
      <c r="C24" s="68" t="s">
        <v>111</v>
      </c>
      <c r="D24" s="75">
        <v>43556</v>
      </c>
      <c r="E24" s="70">
        <v>9396.2290439999997</v>
      </c>
      <c r="F24" s="76">
        <v>117.4562</v>
      </c>
      <c r="G24" s="70">
        <v>40.029217134</v>
      </c>
      <c r="H24" s="71">
        <v>0</v>
      </c>
      <c r="I24" s="71">
        <f t="shared" si="0"/>
        <v>5.6439881079209622E-2</v>
      </c>
      <c r="J24" s="71">
        <f>G24/'סכום נכסי הקרן'!$C$41</f>
        <v>1.9148813203838982E-4</v>
      </c>
    </row>
    <row r="25" spans="1:10">
      <c r="A25" s="67" t="s">
        <v>1082</v>
      </c>
      <c r="B25" s="54">
        <v>9290</v>
      </c>
      <c r="C25" s="68" t="s">
        <v>111</v>
      </c>
      <c r="D25" s="75">
        <v>44853</v>
      </c>
      <c r="E25" s="70">
        <v>857.92739200000005</v>
      </c>
      <c r="F25" s="76">
        <v>111.11109999999999</v>
      </c>
      <c r="G25" s="70">
        <v>3.4574470520000005</v>
      </c>
      <c r="H25" s="71">
        <v>0</v>
      </c>
      <c r="I25" s="71">
        <f t="shared" si="0"/>
        <v>4.8748867558241048E-3</v>
      </c>
      <c r="J25" s="71">
        <f>G25/'סכום נכסי הקרן'!$C$41</f>
        <v>1.6539421078179854E-5</v>
      </c>
    </row>
    <row r="26" spans="1:10">
      <c r="A26" s="67" t="s">
        <v>1083</v>
      </c>
      <c r="B26" s="54">
        <v>6662</v>
      </c>
      <c r="C26" s="68" t="s">
        <v>111</v>
      </c>
      <c r="D26" s="75">
        <v>43556</v>
      </c>
      <c r="E26" s="70">
        <v>5065.7557029999998</v>
      </c>
      <c r="F26" s="76">
        <v>133.20480000000001</v>
      </c>
      <c r="G26" s="70">
        <v>24.474378522999999</v>
      </c>
      <c r="H26" s="71">
        <v>0</v>
      </c>
      <c r="I26" s="71">
        <f t="shared" si="0"/>
        <v>3.4508069660758062E-2</v>
      </c>
      <c r="J26" s="71">
        <f>G26/'סכום נכסי הקרן'!$C$41</f>
        <v>1.170783083386633E-4</v>
      </c>
    </row>
    <row r="27" spans="1:10">
      <c r="A27" s="67" t="s">
        <v>1084</v>
      </c>
      <c r="B27" s="54">
        <v>5289</v>
      </c>
      <c r="C27" s="68" t="s">
        <v>111</v>
      </c>
      <c r="D27" s="75">
        <v>42736</v>
      </c>
      <c r="E27" s="70">
        <v>4549.7156489999998</v>
      </c>
      <c r="F27" s="76">
        <v>112.22150000000001</v>
      </c>
      <c r="G27" s="70">
        <v>18.518588422000001</v>
      </c>
      <c r="H27" s="71">
        <v>0</v>
      </c>
      <c r="I27" s="71">
        <f t="shared" si="0"/>
        <v>2.6110601283899401E-2</v>
      </c>
      <c r="J27" s="71">
        <f>G27/'סכום נכסי הקרן'!$C$41</f>
        <v>8.858754077167692E-5</v>
      </c>
    </row>
    <row r="28" spans="1:10">
      <c r="A28" s="67" t="s">
        <v>1085</v>
      </c>
      <c r="B28" s="54">
        <v>8405</v>
      </c>
      <c r="C28" s="68" t="s">
        <v>111</v>
      </c>
      <c r="D28" s="75">
        <v>44581</v>
      </c>
      <c r="E28" s="70">
        <v>761.44683000000009</v>
      </c>
      <c r="F28" s="76">
        <v>108.9652</v>
      </c>
      <c r="G28" s="70">
        <v>3.0093656520000001</v>
      </c>
      <c r="H28" s="71">
        <v>0</v>
      </c>
      <c r="I28" s="71">
        <f t="shared" si="0"/>
        <v>4.2431067026407693E-3</v>
      </c>
      <c r="J28" s="71">
        <f>G28/'סכום נכסי הקרן'!$C$41</f>
        <v>1.4395929987661673E-5</v>
      </c>
    </row>
    <row r="29" spans="1:10">
      <c r="A29" s="67" t="s">
        <v>1086</v>
      </c>
      <c r="B29" s="54">
        <v>5230</v>
      </c>
      <c r="C29" s="68" t="s">
        <v>111</v>
      </c>
      <c r="D29" s="75">
        <v>40372</v>
      </c>
      <c r="E29" s="70">
        <v>2459.7728390000002</v>
      </c>
      <c r="F29" s="76">
        <v>18.6633</v>
      </c>
      <c r="G29" s="70">
        <v>1.6650642390000001</v>
      </c>
      <c r="H29" s="71">
        <v>0</v>
      </c>
      <c r="I29" s="71">
        <f t="shared" si="0"/>
        <v>2.3476858746403853E-3</v>
      </c>
      <c r="J29" s="71">
        <f>G29/'סכום נכסי הקרן'!$C$41</f>
        <v>7.9651830257558762E-6</v>
      </c>
    </row>
    <row r="30" spans="1:10">
      <c r="A30" s="108" t="s">
        <v>1707</v>
      </c>
      <c r="B30" s="107" t="s">
        <v>1707</v>
      </c>
      <c r="C30" s="107" t="s">
        <v>1707</v>
      </c>
      <c r="D30" s="107" t="s">
        <v>1707</v>
      </c>
      <c r="E30" s="107" t="s">
        <v>1707</v>
      </c>
      <c r="F30" s="107" t="s">
        <v>1707</v>
      </c>
      <c r="G30" s="107" t="s">
        <v>1707</v>
      </c>
      <c r="H30" s="107" t="s">
        <v>1707</v>
      </c>
      <c r="I30" s="107" t="s">
        <v>1707</v>
      </c>
      <c r="J30" s="107" t="s">
        <v>1707</v>
      </c>
    </row>
    <row r="31" spans="1:10">
      <c r="A31" s="62" t="s">
        <v>1087</v>
      </c>
      <c r="B31" s="106" t="s">
        <v>1707</v>
      </c>
      <c r="C31" s="106" t="s">
        <v>1707</v>
      </c>
      <c r="D31" s="106" t="s">
        <v>1707</v>
      </c>
      <c r="E31" s="106" t="s">
        <v>1707</v>
      </c>
      <c r="F31" s="106" t="s">
        <v>1707</v>
      </c>
      <c r="G31" s="64">
        <v>471.22454704700004</v>
      </c>
      <c r="H31" s="106" t="s">
        <v>1707</v>
      </c>
      <c r="I31" s="65">
        <f t="shared" si="0"/>
        <v>0.66441113019787557</v>
      </c>
      <c r="J31" s="65">
        <f>G31/'סכום נכסי הקרן'!$C$41</f>
        <v>2.2542011746720758E-3</v>
      </c>
    </row>
    <row r="32" spans="1:10">
      <c r="A32" s="66" t="s">
        <v>159</v>
      </c>
      <c r="B32" s="106" t="s">
        <v>1707</v>
      </c>
      <c r="C32" s="106" t="s">
        <v>1707</v>
      </c>
      <c r="D32" s="106" t="s">
        <v>1707</v>
      </c>
      <c r="E32" s="106" t="s">
        <v>1707</v>
      </c>
      <c r="F32" s="106" t="s">
        <v>1707</v>
      </c>
      <c r="G32" s="64">
        <v>48.010145397999999</v>
      </c>
      <c r="H32" s="106" t="s">
        <v>1707</v>
      </c>
      <c r="I32" s="65">
        <f t="shared" si="0"/>
        <v>6.7692727734041308E-2</v>
      </c>
      <c r="J32" s="65">
        <f>G32/'סכום נכסי הקרן'!$C$41</f>
        <v>2.2966657155395264E-4</v>
      </c>
    </row>
    <row r="33" spans="1:10">
      <c r="A33" s="67" t="s">
        <v>1088</v>
      </c>
      <c r="B33" s="54">
        <v>8888</v>
      </c>
      <c r="C33" s="68" t="s">
        <v>111</v>
      </c>
      <c r="D33" s="75">
        <v>44476</v>
      </c>
      <c r="E33" s="70">
        <v>526.63757999999996</v>
      </c>
      <c r="F33" s="76">
        <v>89.915700000000001</v>
      </c>
      <c r="G33" s="70">
        <v>1.7174928190000001</v>
      </c>
      <c r="H33" s="71">
        <v>1E-4</v>
      </c>
      <c r="I33" s="71">
        <f t="shared" si="0"/>
        <v>2.42160845000443E-3</v>
      </c>
      <c r="J33" s="71">
        <f>G33/'סכום נכסי הקרן'!$C$41</f>
        <v>8.2159861033183894E-6</v>
      </c>
    </row>
    <row r="34" spans="1:10">
      <c r="A34" s="67" t="s">
        <v>1089</v>
      </c>
      <c r="B34" s="54">
        <v>84032</v>
      </c>
      <c r="C34" s="68" t="s">
        <v>111</v>
      </c>
      <c r="D34" s="75">
        <v>44314</v>
      </c>
      <c r="E34" s="70">
        <v>2489.7199999999998</v>
      </c>
      <c r="F34" s="76">
        <v>100</v>
      </c>
      <c r="G34" s="70">
        <v>9.0302199999999999</v>
      </c>
      <c r="H34" s="71">
        <v>0</v>
      </c>
      <c r="I34" s="71">
        <f t="shared" si="0"/>
        <v>1.2732313530213951E-2</v>
      </c>
      <c r="J34" s="71">
        <f>G34/'סכום נכסי הקרן'!$C$41</f>
        <v>4.3197945987981322E-5</v>
      </c>
    </row>
    <row r="35" spans="1:10">
      <c r="A35" s="67" t="s">
        <v>1090</v>
      </c>
      <c r="B35" s="54">
        <v>84034</v>
      </c>
      <c r="C35" s="68" t="s">
        <v>111</v>
      </c>
      <c r="D35" s="75">
        <v>44314</v>
      </c>
      <c r="E35" s="70">
        <v>1432.66</v>
      </c>
      <c r="F35" s="76">
        <v>100</v>
      </c>
      <c r="G35" s="70">
        <v>5.1962600000000005</v>
      </c>
      <c r="H35" s="71">
        <v>0</v>
      </c>
      <c r="I35" s="71">
        <f t="shared" si="0"/>
        <v>7.3265558872884114E-3</v>
      </c>
      <c r="J35" s="71">
        <f>G35/'סכום נכסי הקרן'!$C$41</f>
        <v>2.4857396477550697E-5</v>
      </c>
    </row>
    <row r="36" spans="1:10">
      <c r="A36" s="67" t="s">
        <v>1091</v>
      </c>
      <c r="B36" s="54">
        <v>9239</v>
      </c>
      <c r="C36" s="68" t="s">
        <v>111</v>
      </c>
      <c r="D36" s="75">
        <v>44742</v>
      </c>
      <c r="E36" s="70">
        <v>1191.848821</v>
      </c>
      <c r="F36" s="76">
        <v>106.13509999999999</v>
      </c>
      <c r="G36" s="70">
        <v>4.5880459680000003</v>
      </c>
      <c r="H36" s="71">
        <v>0</v>
      </c>
      <c r="I36" s="71">
        <f t="shared" si="0"/>
        <v>6.4689940838218753E-3</v>
      </c>
      <c r="J36" s="71">
        <f>G36/'סכום נכסי הקרן'!$C$41</f>
        <v>2.1947877451052079E-5</v>
      </c>
    </row>
    <row r="37" spans="1:10">
      <c r="A37" s="67" t="s">
        <v>1092</v>
      </c>
      <c r="B37" s="54">
        <v>97211</v>
      </c>
      <c r="C37" s="68" t="s">
        <v>111</v>
      </c>
      <c r="D37" s="75">
        <v>45166</v>
      </c>
      <c r="E37" s="70">
        <v>826.62</v>
      </c>
      <c r="F37" s="76">
        <v>100</v>
      </c>
      <c r="G37" s="70">
        <v>2.9981599999999999</v>
      </c>
      <c r="H37" s="71">
        <v>0</v>
      </c>
      <c r="I37" s="71">
        <f t="shared" si="0"/>
        <v>4.2273071014600153E-3</v>
      </c>
      <c r="J37" s="71">
        <f>G37/'סכום נכסי הקרן'!$C$41</f>
        <v>1.4342325407722745E-5</v>
      </c>
    </row>
    <row r="38" spans="1:10">
      <c r="A38" s="67" t="s">
        <v>1093</v>
      </c>
      <c r="B38" s="54">
        <v>9616</v>
      </c>
      <c r="C38" s="68" t="s">
        <v>111</v>
      </c>
      <c r="D38" s="75">
        <v>45093</v>
      </c>
      <c r="E38" s="70">
        <v>261.20720899999998</v>
      </c>
      <c r="F38" s="76">
        <v>98.447900000000004</v>
      </c>
      <c r="G38" s="70">
        <v>0.93269396699999996</v>
      </c>
      <c r="H38" s="71">
        <v>1E-4</v>
      </c>
      <c r="I38" s="71">
        <f t="shared" si="0"/>
        <v>1.3150678516783672E-3</v>
      </c>
      <c r="J38" s="71">
        <f>G38/'סכום נכסי הקרן'!$C$41</f>
        <v>4.4617366586619187E-6</v>
      </c>
    </row>
    <row r="39" spans="1:10">
      <c r="A39" s="67" t="s">
        <v>1094</v>
      </c>
      <c r="B39" s="54">
        <v>8338</v>
      </c>
      <c r="C39" s="68" t="s">
        <v>111</v>
      </c>
      <c r="D39" s="75">
        <v>44561</v>
      </c>
      <c r="E39" s="70">
        <v>826.94874300000015</v>
      </c>
      <c r="F39" s="76">
        <v>80.141499999999994</v>
      </c>
      <c r="G39" s="70">
        <v>2.4037185389999998</v>
      </c>
      <c r="H39" s="71">
        <v>0</v>
      </c>
      <c r="I39" s="71">
        <f t="shared" si="0"/>
        <v>3.3891641706332524E-3</v>
      </c>
      <c r="J39" s="71">
        <f>G39/'סכום נכסי הקרן'!$C$41</f>
        <v>1.1498690355055732E-5</v>
      </c>
    </row>
    <row r="40" spans="1:10">
      <c r="A40" s="67" t="s">
        <v>1095</v>
      </c>
      <c r="B40" s="54">
        <v>84031</v>
      </c>
      <c r="C40" s="68" t="s">
        <v>111</v>
      </c>
      <c r="D40" s="75">
        <v>44314</v>
      </c>
      <c r="E40" s="70">
        <v>1498.44</v>
      </c>
      <c r="F40" s="76">
        <v>100</v>
      </c>
      <c r="G40" s="70">
        <v>5.4348299999999998</v>
      </c>
      <c r="H40" s="71">
        <v>0</v>
      </c>
      <c r="I40" s="71">
        <f t="shared" si="0"/>
        <v>7.6629317495490352E-3</v>
      </c>
      <c r="J40" s="71">
        <f>G40/'סכום נכסי הקרן'!$C$41</f>
        <v>2.5998645968078355E-5</v>
      </c>
    </row>
    <row r="41" spans="1:10">
      <c r="A41" s="67" t="s">
        <v>1096</v>
      </c>
      <c r="B41" s="54">
        <v>84033</v>
      </c>
      <c r="C41" s="68" t="s">
        <v>111</v>
      </c>
      <c r="D41" s="75">
        <v>44314</v>
      </c>
      <c r="E41" s="70">
        <v>1468.02</v>
      </c>
      <c r="F41" s="76">
        <v>100</v>
      </c>
      <c r="G41" s="70">
        <v>5.3244899999999999</v>
      </c>
      <c r="H41" s="71">
        <v>0</v>
      </c>
      <c r="I41" s="71">
        <f t="shared" si="0"/>
        <v>7.5073559745486695E-3</v>
      </c>
      <c r="J41" s="71">
        <f>G41/'סכום נכסי הקרן'!$C$41</f>
        <v>2.5470811501109239E-5</v>
      </c>
    </row>
    <row r="42" spans="1:10">
      <c r="A42" s="67" t="s">
        <v>1097</v>
      </c>
      <c r="B42" s="54">
        <v>84036</v>
      </c>
      <c r="C42" s="68" t="s">
        <v>111</v>
      </c>
      <c r="D42" s="75">
        <v>44314</v>
      </c>
      <c r="E42" s="70">
        <v>2240.59</v>
      </c>
      <c r="F42" s="76">
        <v>100</v>
      </c>
      <c r="G42" s="70">
        <v>8.1265999999999998</v>
      </c>
      <c r="H42" s="71">
        <v>0</v>
      </c>
      <c r="I42" s="71">
        <f t="shared" si="0"/>
        <v>1.1458239016838649E-2</v>
      </c>
      <c r="J42" s="71">
        <f>G42/'סכום נכסי הקרן'!$C$41</f>
        <v>3.8875290731114967E-5</v>
      </c>
    </row>
    <row r="43" spans="1:10">
      <c r="A43" s="67" t="s">
        <v>1098</v>
      </c>
      <c r="B43" s="54">
        <v>84035</v>
      </c>
      <c r="C43" s="68" t="s">
        <v>111</v>
      </c>
      <c r="D43" s="75">
        <v>44314</v>
      </c>
      <c r="E43" s="70">
        <v>622.42999999999995</v>
      </c>
      <c r="F43" s="76">
        <v>100</v>
      </c>
      <c r="G43" s="70">
        <v>2.2575599999999998</v>
      </c>
      <c r="H43" s="71">
        <v>0</v>
      </c>
      <c r="I43" s="71">
        <f t="shared" si="0"/>
        <v>3.1830854323892225E-3</v>
      </c>
      <c r="J43" s="71">
        <f>G43/'סכום נכסי הקרן'!$C$41</f>
        <v>1.0799510415541051E-5</v>
      </c>
    </row>
    <row r="44" spans="1:10">
      <c r="A44" s="108" t="s">
        <v>1707</v>
      </c>
      <c r="B44" s="107" t="s">
        <v>1707</v>
      </c>
      <c r="C44" s="107" t="s">
        <v>1707</v>
      </c>
      <c r="D44" s="107" t="s">
        <v>1707</v>
      </c>
      <c r="E44" s="107" t="s">
        <v>1707</v>
      </c>
      <c r="F44" s="107" t="s">
        <v>1707</v>
      </c>
      <c r="G44" s="107" t="s">
        <v>1707</v>
      </c>
      <c r="H44" s="107" t="s">
        <v>1707</v>
      </c>
      <c r="I44" s="107" t="s">
        <v>1707</v>
      </c>
      <c r="J44" s="107" t="s">
        <v>1707</v>
      </c>
    </row>
    <row r="45" spans="1:10">
      <c r="A45" s="66" t="s">
        <v>1099</v>
      </c>
      <c r="B45" s="107" t="s">
        <v>1707</v>
      </c>
      <c r="C45" s="107" t="s">
        <v>1707</v>
      </c>
      <c r="D45" s="107" t="s">
        <v>1707</v>
      </c>
      <c r="E45" s="107" t="s">
        <v>1707</v>
      </c>
      <c r="F45" s="107" t="s">
        <v>1707</v>
      </c>
      <c r="G45" s="70">
        <v>130.92801597100001</v>
      </c>
      <c r="H45" s="107" t="s">
        <v>1707</v>
      </c>
      <c r="I45" s="71">
        <f t="shared" si="0"/>
        <v>0.18460420114145965</v>
      </c>
      <c r="J45" s="71">
        <f>G45/'סכום נכסי הקרן'!$C$41</f>
        <v>6.2632154723016873E-4</v>
      </c>
    </row>
    <row r="46" spans="1:10">
      <c r="A46" s="67" t="s">
        <v>1100</v>
      </c>
      <c r="B46" s="54" t="s">
        <v>1101</v>
      </c>
      <c r="C46" s="68" t="s">
        <v>111</v>
      </c>
      <c r="D46" s="75">
        <v>44616</v>
      </c>
      <c r="E46" s="70">
        <v>19.881972000000001</v>
      </c>
      <c r="F46" s="76">
        <v>100927.1</v>
      </c>
      <c r="G46" s="70">
        <v>72.780461978000005</v>
      </c>
      <c r="H46" s="71">
        <v>2.5808674460283692E-5</v>
      </c>
      <c r="I46" s="71">
        <f t="shared" si="0"/>
        <v>0.10261806033271742</v>
      </c>
      <c r="J46" s="71">
        <f>G46/'סכום נכסי הקרן'!$C$41</f>
        <v>3.4816056148199851E-4</v>
      </c>
    </row>
    <row r="47" spans="1:10">
      <c r="A47" s="67" t="s">
        <v>1102</v>
      </c>
      <c r="B47" s="54">
        <v>9628</v>
      </c>
      <c r="C47" s="68" t="s">
        <v>111</v>
      </c>
      <c r="D47" s="75">
        <v>45103</v>
      </c>
      <c r="E47" s="70">
        <v>6.7116239999999996</v>
      </c>
      <c r="F47" s="76">
        <v>130547.18</v>
      </c>
      <c r="G47" s="70">
        <v>31.779159325000002</v>
      </c>
      <c r="H47" s="71">
        <v>2.1585458643119971E-4</v>
      </c>
      <c r="I47" s="71">
        <f t="shared" si="0"/>
        <v>4.4807570607639943E-2</v>
      </c>
      <c r="J47" s="71">
        <f>G47/'סכום נכסי הקרן'!$C$41</f>
        <v>1.520222550574408E-4</v>
      </c>
    </row>
    <row r="48" spans="1:10">
      <c r="A48" s="67" t="s">
        <v>1103</v>
      </c>
      <c r="B48" s="54">
        <v>9768</v>
      </c>
      <c r="C48" s="68" t="s">
        <v>111</v>
      </c>
      <c r="D48" s="75">
        <v>45103</v>
      </c>
      <c r="E48" s="70">
        <v>5.5639700000000003</v>
      </c>
      <c r="F48" s="76">
        <v>130662.52</v>
      </c>
      <c r="G48" s="70">
        <v>26.368394668000001</v>
      </c>
      <c r="H48" s="71">
        <v>1.7910287895621645E-4</v>
      </c>
      <c r="I48" s="71">
        <f t="shared" si="0"/>
        <v>3.7178570201102282E-2</v>
      </c>
      <c r="J48" s="71">
        <f>G48/'סכום נכסי הקרן'!$C$41</f>
        <v>1.2613873069072944E-4</v>
      </c>
    </row>
    <row r="49" spans="1:10">
      <c r="A49" s="108" t="s">
        <v>1707</v>
      </c>
      <c r="B49" s="107" t="s">
        <v>1707</v>
      </c>
      <c r="C49" s="107" t="s">
        <v>1707</v>
      </c>
      <c r="D49" s="107" t="s">
        <v>1707</v>
      </c>
      <c r="E49" s="107" t="s">
        <v>1707</v>
      </c>
      <c r="F49" s="107" t="s">
        <v>1707</v>
      </c>
      <c r="G49" s="107" t="s">
        <v>1707</v>
      </c>
      <c r="H49" s="107" t="s">
        <v>1707</v>
      </c>
      <c r="I49" s="107" t="s">
        <v>1707</v>
      </c>
      <c r="J49" s="107" t="s">
        <v>1707</v>
      </c>
    </row>
    <row r="50" spans="1:10">
      <c r="A50" s="66" t="s">
        <v>162</v>
      </c>
      <c r="B50" s="106" t="s">
        <v>1707</v>
      </c>
      <c r="C50" s="106" t="s">
        <v>1707</v>
      </c>
      <c r="D50" s="106" t="s">
        <v>1707</v>
      </c>
      <c r="E50" s="106" t="s">
        <v>1707</v>
      </c>
      <c r="F50" s="106" t="s">
        <v>1707</v>
      </c>
      <c r="G50" s="64">
        <v>292.28638567799999</v>
      </c>
      <c r="H50" s="106" t="s">
        <v>1707</v>
      </c>
      <c r="I50" s="65">
        <f t="shared" si="0"/>
        <v>0.41211420132237447</v>
      </c>
      <c r="J50" s="65">
        <f>G50/'סכום נכסי הקרן'!$C$41</f>
        <v>1.3982130558879541E-3</v>
      </c>
    </row>
    <row r="51" spans="1:10">
      <c r="A51" s="67" t="s">
        <v>1104</v>
      </c>
      <c r="B51" s="54">
        <v>7055</v>
      </c>
      <c r="C51" s="68" t="s">
        <v>111</v>
      </c>
      <c r="D51" s="75">
        <v>43914</v>
      </c>
      <c r="E51" s="70">
        <v>9877.0989750000008</v>
      </c>
      <c r="F51" s="76">
        <v>113.4684</v>
      </c>
      <c r="G51" s="70">
        <v>40.649189645999996</v>
      </c>
      <c r="H51" s="71">
        <v>0</v>
      </c>
      <c r="I51" s="71">
        <f t="shared" si="0"/>
        <v>5.7314021953174851E-2</v>
      </c>
      <c r="J51" s="71">
        <f>G51/'סכום נכסי הקרן'!$C$41</f>
        <v>1.9445390021318612E-4</v>
      </c>
    </row>
    <row r="52" spans="1:10">
      <c r="A52" s="67" t="s">
        <v>1105</v>
      </c>
      <c r="B52" s="54">
        <v>5271</v>
      </c>
      <c r="C52" s="68" t="s">
        <v>111</v>
      </c>
      <c r="D52" s="75">
        <v>42352</v>
      </c>
      <c r="E52" s="70">
        <v>6360.2839879999992</v>
      </c>
      <c r="F52" s="76">
        <v>84.997500000000002</v>
      </c>
      <c r="G52" s="70">
        <v>19.607860791</v>
      </c>
      <c r="H52" s="71">
        <v>1E-4</v>
      </c>
      <c r="I52" s="71">
        <f t="shared" si="0"/>
        <v>2.7646439538328075E-2</v>
      </c>
      <c r="J52" s="71">
        <f>G52/'סכום נכסי הקרן'!$C$41</f>
        <v>9.3798302963767747E-5</v>
      </c>
    </row>
    <row r="53" spans="1:10">
      <c r="A53" s="67" t="s">
        <v>1106</v>
      </c>
      <c r="B53" s="54">
        <v>60831</v>
      </c>
      <c r="C53" s="68" t="s">
        <v>111</v>
      </c>
      <c r="D53" s="75">
        <v>42555</v>
      </c>
      <c r="E53" s="70">
        <v>989.01</v>
      </c>
      <c r="F53" s="76">
        <v>100</v>
      </c>
      <c r="G53" s="70">
        <v>3.5871500000000003</v>
      </c>
      <c r="H53" s="71">
        <v>0</v>
      </c>
      <c r="I53" s="71">
        <f t="shared" si="0"/>
        <v>5.0577636513736077E-3</v>
      </c>
      <c r="J53" s="71">
        <f>G53/'סכום נכסי הקרן'!$C$41</f>
        <v>1.7159882256554905E-5</v>
      </c>
    </row>
    <row r="54" spans="1:10">
      <c r="A54" s="67" t="s">
        <v>1107</v>
      </c>
      <c r="B54" s="54">
        <v>8843</v>
      </c>
      <c r="C54" s="68" t="s">
        <v>111</v>
      </c>
      <c r="D54" s="75">
        <v>44562</v>
      </c>
      <c r="E54" s="70">
        <v>1769.6802990000003</v>
      </c>
      <c r="F54" s="76">
        <v>109.55670000000001</v>
      </c>
      <c r="G54" s="70">
        <v>7.0320396920000006</v>
      </c>
      <c r="H54" s="71">
        <v>0</v>
      </c>
      <c r="I54" s="71">
        <f t="shared" si="0"/>
        <v>9.914944942144616E-3</v>
      </c>
      <c r="J54" s="71">
        <f>G54/'סכום נכסי הקרן'!$C$41</f>
        <v>3.3639232576875965E-5</v>
      </c>
    </row>
    <row r="55" spans="1:10">
      <c r="A55" s="67" t="s">
        <v>1108</v>
      </c>
      <c r="B55" s="54">
        <v>9391</v>
      </c>
      <c r="C55" s="68" t="s">
        <v>113</v>
      </c>
      <c r="D55" s="75">
        <v>44608</v>
      </c>
      <c r="E55" s="70">
        <v>4909.2030320000003</v>
      </c>
      <c r="F55" s="76">
        <v>96.610600000000005</v>
      </c>
      <c r="G55" s="70">
        <v>19.02625862</v>
      </c>
      <c r="H55" s="71">
        <v>0</v>
      </c>
      <c r="I55" s="71">
        <f t="shared" si="0"/>
        <v>2.682639958459216E-2</v>
      </c>
      <c r="J55" s="71">
        <f>G55/'סכום נכסי הקרן'!$C$41</f>
        <v>9.101608734007854E-5</v>
      </c>
    </row>
    <row r="56" spans="1:10">
      <c r="A56" s="67" t="s">
        <v>1109</v>
      </c>
      <c r="B56" s="54">
        <v>8337</v>
      </c>
      <c r="C56" s="68" t="s">
        <v>111</v>
      </c>
      <c r="D56" s="75">
        <v>44470</v>
      </c>
      <c r="E56" s="70">
        <v>3774.7340500000005</v>
      </c>
      <c r="F56" s="76">
        <v>151.66829999999999</v>
      </c>
      <c r="G56" s="70">
        <v>20.764846886000001</v>
      </c>
      <c r="H56" s="71">
        <v>0</v>
      </c>
      <c r="I56" s="71">
        <f t="shared" si="0"/>
        <v>2.9277751921817946E-2</v>
      </c>
      <c r="J56" s="71">
        <f>G56/'סכום נכסי הקרן'!$C$41</f>
        <v>9.9332987926111459E-5</v>
      </c>
    </row>
    <row r="57" spans="1:10">
      <c r="A57" s="67" t="s">
        <v>1110</v>
      </c>
      <c r="B57" s="54">
        <v>60832</v>
      </c>
      <c r="C57" s="68" t="s">
        <v>111</v>
      </c>
      <c r="D57" s="75">
        <v>42555</v>
      </c>
      <c r="E57" s="70">
        <v>83.87</v>
      </c>
      <c r="F57" s="76">
        <v>100</v>
      </c>
      <c r="G57" s="70">
        <v>0.30420999999999998</v>
      </c>
      <c r="H57" s="71">
        <v>0</v>
      </c>
      <c r="I57" s="71">
        <f t="shared" si="0"/>
        <v>4.2892610578993491E-4</v>
      </c>
      <c r="J57" s="71">
        <f>G57/'סכום נכסי הקרן'!$C$41</f>
        <v>1.4552521587518131E-6</v>
      </c>
    </row>
    <row r="58" spans="1:10">
      <c r="A58" s="67" t="s">
        <v>1111</v>
      </c>
      <c r="B58" s="54">
        <v>9697</v>
      </c>
      <c r="C58" s="68" t="s">
        <v>111</v>
      </c>
      <c r="D58" s="75">
        <v>45014</v>
      </c>
      <c r="E58" s="70">
        <v>1542.6508249999999</v>
      </c>
      <c r="F58" s="76">
        <v>104.8687</v>
      </c>
      <c r="G58" s="70">
        <v>5.8676077680000001</v>
      </c>
      <c r="H58" s="71">
        <v>0</v>
      </c>
      <c r="I58" s="71">
        <f t="shared" si="0"/>
        <v>8.2731341843825384E-3</v>
      </c>
      <c r="J58" s="71">
        <f>G58/'סכום נכסי הקרן'!$C$41</f>
        <v>2.8068928934258928E-5</v>
      </c>
    </row>
    <row r="59" spans="1:10">
      <c r="A59" s="67" t="s">
        <v>1112</v>
      </c>
      <c r="B59" s="54">
        <v>60833</v>
      </c>
      <c r="C59" s="68" t="s">
        <v>111</v>
      </c>
      <c r="D59" s="75">
        <v>42555</v>
      </c>
      <c r="E59" s="70">
        <v>6495.92</v>
      </c>
      <c r="F59" s="76">
        <v>100</v>
      </c>
      <c r="G59" s="70">
        <v>23.560689999999997</v>
      </c>
      <c r="H59" s="71">
        <v>0</v>
      </c>
      <c r="I59" s="71">
        <f t="shared" si="0"/>
        <v>3.3219798860733903E-2</v>
      </c>
      <c r="J59" s="71">
        <f>G59/'סכום נכסי הקרן'!$C$41</f>
        <v>1.1270748819625342E-4</v>
      </c>
    </row>
    <row r="60" spans="1:10">
      <c r="A60" s="67" t="s">
        <v>1113</v>
      </c>
      <c r="B60" s="54">
        <v>60834</v>
      </c>
      <c r="C60" s="68" t="s">
        <v>111</v>
      </c>
      <c r="D60" s="75">
        <v>42555</v>
      </c>
      <c r="E60" s="70">
        <v>672.4</v>
      </c>
      <c r="F60" s="76">
        <v>100</v>
      </c>
      <c r="G60" s="70">
        <v>2.4388000000000001</v>
      </c>
      <c r="H60" s="71">
        <v>0</v>
      </c>
      <c r="I60" s="71">
        <f t="shared" si="0"/>
        <v>3.4386278781121373E-3</v>
      </c>
      <c r="J60" s="71">
        <f>G60/'סכום נכסי הקרן'!$C$41</f>
        <v>1.1666509860832722E-5</v>
      </c>
    </row>
    <row r="61" spans="1:10">
      <c r="A61" s="67" t="s">
        <v>1114</v>
      </c>
      <c r="B61" s="54">
        <v>62171</v>
      </c>
      <c r="C61" s="68" t="s">
        <v>111</v>
      </c>
      <c r="D61" s="75">
        <v>42549</v>
      </c>
      <c r="E61" s="70">
        <v>904.31</v>
      </c>
      <c r="F61" s="76">
        <v>100</v>
      </c>
      <c r="G61" s="70">
        <v>3.2799299999999998</v>
      </c>
      <c r="H61" s="71">
        <v>0</v>
      </c>
      <c r="I61" s="71">
        <f t="shared" si="0"/>
        <v>4.6245935444711918E-3</v>
      </c>
      <c r="J61" s="71">
        <f>G61/'סכום נכסי הקרן'!$C$41</f>
        <v>1.5690231133279099E-5</v>
      </c>
    </row>
    <row r="62" spans="1:10">
      <c r="A62" s="67" t="s">
        <v>1115</v>
      </c>
      <c r="B62" s="54">
        <v>62172</v>
      </c>
      <c r="C62" s="68" t="s">
        <v>111</v>
      </c>
      <c r="D62" s="75">
        <v>42549</v>
      </c>
      <c r="E62" s="70">
        <v>2522.27</v>
      </c>
      <c r="F62" s="76">
        <v>100</v>
      </c>
      <c r="G62" s="70">
        <v>9.1482700000000001</v>
      </c>
      <c r="H62" s="71">
        <v>0</v>
      </c>
      <c r="I62" s="71">
        <f t="shared" si="0"/>
        <v>1.2898760151917715E-2</v>
      </c>
      <c r="J62" s="71">
        <f>G62/'סכום נכסי הקרן'!$C$41</f>
        <v>4.3762662852452091E-5</v>
      </c>
    </row>
    <row r="63" spans="1:10">
      <c r="A63" s="67" t="s">
        <v>1116</v>
      </c>
      <c r="B63" s="54">
        <v>7000</v>
      </c>
      <c r="C63" s="68" t="s">
        <v>111</v>
      </c>
      <c r="D63" s="75">
        <v>42555</v>
      </c>
      <c r="E63" s="70">
        <v>4.1532999999617459E-2</v>
      </c>
      <c r="F63" s="76">
        <v>75.871899999999997</v>
      </c>
      <c r="G63" s="70">
        <v>1.0698899999988498E-4</v>
      </c>
      <c r="H63" s="71">
        <v>2.0000000000000001E-4</v>
      </c>
      <c r="I63" s="71">
        <f t="shared" si="0"/>
        <v>1.5085097509059536E-7</v>
      </c>
      <c r="J63" s="71">
        <f>G63/'סכום נכסי הקרן'!$C$41</f>
        <v>5.1180425762641059E-10</v>
      </c>
    </row>
    <row r="64" spans="1:10">
      <c r="A64" s="67" t="s">
        <v>1117</v>
      </c>
      <c r="B64" s="54">
        <v>62173</v>
      </c>
      <c r="C64" s="68" t="s">
        <v>111</v>
      </c>
      <c r="D64" s="75">
        <v>42549</v>
      </c>
      <c r="E64" s="70">
        <v>6376.88</v>
      </c>
      <c r="F64" s="76">
        <v>100</v>
      </c>
      <c r="G64" s="70">
        <v>23.12893</v>
      </c>
      <c r="H64" s="71">
        <v>0</v>
      </c>
      <c r="I64" s="71">
        <f t="shared" si="0"/>
        <v>3.2611031445343677E-2</v>
      </c>
      <c r="J64" s="71">
        <f>G64/'סכום נכסי הקרן'!$C$41</f>
        <v>1.1064207393616112E-4</v>
      </c>
    </row>
    <row r="65" spans="1:10">
      <c r="A65" s="67" t="s">
        <v>1118</v>
      </c>
      <c r="B65" s="54">
        <v>62174</v>
      </c>
      <c r="C65" s="68" t="s">
        <v>111</v>
      </c>
      <c r="D65" s="75">
        <v>42549</v>
      </c>
      <c r="E65" s="70">
        <v>1769.62</v>
      </c>
      <c r="F65" s="76">
        <v>100</v>
      </c>
      <c r="G65" s="70">
        <v>6.4183999999999992</v>
      </c>
      <c r="H65" s="71">
        <v>0</v>
      </c>
      <c r="I65" s="71">
        <f t="shared" si="0"/>
        <v>9.049733136327268E-3</v>
      </c>
      <c r="J65" s="71">
        <f>G65/'סכום נכסי הקרן'!$C$41</f>
        <v>3.0703758771022109E-5</v>
      </c>
    </row>
    <row r="66" spans="1:10">
      <c r="A66" s="67" t="s">
        <v>1119</v>
      </c>
      <c r="B66" s="54">
        <v>60837</v>
      </c>
      <c r="C66" s="68" t="s">
        <v>111</v>
      </c>
      <c r="D66" s="75">
        <v>42555</v>
      </c>
      <c r="E66" s="70">
        <v>774.02</v>
      </c>
      <c r="F66" s="76">
        <v>100</v>
      </c>
      <c r="G66" s="70">
        <v>2.8073800000000002</v>
      </c>
      <c r="H66" s="71">
        <v>0</v>
      </c>
      <c r="I66" s="71">
        <f t="shared" si="0"/>
        <v>3.9583135691546876E-3</v>
      </c>
      <c r="J66" s="71">
        <f>G66/'סכום נכסי הקרן'!$C$41</f>
        <v>1.3429689377195575E-5</v>
      </c>
    </row>
    <row r="67" spans="1:10">
      <c r="A67" s="67" t="s">
        <v>1120</v>
      </c>
      <c r="B67" s="54">
        <v>62175</v>
      </c>
      <c r="C67" s="68" t="s">
        <v>111</v>
      </c>
      <c r="D67" s="75">
        <v>42549</v>
      </c>
      <c r="E67" s="70">
        <v>5399.06</v>
      </c>
      <c r="F67" s="76">
        <v>100</v>
      </c>
      <c r="G67" s="70">
        <v>19.5824</v>
      </c>
      <c r="H67" s="71">
        <v>0</v>
      </c>
      <c r="I67" s="71">
        <f t="shared" si="0"/>
        <v>2.7610540659481351E-2</v>
      </c>
      <c r="J67" s="71">
        <f>G67/'סכום נכסי הקרן'!$C$41</f>
        <v>9.3676505945042917E-5</v>
      </c>
    </row>
    <row r="68" spans="1:10">
      <c r="A68" s="67" t="s">
        <v>1121</v>
      </c>
      <c r="B68" s="54">
        <v>62176</v>
      </c>
      <c r="C68" s="68" t="s">
        <v>111</v>
      </c>
      <c r="D68" s="75">
        <v>42549</v>
      </c>
      <c r="E68" s="70">
        <v>1576.43</v>
      </c>
      <c r="F68" s="76">
        <v>100</v>
      </c>
      <c r="G68" s="70">
        <v>5.7177100000000003</v>
      </c>
      <c r="H68" s="71">
        <v>0</v>
      </c>
      <c r="I68" s="71">
        <f t="shared" si="0"/>
        <v>8.0617832560933855E-3</v>
      </c>
      <c r="J68" s="71">
        <f>G68/'סכום נכסי הקרן'!$C$41</f>
        <v>2.7351861610784753E-5</v>
      </c>
    </row>
    <row r="69" spans="1:10">
      <c r="A69" s="67" t="s">
        <v>1122</v>
      </c>
      <c r="B69" s="54">
        <v>9457</v>
      </c>
      <c r="C69" s="68" t="s">
        <v>111</v>
      </c>
      <c r="D69" s="75">
        <v>44893</v>
      </c>
      <c r="E69" s="70">
        <v>167.39635099999998</v>
      </c>
      <c r="F69" s="76">
        <v>82.376199999999997</v>
      </c>
      <c r="G69" s="70">
        <v>0.50014426899999997</v>
      </c>
      <c r="H69" s="71">
        <v>1E-4</v>
      </c>
      <c r="I69" s="71">
        <f t="shared" si="0"/>
        <v>7.0518698805208135E-4</v>
      </c>
      <c r="J69" s="71">
        <f>G69/'סכום נכסי הקרן'!$C$41</f>
        <v>2.3925447130258623E-6</v>
      </c>
    </row>
    <row r="70" spans="1:10">
      <c r="A70" s="67" t="s">
        <v>1123</v>
      </c>
      <c r="B70" s="54">
        <v>62177</v>
      </c>
      <c r="C70" s="68" t="s">
        <v>111</v>
      </c>
      <c r="D70" s="75">
        <v>42549</v>
      </c>
      <c r="E70" s="70">
        <v>4051.84</v>
      </c>
      <c r="F70" s="76">
        <v>100</v>
      </c>
      <c r="G70" s="70">
        <v>14.69604</v>
      </c>
      <c r="H70" s="71">
        <v>0</v>
      </c>
      <c r="I70" s="71">
        <f t="shared" si="0"/>
        <v>2.0720933591049324E-2</v>
      </c>
      <c r="J70" s="71">
        <f>G70/'סכום נכסי הקרן'!$C$41</f>
        <v>7.0301580931274443E-5</v>
      </c>
    </row>
    <row r="71" spans="1:10">
      <c r="A71" s="67" t="s">
        <v>1124</v>
      </c>
      <c r="B71" s="54">
        <v>60838</v>
      </c>
      <c r="C71" s="68" t="s">
        <v>111</v>
      </c>
      <c r="D71" s="75">
        <v>42555</v>
      </c>
      <c r="E71" s="70">
        <v>894.66</v>
      </c>
      <c r="F71" s="76">
        <v>100</v>
      </c>
      <c r="G71" s="70">
        <v>3.2449400000000002</v>
      </c>
      <c r="H71" s="71">
        <v>0</v>
      </c>
      <c r="I71" s="71">
        <f t="shared" ref="I71:I87" si="1">IFERROR(G71/$G$9,0)</f>
        <v>4.57525879399754E-3</v>
      </c>
      <c r="J71" s="71">
        <f>G71/'סכום נכסי הקרן'!$C$41</f>
        <v>1.5522849150324147E-5</v>
      </c>
    </row>
    <row r="72" spans="1:10">
      <c r="A72" s="67" t="s">
        <v>1125</v>
      </c>
      <c r="B72" s="54">
        <v>5298</v>
      </c>
      <c r="C72" s="68" t="s">
        <v>111</v>
      </c>
      <c r="D72" s="75">
        <v>42549</v>
      </c>
      <c r="E72" s="70">
        <v>3.7972000001900597E-2</v>
      </c>
      <c r="F72" s="76">
        <v>138.1756</v>
      </c>
      <c r="G72" s="70">
        <v>1.9422200000553856E-4</v>
      </c>
      <c r="H72" s="71">
        <v>2.0000000000000001E-4</v>
      </c>
      <c r="I72" s="71">
        <f t="shared" si="1"/>
        <v>2.7384663923312307E-7</v>
      </c>
      <c r="J72" s="71">
        <f>G72/'סכום נכסי הקרן'!$C$41</f>
        <v>9.2910155742794346E-10</v>
      </c>
    </row>
    <row r="73" spans="1:10">
      <c r="A73" s="67" t="s">
        <v>1097</v>
      </c>
      <c r="B73" s="54">
        <v>83111</v>
      </c>
      <c r="C73" s="68" t="s">
        <v>111</v>
      </c>
      <c r="D73" s="75">
        <v>44256</v>
      </c>
      <c r="E73" s="70">
        <v>2264.38</v>
      </c>
      <c r="F73" s="76">
        <v>100</v>
      </c>
      <c r="G73" s="70">
        <v>8.2128899999999998</v>
      </c>
      <c r="H73" s="71">
        <v>0</v>
      </c>
      <c r="I73" s="71">
        <f t="shared" si="1"/>
        <v>1.1579905081953581E-2</v>
      </c>
      <c r="J73" s="71">
        <f>G73/'סכום נכסי הקרן'!$C$41</f>
        <v>3.9288076993166495E-5</v>
      </c>
    </row>
    <row r="74" spans="1:10">
      <c r="A74" s="67" t="s">
        <v>1126</v>
      </c>
      <c r="B74" s="54">
        <v>608311</v>
      </c>
      <c r="C74" s="68" t="s">
        <v>111</v>
      </c>
      <c r="D74" s="75">
        <v>42555</v>
      </c>
      <c r="E74" s="70">
        <v>1359.77</v>
      </c>
      <c r="F74" s="76">
        <v>100</v>
      </c>
      <c r="G74" s="70">
        <v>4.9318900000000001</v>
      </c>
      <c r="H74" s="71">
        <v>0</v>
      </c>
      <c r="I74" s="71">
        <f t="shared" si="1"/>
        <v>6.9538028726350946E-3</v>
      </c>
      <c r="J74" s="71">
        <f>G74/'סכום נכסי הקרן'!$C$41</f>
        <v>2.3592727291103119E-5</v>
      </c>
    </row>
    <row r="75" spans="1:10">
      <c r="A75" s="67" t="s">
        <v>1127</v>
      </c>
      <c r="B75" s="54">
        <v>9828</v>
      </c>
      <c r="C75" s="68" t="s">
        <v>111</v>
      </c>
      <c r="D75" s="75">
        <v>44256</v>
      </c>
      <c r="E75" s="70">
        <v>1847.0142820000003</v>
      </c>
      <c r="F75" s="76">
        <v>143.2039</v>
      </c>
      <c r="G75" s="70">
        <v>9.5934022480000003</v>
      </c>
      <c r="H75" s="71">
        <v>0</v>
      </c>
      <c r="I75" s="71">
        <f t="shared" si="1"/>
        <v>1.3526381997669531E-2</v>
      </c>
      <c r="J75" s="71">
        <f>G75/'סכום נכסי הקרן'!$C$41</f>
        <v>4.5892046057580283E-5</v>
      </c>
    </row>
    <row r="76" spans="1:10">
      <c r="A76" s="67" t="s">
        <v>1128</v>
      </c>
      <c r="B76" s="54">
        <v>62178</v>
      </c>
      <c r="C76" s="68" t="s">
        <v>111</v>
      </c>
      <c r="D76" s="75">
        <v>42549</v>
      </c>
      <c r="E76" s="70">
        <v>1119.6400000000001</v>
      </c>
      <c r="F76" s="76">
        <v>100</v>
      </c>
      <c r="G76" s="70">
        <v>4.0609400000000004</v>
      </c>
      <c r="H76" s="71">
        <v>0</v>
      </c>
      <c r="I76" s="71">
        <f t="shared" si="1"/>
        <v>5.7257919859523962E-3</v>
      </c>
      <c r="J76" s="71">
        <f>G76/'סכום נכסי הקרן'!$C$41</f>
        <v>1.9426355811977216E-5</v>
      </c>
    </row>
    <row r="77" spans="1:10">
      <c r="A77" s="67" t="s">
        <v>1129</v>
      </c>
      <c r="B77" s="54">
        <v>608312</v>
      </c>
      <c r="C77" s="68" t="s">
        <v>111</v>
      </c>
      <c r="D77" s="75">
        <v>42555</v>
      </c>
      <c r="E77" s="70">
        <v>730.02</v>
      </c>
      <c r="F77" s="76">
        <v>100</v>
      </c>
      <c r="G77" s="70">
        <v>2.64778</v>
      </c>
      <c r="H77" s="71">
        <v>0</v>
      </c>
      <c r="I77" s="71">
        <f t="shared" si="1"/>
        <v>3.7332828124929289E-3</v>
      </c>
      <c r="J77" s="71">
        <f>G77/'סכום נכסי הקרן'!$C$41</f>
        <v>1.2666209397784018E-5</v>
      </c>
    </row>
    <row r="78" spans="1:10">
      <c r="A78" s="67" t="s">
        <v>1130</v>
      </c>
      <c r="B78" s="54">
        <v>608314</v>
      </c>
      <c r="C78" s="68" t="s">
        <v>111</v>
      </c>
      <c r="D78" s="75">
        <v>42555</v>
      </c>
      <c r="E78" s="70">
        <v>288.70999999999998</v>
      </c>
      <c r="F78" s="76">
        <v>100</v>
      </c>
      <c r="G78" s="70">
        <v>1.04715</v>
      </c>
      <c r="H78" s="71">
        <v>0</v>
      </c>
      <c r="I78" s="71">
        <f t="shared" si="1"/>
        <v>1.4764470979847157E-3</v>
      </c>
      <c r="J78" s="71">
        <f>G78/'סכום נכסי הקרן'!$C$41</f>
        <v>5.0092610303308942E-6</v>
      </c>
    </row>
    <row r="79" spans="1:10">
      <c r="A79" s="67" t="s">
        <v>1131</v>
      </c>
      <c r="B79" s="54">
        <v>608315</v>
      </c>
      <c r="C79" s="68" t="s">
        <v>111</v>
      </c>
      <c r="D79" s="75">
        <v>42555</v>
      </c>
      <c r="E79" s="70">
        <v>297.74</v>
      </c>
      <c r="F79" s="76">
        <v>100</v>
      </c>
      <c r="G79" s="70">
        <v>1.0799100000000001</v>
      </c>
      <c r="H79" s="71">
        <v>0</v>
      </c>
      <c r="I79" s="71">
        <f t="shared" si="1"/>
        <v>1.5226376217205506E-3</v>
      </c>
      <c r="J79" s="71">
        <f>G79/'סכום נכסי הקרן'!$C$41</f>
        <v>5.165975341894319E-6</v>
      </c>
    </row>
    <row r="80" spans="1:10">
      <c r="A80" s="67" t="s">
        <v>1132</v>
      </c>
      <c r="B80" s="54">
        <v>608316</v>
      </c>
      <c r="C80" s="68" t="s">
        <v>111</v>
      </c>
      <c r="D80" s="75">
        <v>42555</v>
      </c>
      <c r="E80" s="70">
        <v>1156.3499999999999</v>
      </c>
      <c r="F80" s="76">
        <v>100</v>
      </c>
      <c r="G80" s="70">
        <v>4.1940799999999996</v>
      </c>
      <c r="H80" s="71">
        <v>0</v>
      </c>
      <c r="I80" s="71">
        <f t="shared" si="1"/>
        <v>5.9135150119044412E-3</v>
      </c>
      <c r="J80" s="71">
        <f>G80/'סכום נכסי הקרן'!$C$41</f>
        <v>2.0063258847433695E-5</v>
      </c>
    </row>
    <row r="81" spans="1:10">
      <c r="A81" s="67" t="s">
        <v>1133</v>
      </c>
      <c r="B81" s="54">
        <v>608317</v>
      </c>
      <c r="C81" s="68" t="s">
        <v>111</v>
      </c>
      <c r="D81" s="75">
        <v>42555</v>
      </c>
      <c r="E81" s="70">
        <v>1.66</v>
      </c>
      <c r="F81" s="76">
        <v>100</v>
      </c>
      <c r="G81" s="70">
        <v>6.0400000000000002E-3</v>
      </c>
      <c r="H81" s="71">
        <v>0</v>
      </c>
      <c r="I81" s="71">
        <f t="shared" si="1"/>
        <v>8.516201567901145E-6</v>
      </c>
      <c r="J81" s="71">
        <f>G81/'סכום נכסי הקרן'!$C$41</f>
        <v>2.8893603230863392E-8</v>
      </c>
    </row>
    <row r="82" spans="1:10">
      <c r="A82" s="67" t="s">
        <v>1134</v>
      </c>
      <c r="B82" s="54">
        <v>8270</v>
      </c>
      <c r="C82" s="68" t="s">
        <v>111</v>
      </c>
      <c r="D82" s="75">
        <v>44256</v>
      </c>
      <c r="E82" s="70">
        <v>1.4069999997445848E-3</v>
      </c>
      <c r="F82" s="76">
        <v>100.59699999999999</v>
      </c>
      <c r="G82" s="70">
        <v>1.4547000000675326E-5</v>
      </c>
      <c r="H82" s="71">
        <v>2.0000000000000001E-4</v>
      </c>
      <c r="I82" s="71">
        <f t="shared" si="1"/>
        <v>2.0510792088412112E-8</v>
      </c>
      <c r="J82" s="71">
        <f>G82/'סכום נכסי הקרן'!$C$41</f>
        <v>6.958861692365601E-11</v>
      </c>
    </row>
    <row r="83" spans="1:10">
      <c r="A83" s="67" t="s">
        <v>1135</v>
      </c>
      <c r="B83" s="54">
        <v>62179</v>
      </c>
      <c r="C83" s="68" t="s">
        <v>111</v>
      </c>
      <c r="D83" s="75">
        <v>42549</v>
      </c>
      <c r="E83" s="70">
        <v>2216.52</v>
      </c>
      <c r="F83" s="76">
        <v>100</v>
      </c>
      <c r="G83" s="70">
        <v>8.03932</v>
      </c>
      <c r="H83" s="71">
        <v>0</v>
      </c>
      <c r="I83" s="71">
        <f t="shared" si="1"/>
        <v>1.1335177084248183E-2</v>
      </c>
      <c r="J83" s="71">
        <f>G83/'סכום נכסי הקרן'!$C$41</f>
        <v>3.8457768597010704E-5</v>
      </c>
    </row>
    <row r="84" spans="1:10">
      <c r="A84" s="67" t="s">
        <v>1136</v>
      </c>
      <c r="B84" s="54">
        <v>621710</v>
      </c>
      <c r="C84" s="68" t="s">
        <v>111</v>
      </c>
      <c r="D84" s="75">
        <v>42549</v>
      </c>
      <c r="E84" s="70">
        <v>2945.4</v>
      </c>
      <c r="F84" s="76">
        <v>100</v>
      </c>
      <c r="G84" s="70">
        <v>10.682979999999999</v>
      </c>
      <c r="H84" s="71">
        <v>0</v>
      </c>
      <c r="I84" s="71">
        <f t="shared" si="1"/>
        <v>1.5062650832095455E-2</v>
      </c>
      <c r="J84" s="71">
        <f>G84/'סכום נכסי הקרן'!$C$41</f>
        <v>5.1104269113120687E-5</v>
      </c>
    </row>
    <row r="85" spans="1:10">
      <c r="A85" s="67" t="s">
        <v>1137</v>
      </c>
      <c r="B85" s="54">
        <v>608318</v>
      </c>
      <c r="C85" s="68" t="s">
        <v>111</v>
      </c>
      <c r="D85" s="75">
        <v>42555</v>
      </c>
      <c r="E85" s="70">
        <v>379.37</v>
      </c>
      <c r="F85" s="76">
        <v>100</v>
      </c>
      <c r="G85" s="70">
        <v>1.37598</v>
      </c>
      <c r="H85" s="71">
        <v>0</v>
      </c>
      <c r="I85" s="71">
        <f t="shared" si="1"/>
        <v>1.9400865949338768E-3</v>
      </c>
      <c r="J85" s="71">
        <f>G85/'סכום נכסי הקרן'!$C$41</f>
        <v>6.5822881082124843E-6</v>
      </c>
    </row>
    <row r="86" spans="1:10">
      <c r="A86" s="67" t="s">
        <v>1138</v>
      </c>
      <c r="B86" s="54">
        <v>608320</v>
      </c>
      <c r="C86" s="68" t="s">
        <v>111</v>
      </c>
      <c r="D86" s="75">
        <v>42555</v>
      </c>
      <c r="E86" s="70">
        <v>696.67</v>
      </c>
      <c r="F86" s="76">
        <v>100</v>
      </c>
      <c r="G86" s="70">
        <v>2.5268099999999998</v>
      </c>
      <c r="H86" s="71">
        <v>0</v>
      </c>
      <c r="I86" s="71">
        <f t="shared" si="1"/>
        <v>3.5627190867199153E-3</v>
      </c>
      <c r="J86" s="71">
        <f>G86/'סכום נכסי הקרן'!$C$41</f>
        <v>1.2087524102612237E-5</v>
      </c>
    </row>
    <row r="87" spans="1:10">
      <c r="A87" s="67" t="s">
        <v>1139</v>
      </c>
      <c r="B87" s="54">
        <v>608321</v>
      </c>
      <c r="C87" s="68" t="s">
        <v>111</v>
      </c>
      <c r="D87" s="75">
        <v>42555</v>
      </c>
      <c r="E87" s="70">
        <v>695.92</v>
      </c>
      <c r="F87" s="76">
        <v>100</v>
      </c>
      <c r="G87" s="70">
        <v>2.5240999999999998</v>
      </c>
      <c r="H87" s="71">
        <v>0</v>
      </c>
      <c r="I87" s="71">
        <f t="shared" si="1"/>
        <v>3.5588980757515357E-3</v>
      </c>
      <c r="J87" s="71">
        <f>G87/'סכום נכסי הקרן'!$C$41</f>
        <v>1.2074560250831503E-5</v>
      </c>
    </row>
    <row r="88" spans="1:10">
      <c r="A88" s="109" t="s">
        <v>1707</v>
      </c>
      <c r="B88" s="110" t="s">
        <v>1707</v>
      </c>
      <c r="C88" s="110" t="s">
        <v>1707</v>
      </c>
      <c r="D88" s="110" t="s">
        <v>1707</v>
      </c>
      <c r="E88" s="110" t="s">
        <v>1707</v>
      </c>
      <c r="F88" s="110" t="s">
        <v>1707</v>
      </c>
      <c r="G88" s="110" t="s">
        <v>1707</v>
      </c>
      <c r="H88" s="110" t="s">
        <v>1707</v>
      </c>
      <c r="I88" s="110" t="s">
        <v>1707</v>
      </c>
      <c r="J88" s="110" t="s">
        <v>1707</v>
      </c>
    </row>
    <row r="89" spans="1:10">
      <c r="A89" s="109" t="s">
        <v>1707</v>
      </c>
      <c r="B89" s="110" t="s">
        <v>1707</v>
      </c>
      <c r="C89" s="110" t="s">
        <v>1707</v>
      </c>
      <c r="D89" s="110" t="s">
        <v>1707</v>
      </c>
      <c r="E89" s="110" t="s">
        <v>1707</v>
      </c>
      <c r="F89" s="110" t="s">
        <v>1707</v>
      </c>
      <c r="G89" s="110" t="s">
        <v>1707</v>
      </c>
      <c r="H89" s="110" t="s">
        <v>1707</v>
      </c>
      <c r="I89" s="110" t="s">
        <v>1707</v>
      </c>
      <c r="J89" s="110" t="s">
        <v>1707</v>
      </c>
    </row>
    <row r="90" spans="1:10">
      <c r="A90" s="109" t="s">
        <v>1707</v>
      </c>
      <c r="B90" s="110" t="s">
        <v>1707</v>
      </c>
      <c r="C90" s="110" t="s">
        <v>1707</v>
      </c>
      <c r="D90" s="110" t="s">
        <v>1707</v>
      </c>
      <c r="E90" s="110" t="s">
        <v>1707</v>
      </c>
      <c r="F90" s="110" t="s">
        <v>1707</v>
      </c>
      <c r="G90" s="110" t="s">
        <v>1707</v>
      </c>
      <c r="H90" s="110" t="s">
        <v>1707</v>
      </c>
      <c r="I90" s="110" t="s">
        <v>1707</v>
      </c>
      <c r="J90" s="110" t="s">
        <v>1707</v>
      </c>
    </row>
    <row r="91" spans="1:10">
      <c r="A91" s="82" t="s">
        <v>93</v>
      </c>
      <c r="B91" s="110" t="s">
        <v>1707</v>
      </c>
      <c r="C91" s="110" t="s">
        <v>1707</v>
      </c>
      <c r="D91" s="110" t="s">
        <v>1707</v>
      </c>
      <c r="E91" s="110" t="s">
        <v>1707</v>
      </c>
      <c r="F91" s="110" t="s">
        <v>1707</v>
      </c>
      <c r="G91" s="110" t="s">
        <v>1707</v>
      </c>
      <c r="H91" s="110" t="s">
        <v>1707</v>
      </c>
      <c r="I91" s="110" t="s">
        <v>1707</v>
      </c>
      <c r="J91" s="110" t="s">
        <v>1707</v>
      </c>
    </row>
    <row r="92" spans="1:10">
      <c r="A92" s="82" t="s">
        <v>168</v>
      </c>
      <c r="B92" s="110" t="s">
        <v>1707</v>
      </c>
      <c r="C92" s="110" t="s">
        <v>1707</v>
      </c>
      <c r="D92" s="110" t="s">
        <v>1707</v>
      </c>
      <c r="E92" s="110" t="s">
        <v>1707</v>
      </c>
      <c r="F92" s="110" t="s">
        <v>1707</v>
      </c>
      <c r="G92" s="110" t="s">
        <v>1707</v>
      </c>
      <c r="H92" s="110" t="s">
        <v>1707</v>
      </c>
      <c r="I92" s="110" t="s">
        <v>1707</v>
      </c>
      <c r="J92" s="110" t="s">
        <v>1707</v>
      </c>
    </row>
    <row r="93" spans="1:10">
      <c r="A93" s="82" t="s">
        <v>176</v>
      </c>
      <c r="B93" s="110" t="s">
        <v>1707</v>
      </c>
      <c r="C93" s="110" t="s">
        <v>1707</v>
      </c>
      <c r="D93" s="110" t="s">
        <v>1707</v>
      </c>
      <c r="E93" s="110" t="s">
        <v>1707</v>
      </c>
      <c r="F93" s="110" t="s">
        <v>1707</v>
      </c>
      <c r="G93" s="110" t="s">
        <v>1707</v>
      </c>
      <c r="H93" s="110" t="s">
        <v>1707</v>
      </c>
      <c r="I93" s="110" t="s">
        <v>1707</v>
      </c>
      <c r="J93" s="110" t="s">
        <v>1707</v>
      </c>
    </row>
    <row r="94" spans="1:10" hidden="1">
      <c r="B94" s="1"/>
    </row>
    <row r="95" spans="1:10" hidden="1">
      <c r="B95" s="1"/>
    </row>
    <row r="96" spans="1:10" hidden="1">
      <c r="B96" s="1"/>
    </row>
    <row r="97" spans="2:2" hidden="1">
      <c r="B97" s="1"/>
    </row>
    <row r="98" spans="2:2" hidden="1">
      <c r="B98" s="1"/>
    </row>
    <row r="99" spans="2:2" hidden="1">
      <c r="B99" s="1"/>
    </row>
    <row r="100" spans="2:2" hidden="1">
      <c r="B100" s="1"/>
    </row>
    <row r="101" spans="2:2" hidden="1">
      <c r="B101" s="1"/>
    </row>
    <row r="102" spans="2:2" hidden="1">
      <c r="B102" s="1"/>
    </row>
    <row r="103" spans="2:2" hidden="1">
      <c r="B103" s="1"/>
    </row>
    <row r="104" spans="2:2" hidden="1">
      <c r="B104" s="1"/>
    </row>
    <row r="105" spans="2:2" hidden="1">
      <c r="B105" s="1"/>
    </row>
    <row r="106" spans="2:2" hidden="1">
      <c r="B106" s="1"/>
    </row>
    <row r="107" spans="2:2" hidden="1">
      <c r="B107" s="1"/>
    </row>
    <row r="108" spans="2:2" hidden="1">
      <c r="B108" s="1"/>
    </row>
    <row r="109" spans="2:2" hidden="1">
      <c r="B109" s="1"/>
    </row>
    <row r="110" spans="2:2" hidden="1">
      <c r="B110" s="1"/>
    </row>
    <row r="111" spans="2:2" hidden="1">
      <c r="B111" s="1"/>
    </row>
    <row r="112" spans="2:2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8.140625" style="2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125</v>
      </c>
      <c r="B1" s="36" t="s" vm="1">
        <v>192</v>
      </c>
    </row>
    <row r="2" spans="1:11">
      <c r="A2" s="36" t="s">
        <v>124</v>
      </c>
      <c r="B2" s="36" t="s">
        <v>193</v>
      </c>
    </row>
    <row r="3" spans="1:11">
      <c r="A3" s="36" t="s">
        <v>126</v>
      </c>
      <c r="B3" s="36" t="s">
        <v>194</v>
      </c>
    </row>
    <row r="4" spans="1:11">
      <c r="A4" s="36" t="s">
        <v>127</v>
      </c>
      <c r="B4" s="36">
        <v>2146</v>
      </c>
    </row>
    <row r="5" spans="1:11" ht="18.75">
      <c r="A5" s="130" t="s">
        <v>80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1" s="3" customFormat="1">
      <c r="A6" s="37" t="s">
        <v>97</v>
      </c>
      <c r="B6" s="38" t="s">
        <v>35</v>
      </c>
      <c r="C6" s="38" t="s">
        <v>51</v>
      </c>
      <c r="D6" s="38" t="s">
        <v>84</v>
      </c>
      <c r="E6" s="38" t="s">
        <v>85</v>
      </c>
      <c r="F6" s="38" t="s">
        <v>170</v>
      </c>
      <c r="G6" s="38" t="s">
        <v>169</v>
      </c>
      <c r="H6" s="38" t="s">
        <v>92</v>
      </c>
      <c r="I6" s="38" t="s">
        <v>47</v>
      </c>
      <c r="J6" s="38" t="s">
        <v>128</v>
      </c>
      <c r="K6" s="40" t="s">
        <v>130</v>
      </c>
    </row>
    <row r="7" spans="1:11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2" t="s">
        <v>21</v>
      </c>
      <c r="F7" s="12" t="s">
        <v>177</v>
      </c>
      <c r="G7" s="103" t="s">
        <v>1707</v>
      </c>
      <c r="H7" s="12" t="s">
        <v>173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9" t="s">
        <v>37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80">
        <v>0</v>
      </c>
      <c r="I9" s="107" t="s">
        <v>1707</v>
      </c>
      <c r="J9" s="81">
        <v>0</v>
      </c>
      <c r="K9" s="81">
        <v>0</v>
      </c>
    </row>
    <row r="10" spans="1:11">
      <c r="A10" s="84" t="s">
        <v>1140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85">
        <v>0</v>
      </c>
      <c r="I10" s="107" t="s">
        <v>1707</v>
      </c>
      <c r="J10" s="81">
        <v>0</v>
      </c>
      <c r="K10" s="81">
        <v>0</v>
      </c>
    </row>
    <row r="11" spans="1:11">
      <c r="A11" s="72" t="s">
        <v>1141</v>
      </c>
      <c r="B11" s="54">
        <v>8944</v>
      </c>
      <c r="C11" s="68" t="s">
        <v>356</v>
      </c>
      <c r="D11" s="68" t="s">
        <v>112</v>
      </c>
      <c r="E11" s="75">
        <v>44607</v>
      </c>
      <c r="F11" s="70">
        <v>2568.0880499999998</v>
      </c>
      <c r="G11" s="76">
        <v>0</v>
      </c>
      <c r="H11" s="85">
        <v>0</v>
      </c>
      <c r="I11" s="71">
        <v>1.5417156388235425E-5</v>
      </c>
      <c r="J11" s="81">
        <v>0</v>
      </c>
      <c r="K11" s="81">
        <v>0</v>
      </c>
    </row>
    <row r="12" spans="1:11">
      <c r="A12" s="72" t="s">
        <v>1142</v>
      </c>
      <c r="B12" s="54">
        <v>8731</v>
      </c>
      <c r="C12" s="68" t="s">
        <v>134</v>
      </c>
      <c r="D12" s="68" t="s">
        <v>112</v>
      </c>
      <c r="E12" s="75">
        <v>44537</v>
      </c>
      <c r="F12" s="70">
        <v>546.75423000000001</v>
      </c>
      <c r="G12" s="76">
        <v>0</v>
      </c>
      <c r="H12" s="85">
        <v>0</v>
      </c>
      <c r="I12" s="71">
        <v>8.3558813793432288E-5</v>
      </c>
      <c r="J12" s="81">
        <v>0</v>
      </c>
      <c r="K12" s="81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86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86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86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35.855468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125</v>
      </c>
      <c r="B1" s="36" t="s" vm="1">
        <v>192</v>
      </c>
    </row>
    <row r="2" spans="1:11">
      <c r="A2" s="36" t="s">
        <v>124</v>
      </c>
      <c r="B2" s="36" t="s">
        <v>193</v>
      </c>
    </row>
    <row r="3" spans="1:11">
      <c r="A3" s="36" t="s">
        <v>126</v>
      </c>
      <c r="B3" s="36" t="s">
        <v>194</v>
      </c>
    </row>
    <row r="4" spans="1:11">
      <c r="A4" s="36" t="s">
        <v>127</v>
      </c>
      <c r="B4" s="36">
        <v>2146</v>
      </c>
    </row>
    <row r="5" spans="1:11" ht="18.75">
      <c r="A5" s="130" t="s">
        <v>81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1" s="3" customFormat="1">
      <c r="A6" s="37" t="s">
        <v>97</v>
      </c>
      <c r="B6" s="38" t="s">
        <v>35</v>
      </c>
      <c r="C6" s="38" t="s">
        <v>51</v>
      </c>
      <c r="D6" s="38" t="s">
        <v>84</v>
      </c>
      <c r="E6" s="38" t="s">
        <v>85</v>
      </c>
      <c r="F6" s="38" t="s">
        <v>170</v>
      </c>
      <c r="G6" s="38" t="s">
        <v>169</v>
      </c>
      <c r="H6" s="38" t="s">
        <v>92</v>
      </c>
      <c r="I6" s="38" t="s">
        <v>47</v>
      </c>
      <c r="J6" s="38" t="s">
        <v>128</v>
      </c>
      <c r="K6" s="40" t="s">
        <v>130</v>
      </c>
    </row>
    <row r="7" spans="1:11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2" t="s">
        <v>21</v>
      </c>
      <c r="F7" s="12" t="s">
        <v>177</v>
      </c>
      <c r="G7" s="103" t="s">
        <v>1707</v>
      </c>
      <c r="H7" s="12" t="s">
        <v>173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39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70">
        <v>2.1820306570000003</v>
      </c>
      <c r="I9" s="107" t="s">
        <v>1707</v>
      </c>
      <c r="J9" s="71">
        <f>IFERROR(H9/$H$9,0)</f>
        <v>1</v>
      </c>
      <c r="K9" s="71">
        <f>H9/'סכום נכסי הקרן'!$C$41</f>
        <v>1.0438200006777844E-5</v>
      </c>
    </row>
    <row r="10" spans="1:11">
      <c r="A10" s="84" t="s">
        <v>166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70">
        <v>2.1820306570000003</v>
      </c>
      <c r="I10" s="107" t="s">
        <v>1707</v>
      </c>
      <c r="J10" s="71">
        <f t="shared" ref="J10:J13" si="0">IFERROR(H10/$H$9,0)</f>
        <v>1</v>
      </c>
      <c r="K10" s="71">
        <f>H10/'סכום נכסי הקרן'!$C$41</f>
        <v>1.0438200006777844E-5</v>
      </c>
    </row>
    <row r="11" spans="1:11">
      <c r="A11" s="72" t="s">
        <v>1143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70">
        <v>2.1820306570000003</v>
      </c>
      <c r="I11" s="107" t="s">
        <v>1707</v>
      </c>
      <c r="J11" s="71">
        <f t="shared" si="0"/>
        <v>1</v>
      </c>
      <c r="K11" s="71">
        <f>H11/'סכום נכסי הקרן'!$C$41</f>
        <v>1.0438200006777844E-5</v>
      </c>
    </row>
    <row r="12" spans="1:11">
      <c r="A12" s="67" t="s">
        <v>1144</v>
      </c>
      <c r="B12" s="54" t="s">
        <v>1145</v>
      </c>
      <c r="C12" s="68" t="s">
        <v>1051</v>
      </c>
      <c r="D12" s="68" t="s">
        <v>111</v>
      </c>
      <c r="E12" s="75">
        <v>45274</v>
      </c>
      <c r="F12" s="70">
        <v>-493672.09437000001</v>
      </c>
      <c r="G12" s="76">
        <v>1.1483000000000001</v>
      </c>
      <c r="H12" s="70">
        <v>-5.6688366600000002</v>
      </c>
      <c r="I12" s="107" t="s">
        <v>1707</v>
      </c>
      <c r="J12" s="71">
        <f t="shared" si="0"/>
        <v>-2.5979638012024502</v>
      </c>
      <c r="K12" s="71">
        <f>H12/'סכום נכסי הקרן'!$C$41</f>
        <v>-2.7118065767320006E-5</v>
      </c>
    </row>
    <row r="13" spans="1:11">
      <c r="A13" s="67" t="s">
        <v>1146</v>
      </c>
      <c r="B13" s="54" t="s">
        <v>1147</v>
      </c>
      <c r="C13" s="68" t="s">
        <v>1051</v>
      </c>
      <c r="D13" s="68" t="s">
        <v>111</v>
      </c>
      <c r="E13" s="75">
        <v>45274</v>
      </c>
      <c r="F13" s="70">
        <v>493672.09437000001</v>
      </c>
      <c r="G13" s="76">
        <v>1.5903</v>
      </c>
      <c r="H13" s="70">
        <v>7.8508673170000005</v>
      </c>
      <c r="I13" s="107" t="s">
        <v>1707</v>
      </c>
      <c r="J13" s="71">
        <f t="shared" si="0"/>
        <v>3.5979638012024502</v>
      </c>
      <c r="K13" s="71">
        <f>H13/'סכום נכסי הקרן'!$C$41</f>
        <v>3.755626577409785E-5</v>
      </c>
    </row>
    <row r="14" spans="1:11" s="6" customFormat="1">
      <c r="A14" s="108" t="s">
        <v>1707</v>
      </c>
      <c r="B14" s="107" t="s">
        <v>1707</v>
      </c>
      <c r="C14" s="107" t="s">
        <v>1707</v>
      </c>
      <c r="D14" s="107" t="s">
        <v>1707</v>
      </c>
      <c r="E14" s="107" t="s">
        <v>1707</v>
      </c>
      <c r="F14" s="107" t="s">
        <v>1707</v>
      </c>
      <c r="G14" s="107" t="s">
        <v>1707</v>
      </c>
      <c r="H14" s="107" t="s">
        <v>1707</v>
      </c>
      <c r="I14" s="107" t="s">
        <v>1707</v>
      </c>
      <c r="J14" s="107" t="s">
        <v>1707</v>
      </c>
      <c r="K14" s="107" t="s">
        <v>1707</v>
      </c>
    </row>
    <row r="15" spans="1:11" s="6" customFormat="1">
      <c r="A15" s="107" t="s">
        <v>1707</v>
      </c>
      <c r="B15" s="107" t="s">
        <v>1707</v>
      </c>
      <c r="C15" s="107" t="s">
        <v>1707</v>
      </c>
      <c r="D15" s="107" t="s">
        <v>1707</v>
      </c>
      <c r="E15" s="107" t="s">
        <v>1707</v>
      </c>
      <c r="F15" s="107" t="s">
        <v>1707</v>
      </c>
      <c r="G15" s="107" t="s">
        <v>1707</v>
      </c>
      <c r="H15" s="107" t="s">
        <v>1707</v>
      </c>
      <c r="I15" s="107" t="s">
        <v>1707</v>
      </c>
      <c r="J15" s="107" t="s">
        <v>1707</v>
      </c>
      <c r="K15" s="107" t="s">
        <v>1707</v>
      </c>
    </row>
    <row r="16" spans="1:11" s="6" customFormat="1">
      <c r="A16" s="107" t="s">
        <v>1707</v>
      </c>
      <c r="B16" s="107" t="s">
        <v>1707</v>
      </c>
      <c r="C16" s="107" t="s">
        <v>1707</v>
      </c>
      <c r="D16" s="107" t="s">
        <v>1707</v>
      </c>
      <c r="E16" s="107" t="s">
        <v>1707</v>
      </c>
      <c r="F16" s="107" t="s">
        <v>1707</v>
      </c>
      <c r="G16" s="107" t="s">
        <v>1707</v>
      </c>
      <c r="H16" s="107" t="s">
        <v>1707</v>
      </c>
      <c r="I16" s="107" t="s">
        <v>1707</v>
      </c>
      <c r="J16" s="107" t="s">
        <v>1707</v>
      </c>
      <c r="K16" s="107" t="s">
        <v>1707</v>
      </c>
    </row>
    <row r="17" spans="1:11">
      <c r="A17" s="82" t="s">
        <v>185</v>
      </c>
      <c r="B17" s="107" t="s">
        <v>1707</v>
      </c>
      <c r="C17" s="107" t="s">
        <v>1707</v>
      </c>
      <c r="D17" s="107" t="s">
        <v>1707</v>
      </c>
      <c r="E17" s="107" t="s">
        <v>1707</v>
      </c>
      <c r="F17" s="107" t="s">
        <v>1707</v>
      </c>
      <c r="G17" s="107" t="s">
        <v>1707</v>
      </c>
      <c r="H17" s="107" t="s">
        <v>1707</v>
      </c>
      <c r="I17" s="107" t="s">
        <v>1707</v>
      </c>
      <c r="J17" s="107" t="s">
        <v>1707</v>
      </c>
      <c r="K17" s="107" t="s">
        <v>1707</v>
      </c>
    </row>
    <row r="18" spans="1:11">
      <c r="A18" s="82" t="s">
        <v>93</v>
      </c>
      <c r="B18" s="107" t="s">
        <v>1707</v>
      </c>
      <c r="C18" s="107" t="s">
        <v>1707</v>
      </c>
      <c r="D18" s="107" t="s">
        <v>1707</v>
      </c>
      <c r="E18" s="107" t="s">
        <v>1707</v>
      </c>
      <c r="F18" s="107" t="s">
        <v>1707</v>
      </c>
      <c r="G18" s="107" t="s">
        <v>1707</v>
      </c>
      <c r="H18" s="107" t="s">
        <v>1707</v>
      </c>
      <c r="I18" s="107" t="s">
        <v>1707</v>
      </c>
      <c r="J18" s="107" t="s">
        <v>1707</v>
      </c>
      <c r="K18" s="107" t="s">
        <v>1707</v>
      </c>
    </row>
    <row r="19" spans="1:11">
      <c r="A19" s="82" t="s">
        <v>168</v>
      </c>
      <c r="B19" s="107" t="s">
        <v>1707</v>
      </c>
      <c r="C19" s="107" t="s">
        <v>1707</v>
      </c>
      <c r="D19" s="107" t="s">
        <v>1707</v>
      </c>
      <c r="E19" s="107" t="s">
        <v>1707</v>
      </c>
      <c r="F19" s="107" t="s">
        <v>1707</v>
      </c>
      <c r="G19" s="107" t="s">
        <v>1707</v>
      </c>
      <c r="H19" s="107" t="s">
        <v>1707</v>
      </c>
      <c r="I19" s="107" t="s">
        <v>1707</v>
      </c>
      <c r="J19" s="107" t="s">
        <v>1707</v>
      </c>
      <c r="K19" s="107" t="s">
        <v>1707</v>
      </c>
    </row>
    <row r="20" spans="1:11">
      <c r="A20" s="82" t="s">
        <v>176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  <c r="K20" s="107" t="s">
        <v>1707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" style="2" bestFit="1" customWidth="1"/>
    <col min="2" max="2" width="44.57031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125</v>
      </c>
      <c r="B1" s="36" t="s" vm="1">
        <v>192</v>
      </c>
    </row>
    <row r="2" spans="1:10">
      <c r="A2" s="36" t="s">
        <v>124</v>
      </c>
      <c r="B2" s="36" t="s">
        <v>193</v>
      </c>
    </row>
    <row r="3" spans="1:10">
      <c r="A3" s="36" t="s">
        <v>126</v>
      </c>
      <c r="B3" s="36" t="s">
        <v>194</v>
      </c>
    </row>
    <row r="4" spans="1:10">
      <c r="A4" s="36" t="s">
        <v>127</v>
      </c>
      <c r="B4" s="36">
        <v>2146</v>
      </c>
    </row>
    <row r="5" spans="1:10" ht="18.75">
      <c r="A5" s="130" t="s">
        <v>82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s="3" customFormat="1">
      <c r="A6" s="37" t="s">
        <v>97</v>
      </c>
      <c r="B6" s="38" t="s">
        <v>35</v>
      </c>
      <c r="C6" s="38" t="s">
        <v>51</v>
      </c>
      <c r="D6" s="38" t="s">
        <v>84</v>
      </c>
      <c r="E6" s="38" t="s">
        <v>85</v>
      </c>
      <c r="F6" s="38" t="s">
        <v>170</v>
      </c>
      <c r="G6" s="38" t="s">
        <v>169</v>
      </c>
      <c r="H6" s="38" t="s">
        <v>92</v>
      </c>
      <c r="I6" s="38" t="s">
        <v>128</v>
      </c>
      <c r="J6" s="40" t="s">
        <v>130</v>
      </c>
    </row>
    <row r="7" spans="1:10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2" t="s">
        <v>21</v>
      </c>
      <c r="F7" s="12" t="s">
        <v>177</v>
      </c>
      <c r="G7" s="103" t="s">
        <v>1707</v>
      </c>
      <c r="H7" s="12" t="s">
        <v>173</v>
      </c>
      <c r="I7" s="26" t="s">
        <v>19</v>
      </c>
      <c r="J7" s="13" t="s">
        <v>19</v>
      </c>
    </row>
    <row r="8" spans="1:10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38</v>
      </c>
      <c r="B9" s="105" t="s">
        <v>1707</v>
      </c>
      <c r="C9" s="105" t="s">
        <v>1707</v>
      </c>
      <c r="D9" s="105" t="s">
        <v>1707</v>
      </c>
      <c r="E9" s="105" t="s">
        <v>1707</v>
      </c>
      <c r="F9" s="105" t="s">
        <v>1707</v>
      </c>
      <c r="G9" s="105" t="s">
        <v>1707</v>
      </c>
      <c r="H9" s="60">
        <v>3360.1182548680003</v>
      </c>
      <c r="I9" s="61">
        <f>IFERROR(H9/$H$9,0)</f>
        <v>1</v>
      </c>
      <c r="J9" s="61">
        <f>H9/'סכום נכסי הקרן'!$C$41</f>
        <v>1.6073828421347202E-2</v>
      </c>
    </row>
    <row r="10" spans="1:10">
      <c r="A10" s="62" t="s">
        <v>29</v>
      </c>
      <c r="B10" s="106" t="s">
        <v>1707</v>
      </c>
      <c r="C10" s="106" t="s">
        <v>1707</v>
      </c>
      <c r="D10" s="106" t="s">
        <v>1707</v>
      </c>
      <c r="E10" s="106" t="s">
        <v>1707</v>
      </c>
      <c r="F10" s="106" t="s">
        <v>1707</v>
      </c>
      <c r="G10" s="106" t="s">
        <v>1707</v>
      </c>
      <c r="H10" s="64">
        <v>2091.6827078159986</v>
      </c>
      <c r="I10" s="65">
        <f t="shared" ref="I10:I73" si="0">IFERROR(H10/$H$9,0)</f>
        <v>0.62250270650018202</v>
      </c>
      <c r="J10" s="65">
        <f>H10/'סכום נכסי הקרן'!$C$41</f>
        <v>1.0006001696108182E-2</v>
      </c>
    </row>
    <row r="11" spans="1:10">
      <c r="A11" s="66" t="s">
        <v>158</v>
      </c>
      <c r="B11" s="106" t="s">
        <v>1707</v>
      </c>
      <c r="C11" s="106" t="s">
        <v>1707</v>
      </c>
      <c r="D11" s="106" t="s">
        <v>1707</v>
      </c>
      <c r="E11" s="106" t="s">
        <v>1707</v>
      </c>
      <c r="F11" s="106" t="s">
        <v>1707</v>
      </c>
      <c r="G11" s="106" t="s">
        <v>1707</v>
      </c>
      <c r="H11" s="64">
        <v>-58.583225158999994</v>
      </c>
      <c r="I11" s="65">
        <f t="shared" si="0"/>
        <v>-1.7434870059744784E-2</v>
      </c>
      <c r="J11" s="65">
        <f>H11/'סכום נכסי הקרן'!$C$41</f>
        <v>-2.8024510988882112E-4</v>
      </c>
    </row>
    <row r="12" spans="1:10">
      <c r="A12" s="67" t="s">
        <v>313</v>
      </c>
      <c r="B12" s="54" t="s">
        <v>1148</v>
      </c>
      <c r="C12" s="68" t="s">
        <v>1051</v>
      </c>
      <c r="D12" s="68" t="s">
        <v>112</v>
      </c>
      <c r="E12" s="75">
        <v>44917</v>
      </c>
      <c r="F12" s="70">
        <v>254154.661811</v>
      </c>
      <c r="G12" s="76">
        <v>-1.4228719999999999</v>
      </c>
      <c r="H12" s="70">
        <v>-3.616295155</v>
      </c>
      <c r="I12" s="71">
        <f t="shared" si="0"/>
        <v>-1.0762404417644709E-3</v>
      </c>
      <c r="J12" s="71">
        <f>H12/'סכום נכסי הקרן'!$C$41</f>
        <v>-1.7299304201037022E-5</v>
      </c>
    </row>
    <row r="13" spans="1:10">
      <c r="A13" s="67" t="s">
        <v>1149</v>
      </c>
      <c r="B13" s="54" t="s">
        <v>1150</v>
      </c>
      <c r="C13" s="68" t="s">
        <v>1051</v>
      </c>
      <c r="D13" s="68" t="s">
        <v>112</v>
      </c>
      <c r="E13" s="75">
        <v>44952</v>
      </c>
      <c r="F13" s="70">
        <v>160425.82678500001</v>
      </c>
      <c r="G13" s="76">
        <v>-38.778080000000003</v>
      </c>
      <c r="H13" s="70">
        <v>-62.210055705999999</v>
      </c>
      <c r="I13" s="71">
        <f t="shared" si="0"/>
        <v>-1.8514245924491687E-2</v>
      </c>
      <c r="J13" s="71">
        <f>H13/'סכום נכסי הקרן'!$C$41</f>
        <v>-2.9759481234090611E-4</v>
      </c>
    </row>
    <row r="14" spans="1:10" s="6" customFormat="1">
      <c r="A14" s="67" t="s">
        <v>1151</v>
      </c>
      <c r="B14" s="54" t="s">
        <v>1152</v>
      </c>
      <c r="C14" s="68" t="s">
        <v>1051</v>
      </c>
      <c r="D14" s="68" t="s">
        <v>112</v>
      </c>
      <c r="E14" s="75">
        <v>44952</v>
      </c>
      <c r="F14" s="70">
        <v>267009.22798600001</v>
      </c>
      <c r="G14" s="76">
        <v>-15.624169999999999</v>
      </c>
      <c r="H14" s="70">
        <v>-41.717976698999998</v>
      </c>
      <c r="I14" s="71">
        <f t="shared" si="0"/>
        <v>-1.2415627526965969E-2</v>
      </c>
      <c r="J14" s="71">
        <f>H14/'סכום נכסי הקרן'!$C$41</f>
        <v>-1.9956666661180629E-4</v>
      </c>
    </row>
    <row r="15" spans="1:10" s="6" customFormat="1">
      <c r="A15" s="67" t="s">
        <v>414</v>
      </c>
      <c r="B15" s="54" t="s">
        <v>1153</v>
      </c>
      <c r="C15" s="68" t="s">
        <v>1051</v>
      </c>
      <c r="D15" s="68" t="s">
        <v>112</v>
      </c>
      <c r="E15" s="75">
        <v>44965</v>
      </c>
      <c r="F15" s="70">
        <v>64169.064630000008</v>
      </c>
      <c r="G15" s="76">
        <v>-2.479949</v>
      </c>
      <c r="H15" s="70">
        <v>-1.5913598979999997</v>
      </c>
      <c r="I15" s="71">
        <f t="shared" si="0"/>
        <v>-4.7360234887403242E-4</v>
      </c>
      <c r="J15" s="71">
        <f>H15/'סכום נכסי הקרן'!$C$41</f>
        <v>-7.6126028957482162E-6</v>
      </c>
    </row>
    <row r="16" spans="1:10" s="6" customFormat="1">
      <c r="A16" s="67" t="s">
        <v>414</v>
      </c>
      <c r="B16" s="54" t="s">
        <v>1154</v>
      </c>
      <c r="C16" s="68" t="s">
        <v>1051</v>
      </c>
      <c r="D16" s="68" t="s">
        <v>112</v>
      </c>
      <c r="E16" s="75">
        <v>44952</v>
      </c>
      <c r="F16" s="70">
        <v>184748.41287599999</v>
      </c>
      <c r="G16" s="76">
        <v>7.9122940000000002</v>
      </c>
      <c r="H16" s="70">
        <v>14.617838046999999</v>
      </c>
      <c r="I16" s="71">
        <f t="shared" si="0"/>
        <v>4.3503939261132496E-3</v>
      </c>
      <c r="J16" s="71">
        <f>H16/'סכום נכסי הקרן'!$C$41</f>
        <v>6.9927485533615385E-5</v>
      </c>
    </row>
    <row r="17" spans="1:10">
      <c r="A17" s="67" t="s">
        <v>289</v>
      </c>
      <c r="B17" s="54" t="s">
        <v>1155</v>
      </c>
      <c r="C17" s="68" t="s">
        <v>1051</v>
      </c>
      <c r="D17" s="68" t="s">
        <v>112</v>
      </c>
      <c r="E17" s="75">
        <v>45091</v>
      </c>
      <c r="F17" s="70">
        <v>157208.40943500001</v>
      </c>
      <c r="G17" s="76">
        <v>5.8367300000000002</v>
      </c>
      <c r="H17" s="70">
        <v>9.1758297660000014</v>
      </c>
      <c r="I17" s="71">
        <f t="shared" si="0"/>
        <v>2.7308056056379679E-3</v>
      </c>
      <c r="J17" s="71">
        <f>H17/'סכום נכסי הקרן'!$C$41</f>
        <v>4.3894500757077829E-5</v>
      </c>
    </row>
    <row r="18" spans="1:10">
      <c r="A18" s="67" t="s">
        <v>313</v>
      </c>
      <c r="B18" s="54" t="s">
        <v>1156</v>
      </c>
      <c r="C18" s="68" t="s">
        <v>1051</v>
      </c>
      <c r="D18" s="68" t="s">
        <v>112</v>
      </c>
      <c r="E18" s="75">
        <v>45043</v>
      </c>
      <c r="F18" s="70">
        <v>209456.57501999999</v>
      </c>
      <c r="G18" s="76">
        <v>5.8099420000000004</v>
      </c>
      <c r="H18" s="70">
        <v>12.169305563</v>
      </c>
      <c r="I18" s="71">
        <f t="shared" si="0"/>
        <v>3.621689666835271E-3</v>
      </c>
      <c r="J18" s="71">
        <f>H18/'סכום נכסי הקרן'!$C$41</f>
        <v>5.821441830007626E-5</v>
      </c>
    </row>
    <row r="19" spans="1:10">
      <c r="A19" s="67" t="s">
        <v>271</v>
      </c>
      <c r="B19" s="54" t="s">
        <v>1157</v>
      </c>
      <c r="C19" s="68" t="s">
        <v>1051</v>
      </c>
      <c r="D19" s="68" t="s">
        <v>112</v>
      </c>
      <c r="E19" s="75">
        <v>45244</v>
      </c>
      <c r="F19" s="70">
        <v>132692.281128</v>
      </c>
      <c r="G19" s="76">
        <v>10.994979000000001</v>
      </c>
      <c r="H19" s="70">
        <v>14.589488923000003</v>
      </c>
      <c r="I19" s="71">
        <f t="shared" si="0"/>
        <v>4.3419569837648882E-3</v>
      </c>
      <c r="J19" s="71">
        <f>H19/'סכום נכסי הקרן'!$C$41</f>
        <v>6.9791871569907036E-5</v>
      </c>
    </row>
    <row r="20" spans="1:10">
      <c r="A20" s="108" t="s">
        <v>1707</v>
      </c>
      <c r="B20" s="107" t="s">
        <v>1707</v>
      </c>
      <c r="C20" s="107" t="s">
        <v>1707</v>
      </c>
      <c r="D20" s="107" t="s">
        <v>1707</v>
      </c>
      <c r="E20" s="107" t="s">
        <v>1707</v>
      </c>
      <c r="F20" s="107" t="s">
        <v>1707</v>
      </c>
      <c r="G20" s="107" t="s">
        <v>1707</v>
      </c>
      <c r="H20" s="107" t="s">
        <v>1707</v>
      </c>
      <c r="I20" s="107" t="s">
        <v>1707</v>
      </c>
      <c r="J20" s="107" t="s">
        <v>1707</v>
      </c>
    </row>
    <row r="21" spans="1:10">
      <c r="A21" s="66" t="s">
        <v>1143</v>
      </c>
      <c r="B21" s="106" t="s">
        <v>1707</v>
      </c>
      <c r="C21" s="106" t="s">
        <v>1707</v>
      </c>
      <c r="D21" s="106" t="s">
        <v>1707</v>
      </c>
      <c r="E21" s="106" t="s">
        <v>1707</v>
      </c>
      <c r="F21" s="106" t="s">
        <v>1707</v>
      </c>
      <c r="G21" s="106" t="s">
        <v>1707</v>
      </c>
      <c r="H21" s="64">
        <v>2289.1247193809986</v>
      </c>
      <c r="I21" s="65">
        <f t="shared" si="0"/>
        <v>0.68126314187442938</v>
      </c>
      <c r="J21" s="65">
        <f>H21/'סכום נכסי הקרן'!$C$41</f>
        <v>1.0950506852277496E-2</v>
      </c>
    </row>
    <row r="22" spans="1:10">
      <c r="A22" s="67" t="s">
        <v>1158</v>
      </c>
      <c r="B22" s="54" t="s">
        <v>1159</v>
      </c>
      <c r="C22" s="68" t="s">
        <v>1051</v>
      </c>
      <c r="D22" s="68" t="s">
        <v>111</v>
      </c>
      <c r="E22" s="75">
        <v>45131</v>
      </c>
      <c r="F22" s="70">
        <v>249198.53328</v>
      </c>
      <c r="G22" s="76">
        <v>-1.8345130000000001</v>
      </c>
      <c r="H22" s="70">
        <v>-4.5715797789999995</v>
      </c>
      <c r="I22" s="71">
        <f t="shared" si="0"/>
        <v>-1.3605413358225961E-3</v>
      </c>
      <c r="J22" s="71">
        <f>H22/'סכום נכסי הקרן'!$C$41</f>
        <v>-2.1869107992162935E-5</v>
      </c>
    </row>
    <row r="23" spans="1:10">
      <c r="A23" s="67" t="s">
        <v>1160</v>
      </c>
      <c r="B23" s="54" t="s">
        <v>1161</v>
      </c>
      <c r="C23" s="68" t="s">
        <v>1051</v>
      </c>
      <c r="D23" s="68" t="s">
        <v>111</v>
      </c>
      <c r="E23" s="75">
        <v>45131</v>
      </c>
      <c r="F23" s="70">
        <v>249846.51246599999</v>
      </c>
      <c r="G23" s="76">
        <v>-1.720221</v>
      </c>
      <c r="H23" s="70">
        <v>-4.2979115089999995</v>
      </c>
      <c r="I23" s="71">
        <f t="shared" si="0"/>
        <v>-1.2790953124263895E-3</v>
      </c>
      <c r="J23" s="71">
        <f>H23/'סכום נכסי הקרן'!$C$41</f>
        <v>-2.0559958586491279E-5</v>
      </c>
    </row>
    <row r="24" spans="1:10">
      <c r="A24" s="67" t="s">
        <v>1162</v>
      </c>
      <c r="B24" s="54" t="s">
        <v>1163</v>
      </c>
      <c r="C24" s="68" t="s">
        <v>1051</v>
      </c>
      <c r="D24" s="68" t="s">
        <v>111</v>
      </c>
      <c r="E24" s="75">
        <v>45138</v>
      </c>
      <c r="F24" s="70">
        <v>532682.281433</v>
      </c>
      <c r="G24" s="76">
        <v>0.75822500000000004</v>
      </c>
      <c r="H24" s="70">
        <v>4.0389276560000003</v>
      </c>
      <c r="I24" s="71">
        <f t="shared" si="0"/>
        <v>1.2020194974235116E-3</v>
      </c>
      <c r="J24" s="71">
        <f>H24/'סכום נכסי הקרן'!$C$41</f>
        <v>1.9321055160699522E-5</v>
      </c>
    </row>
    <row r="25" spans="1:10">
      <c r="A25" s="67" t="s">
        <v>1164</v>
      </c>
      <c r="B25" s="54" t="s">
        <v>1165</v>
      </c>
      <c r="C25" s="68" t="s">
        <v>1051</v>
      </c>
      <c r="D25" s="68" t="s">
        <v>111</v>
      </c>
      <c r="E25" s="75">
        <v>45132</v>
      </c>
      <c r="F25" s="70">
        <v>188261.39876899999</v>
      </c>
      <c r="G25" s="76">
        <v>1.0965450000000001</v>
      </c>
      <c r="H25" s="70">
        <v>2.0643718610000001</v>
      </c>
      <c r="I25" s="71">
        <f t="shared" si="0"/>
        <v>6.1437476434325589E-4</v>
      </c>
      <c r="J25" s="71">
        <f>H25/'סכום נכסי הקרן'!$C$41</f>
        <v>9.8753545484591183E-6</v>
      </c>
    </row>
    <row r="26" spans="1:10">
      <c r="A26" s="67" t="s">
        <v>1166</v>
      </c>
      <c r="B26" s="54" t="s">
        <v>1167</v>
      </c>
      <c r="C26" s="68" t="s">
        <v>1051</v>
      </c>
      <c r="D26" s="68" t="s">
        <v>111</v>
      </c>
      <c r="E26" s="75">
        <v>45132</v>
      </c>
      <c r="F26" s="70">
        <v>182665.61775000003</v>
      </c>
      <c r="G26" s="76">
        <v>1.3549059999999999</v>
      </c>
      <c r="H26" s="70">
        <v>2.4749465449999999</v>
      </c>
      <c r="I26" s="71">
        <f t="shared" si="0"/>
        <v>7.3656531028763641E-4</v>
      </c>
      <c r="J26" s="71">
        <f>H26/'סכום נכסי הקרן'!$C$41</f>
        <v>1.1839424418679832E-5</v>
      </c>
    </row>
    <row r="27" spans="1:10">
      <c r="A27" s="67" t="s">
        <v>1168</v>
      </c>
      <c r="B27" s="54" t="s">
        <v>1169</v>
      </c>
      <c r="C27" s="68" t="s">
        <v>1051</v>
      </c>
      <c r="D27" s="68" t="s">
        <v>111</v>
      </c>
      <c r="E27" s="75">
        <v>45132</v>
      </c>
      <c r="F27" s="70">
        <v>520624.964438</v>
      </c>
      <c r="G27" s="76">
        <v>1.3763749999999999</v>
      </c>
      <c r="H27" s="70">
        <v>7.1657498299999993</v>
      </c>
      <c r="I27" s="71">
        <f t="shared" si="0"/>
        <v>2.1325885836364711E-3</v>
      </c>
      <c r="J27" s="71">
        <f>H27/'סכום נכסי הקרן'!$C$41</f>
        <v>3.4278862986696487E-5</v>
      </c>
    </row>
    <row r="28" spans="1:10">
      <c r="A28" s="67" t="s">
        <v>1170</v>
      </c>
      <c r="B28" s="54" t="s">
        <v>1171</v>
      </c>
      <c r="C28" s="68" t="s">
        <v>1051</v>
      </c>
      <c r="D28" s="68" t="s">
        <v>111</v>
      </c>
      <c r="E28" s="75">
        <v>45132</v>
      </c>
      <c r="F28" s="70">
        <v>285917.20605199999</v>
      </c>
      <c r="G28" s="76">
        <v>1.384423</v>
      </c>
      <c r="H28" s="70">
        <v>3.9583038799999999</v>
      </c>
      <c r="I28" s="71">
        <f t="shared" si="0"/>
        <v>1.1780251704729061E-3</v>
      </c>
      <c r="J28" s="71">
        <f>H28/'סכום נכסי הקרן'!$C$41</f>
        <v>1.8935374466209784E-5</v>
      </c>
    </row>
    <row r="29" spans="1:10">
      <c r="A29" s="67" t="s">
        <v>1172</v>
      </c>
      <c r="B29" s="54" t="s">
        <v>1173</v>
      </c>
      <c r="C29" s="68" t="s">
        <v>1051</v>
      </c>
      <c r="D29" s="68" t="s">
        <v>111</v>
      </c>
      <c r="E29" s="75">
        <v>45132</v>
      </c>
      <c r="F29" s="70">
        <v>214671.23649899999</v>
      </c>
      <c r="G29" s="76">
        <v>1.491611</v>
      </c>
      <c r="H29" s="70">
        <v>3.2020598700000003</v>
      </c>
      <c r="I29" s="71">
        <f t="shared" si="0"/>
        <v>9.5296046957900609E-4</v>
      </c>
      <c r="J29" s="71">
        <f>H29/'סכום נכסי הקרן'!$C$41</f>
        <v>1.5317723080339405E-5</v>
      </c>
    </row>
    <row r="30" spans="1:10">
      <c r="A30" s="67" t="s">
        <v>1174</v>
      </c>
      <c r="B30" s="54" t="s">
        <v>1175</v>
      </c>
      <c r="C30" s="68" t="s">
        <v>1051</v>
      </c>
      <c r="D30" s="68" t="s">
        <v>111</v>
      </c>
      <c r="E30" s="75">
        <v>45160</v>
      </c>
      <c r="F30" s="70">
        <v>254594.33485499999</v>
      </c>
      <c r="G30" s="76">
        <v>3.11198</v>
      </c>
      <c r="H30" s="70">
        <v>7.9229244449999996</v>
      </c>
      <c r="I30" s="71">
        <f t="shared" si="0"/>
        <v>2.3579302405567406E-3</v>
      </c>
      <c r="J30" s="71">
        <f>H30/'סכום נכסי הקרן'!$C$41</f>
        <v>3.7900966116214989E-5</v>
      </c>
    </row>
    <row r="31" spans="1:10">
      <c r="A31" s="67" t="s">
        <v>1176</v>
      </c>
      <c r="B31" s="54" t="s">
        <v>1177</v>
      </c>
      <c r="C31" s="68" t="s">
        <v>1051</v>
      </c>
      <c r="D31" s="68" t="s">
        <v>111</v>
      </c>
      <c r="E31" s="75">
        <v>45155</v>
      </c>
      <c r="F31" s="70">
        <v>436762.42932599998</v>
      </c>
      <c r="G31" s="76">
        <v>3.170544</v>
      </c>
      <c r="H31" s="70">
        <v>13.847746312</v>
      </c>
      <c r="I31" s="71">
        <f t="shared" si="0"/>
        <v>4.121208023538445E-3</v>
      </c>
      <c r="J31" s="71">
        <f>H31/'סכום נכסי הקרן'!$C$41</f>
        <v>6.6243590659036393E-5</v>
      </c>
    </row>
    <row r="32" spans="1:10">
      <c r="A32" s="67" t="s">
        <v>1178</v>
      </c>
      <c r="B32" s="54" t="s">
        <v>1179</v>
      </c>
      <c r="C32" s="68" t="s">
        <v>1051</v>
      </c>
      <c r="D32" s="68" t="s">
        <v>111</v>
      </c>
      <c r="E32" s="75">
        <v>45155</v>
      </c>
      <c r="F32" s="70">
        <v>436797.42911999999</v>
      </c>
      <c r="G32" s="76">
        <v>3.1783030000000001</v>
      </c>
      <c r="H32" s="70">
        <v>13.882746106000001</v>
      </c>
      <c r="I32" s="71">
        <f t="shared" si="0"/>
        <v>4.1316242622970942E-3</v>
      </c>
      <c r="J32" s="71">
        <f>H32/'סכום נכסי הקרן'!$C$41</f>
        <v>6.6411019493638703E-5</v>
      </c>
    </row>
    <row r="33" spans="1:10">
      <c r="A33" s="67" t="s">
        <v>1180</v>
      </c>
      <c r="B33" s="54" t="s">
        <v>1181</v>
      </c>
      <c r="C33" s="68" t="s">
        <v>1051</v>
      </c>
      <c r="D33" s="68" t="s">
        <v>111</v>
      </c>
      <c r="E33" s="75">
        <v>45160</v>
      </c>
      <c r="F33" s="70">
        <v>363997.85759999999</v>
      </c>
      <c r="G33" s="76">
        <v>3.1896149999999999</v>
      </c>
      <c r="H33" s="70">
        <v>11.610128457000002</v>
      </c>
      <c r="I33" s="71">
        <f t="shared" si="0"/>
        <v>3.4552737660883594E-3</v>
      </c>
      <c r="J33" s="71">
        <f>H33/'סכום נכסי הקרן'!$C$41</f>
        <v>5.5539477664886463E-5</v>
      </c>
    </row>
    <row r="34" spans="1:10">
      <c r="A34" s="67" t="s">
        <v>1182</v>
      </c>
      <c r="B34" s="54" t="s">
        <v>1183</v>
      </c>
      <c r="C34" s="68" t="s">
        <v>1051</v>
      </c>
      <c r="D34" s="68" t="s">
        <v>111</v>
      </c>
      <c r="E34" s="75">
        <v>45160</v>
      </c>
      <c r="F34" s="70">
        <v>363997.85759999999</v>
      </c>
      <c r="G34" s="76">
        <v>3.1896149999999999</v>
      </c>
      <c r="H34" s="70">
        <v>11.610128457000002</v>
      </c>
      <c r="I34" s="71">
        <f t="shared" si="0"/>
        <v>3.4552737660883594E-3</v>
      </c>
      <c r="J34" s="71">
        <f>H34/'סכום נכסי הקרן'!$C$41</f>
        <v>5.5539477664886463E-5</v>
      </c>
    </row>
    <row r="35" spans="1:10">
      <c r="A35" s="67" t="s">
        <v>1184</v>
      </c>
      <c r="B35" s="54" t="s">
        <v>1185</v>
      </c>
      <c r="C35" s="68" t="s">
        <v>1051</v>
      </c>
      <c r="D35" s="68" t="s">
        <v>111</v>
      </c>
      <c r="E35" s="75">
        <v>45168</v>
      </c>
      <c r="F35" s="70">
        <v>510549.77281000005</v>
      </c>
      <c r="G35" s="76">
        <v>3.370279</v>
      </c>
      <c r="H35" s="70">
        <v>17.206952010000002</v>
      </c>
      <c r="I35" s="71">
        <f t="shared" si="0"/>
        <v>5.1209364387908912E-3</v>
      </c>
      <c r="J35" s="71">
        <f>H35/'סכום נכסי הקרן'!$C$41</f>
        <v>8.2313053673749564E-5</v>
      </c>
    </row>
    <row r="36" spans="1:10">
      <c r="A36" s="67" t="s">
        <v>1186</v>
      </c>
      <c r="B36" s="54" t="s">
        <v>1187</v>
      </c>
      <c r="C36" s="68" t="s">
        <v>1051</v>
      </c>
      <c r="D36" s="68" t="s">
        <v>111</v>
      </c>
      <c r="E36" s="75">
        <v>45174</v>
      </c>
      <c r="F36" s="70">
        <v>480323.59105500003</v>
      </c>
      <c r="G36" s="76">
        <v>3.8023899999999999</v>
      </c>
      <c r="H36" s="70">
        <v>18.263778299000002</v>
      </c>
      <c r="I36" s="71">
        <f t="shared" si="0"/>
        <v>5.4354570029016671E-3</v>
      </c>
      <c r="J36" s="71">
        <f>H36/'סכום נכסי הקרן'!$C$41</f>
        <v>8.7368603256251506E-5</v>
      </c>
    </row>
    <row r="37" spans="1:10">
      <c r="A37" s="67" t="s">
        <v>1186</v>
      </c>
      <c r="B37" s="54" t="s">
        <v>1188</v>
      </c>
      <c r="C37" s="68" t="s">
        <v>1051</v>
      </c>
      <c r="D37" s="68" t="s">
        <v>111</v>
      </c>
      <c r="E37" s="75">
        <v>45174</v>
      </c>
      <c r="F37" s="70">
        <v>73207.902449999994</v>
      </c>
      <c r="G37" s="76">
        <v>3.8023899999999999</v>
      </c>
      <c r="H37" s="70">
        <v>2.7836502830000001</v>
      </c>
      <c r="I37" s="71">
        <f t="shared" si="0"/>
        <v>8.2843818933073644E-4</v>
      </c>
      <c r="J37" s="71">
        <f>H37/'סכום נכסי הקרן'!$C$41</f>
        <v>1.3316173312993806E-5</v>
      </c>
    </row>
    <row r="38" spans="1:10">
      <c r="A38" s="67" t="s">
        <v>1189</v>
      </c>
      <c r="B38" s="54" t="s">
        <v>1190</v>
      </c>
      <c r="C38" s="68" t="s">
        <v>1051</v>
      </c>
      <c r="D38" s="68" t="s">
        <v>111</v>
      </c>
      <c r="E38" s="75">
        <v>45169</v>
      </c>
      <c r="F38" s="70">
        <v>219676.20704099999</v>
      </c>
      <c r="G38" s="76">
        <v>3.8032300000000001</v>
      </c>
      <c r="H38" s="70">
        <v>8.3547910840000004</v>
      </c>
      <c r="I38" s="71">
        <f t="shared" si="0"/>
        <v>2.4864574548517527E-3</v>
      </c>
      <c r="J38" s="71">
        <f>H38/'סכום נכסי הקרן'!$C$41</f>
        <v>3.9966890506266732E-5</v>
      </c>
    </row>
    <row r="39" spans="1:10">
      <c r="A39" s="67" t="s">
        <v>1191</v>
      </c>
      <c r="B39" s="54" t="s">
        <v>1192</v>
      </c>
      <c r="C39" s="68" t="s">
        <v>1051</v>
      </c>
      <c r="D39" s="68" t="s">
        <v>111</v>
      </c>
      <c r="E39" s="75">
        <v>45174</v>
      </c>
      <c r="F39" s="70">
        <v>183214.199425</v>
      </c>
      <c r="G39" s="76">
        <v>3.9044840000000001</v>
      </c>
      <c r="H39" s="70">
        <v>7.1535690069999998</v>
      </c>
      <c r="I39" s="71">
        <f t="shared" si="0"/>
        <v>2.128963466281642E-3</v>
      </c>
      <c r="J39" s="71">
        <f>H39/'סכום נכסי הקרן'!$C$41</f>
        <v>3.4220593472327713E-5</v>
      </c>
    </row>
    <row r="40" spans="1:10">
      <c r="A40" s="67" t="s">
        <v>1191</v>
      </c>
      <c r="B40" s="54" t="s">
        <v>1193</v>
      </c>
      <c r="C40" s="68" t="s">
        <v>1051</v>
      </c>
      <c r="D40" s="68" t="s">
        <v>111</v>
      </c>
      <c r="E40" s="75">
        <v>45174</v>
      </c>
      <c r="F40" s="70">
        <v>6244.596039</v>
      </c>
      <c r="G40" s="76">
        <v>3.9044840000000001</v>
      </c>
      <c r="H40" s="70">
        <v>0.24381925000000004</v>
      </c>
      <c r="I40" s="71">
        <f t="shared" si="0"/>
        <v>7.2562699139164165E-5</v>
      </c>
      <c r="J40" s="71">
        <f>H40/'סכום נכסי הקרן'!$C$41</f>
        <v>1.1663603757527632E-6</v>
      </c>
    </row>
    <row r="41" spans="1:10">
      <c r="A41" s="67" t="s">
        <v>1194</v>
      </c>
      <c r="B41" s="54" t="s">
        <v>1195</v>
      </c>
      <c r="C41" s="68" t="s">
        <v>1051</v>
      </c>
      <c r="D41" s="68" t="s">
        <v>111</v>
      </c>
      <c r="E41" s="75">
        <v>45181</v>
      </c>
      <c r="F41" s="70">
        <v>249850.11480000001</v>
      </c>
      <c r="G41" s="76">
        <v>3.9528509999999999</v>
      </c>
      <c r="H41" s="70">
        <v>9.876203907999999</v>
      </c>
      <c r="I41" s="71">
        <f t="shared" si="0"/>
        <v>2.9392429548251056E-3</v>
      </c>
      <c r="J41" s="71">
        <f>H41/'סכום נכסי הקרן'!$C$41</f>
        <v>4.7244886944512318E-5</v>
      </c>
    </row>
    <row r="42" spans="1:10">
      <c r="A42" s="67" t="s">
        <v>1194</v>
      </c>
      <c r="B42" s="54" t="s">
        <v>1196</v>
      </c>
      <c r="C42" s="68" t="s">
        <v>1051</v>
      </c>
      <c r="D42" s="68" t="s">
        <v>111</v>
      </c>
      <c r="E42" s="75">
        <v>45181</v>
      </c>
      <c r="F42" s="70">
        <v>161271.27301999999</v>
      </c>
      <c r="G42" s="76">
        <v>3.9528509999999999</v>
      </c>
      <c r="H42" s="70">
        <v>6.3748138680000004</v>
      </c>
      <c r="I42" s="71">
        <f t="shared" si="0"/>
        <v>1.8971992604023486E-3</v>
      </c>
      <c r="J42" s="71">
        <f>H42/'סכום נכסי הקרן'!$C$41</f>
        <v>3.0495255392814165E-5</v>
      </c>
    </row>
    <row r="43" spans="1:10">
      <c r="A43" s="67" t="s">
        <v>1197</v>
      </c>
      <c r="B43" s="54" t="s">
        <v>1198</v>
      </c>
      <c r="C43" s="68" t="s">
        <v>1051</v>
      </c>
      <c r="D43" s="68" t="s">
        <v>111</v>
      </c>
      <c r="E43" s="75">
        <v>45181</v>
      </c>
      <c r="F43" s="70">
        <v>219944.53879500003</v>
      </c>
      <c r="G43" s="76">
        <v>3.9655879999999999</v>
      </c>
      <c r="H43" s="70">
        <v>8.7220944970000005</v>
      </c>
      <c r="I43" s="71">
        <f t="shared" si="0"/>
        <v>2.5957700995683087E-3</v>
      </c>
      <c r="J43" s="71">
        <f>H43/'סכום נכסי הקרן'!$C$41</f>
        <v>4.172396320172434E-5</v>
      </c>
    </row>
    <row r="44" spans="1:10">
      <c r="A44" s="67" t="s">
        <v>1199</v>
      </c>
      <c r="B44" s="54" t="s">
        <v>1200</v>
      </c>
      <c r="C44" s="68" t="s">
        <v>1051</v>
      </c>
      <c r="D44" s="68" t="s">
        <v>111</v>
      </c>
      <c r="E44" s="75">
        <v>45159</v>
      </c>
      <c r="F44" s="70">
        <v>293414.93969999999</v>
      </c>
      <c r="G44" s="76">
        <v>3.9097590000000002</v>
      </c>
      <c r="H44" s="70">
        <v>11.471817690999998</v>
      </c>
      <c r="I44" s="71">
        <f t="shared" si="0"/>
        <v>3.4141112963450328E-3</v>
      </c>
      <c r="J44" s="71">
        <f>H44/'סכום נכסי הקרן'!$C$41</f>
        <v>5.4877839188833336E-5</v>
      </c>
    </row>
    <row r="45" spans="1:10">
      <c r="A45" s="67" t="s">
        <v>1201</v>
      </c>
      <c r="B45" s="54" t="s">
        <v>1202</v>
      </c>
      <c r="C45" s="68" t="s">
        <v>1051</v>
      </c>
      <c r="D45" s="68" t="s">
        <v>111</v>
      </c>
      <c r="E45" s="75">
        <v>45167</v>
      </c>
      <c r="F45" s="70">
        <v>256785.710846</v>
      </c>
      <c r="G45" s="76">
        <v>3.9388100000000001</v>
      </c>
      <c r="H45" s="70">
        <v>10.114300435999999</v>
      </c>
      <c r="I45" s="71">
        <f t="shared" si="0"/>
        <v>3.0101025228343732E-3</v>
      </c>
      <c r="J45" s="71">
        <f>H45/'סכום נכסי הקרן'!$C$41</f>
        <v>4.8383871482704063E-5</v>
      </c>
    </row>
    <row r="46" spans="1:10">
      <c r="A46" s="67" t="s">
        <v>1203</v>
      </c>
      <c r="B46" s="54" t="s">
        <v>1204</v>
      </c>
      <c r="C46" s="68" t="s">
        <v>1051</v>
      </c>
      <c r="D46" s="68" t="s">
        <v>111</v>
      </c>
      <c r="E46" s="75">
        <v>45189</v>
      </c>
      <c r="F46" s="70">
        <v>1084704.4534799999</v>
      </c>
      <c r="G46" s="76">
        <v>4.0757500000000002</v>
      </c>
      <c r="H46" s="70">
        <v>44.209841197999999</v>
      </c>
      <c r="I46" s="71">
        <f t="shared" si="0"/>
        <v>1.315722776540695E-2</v>
      </c>
      <c r="J46" s="71">
        <f>H46/'סכום נכסי הקרן'!$C$41</f>
        <v>2.1148702160173679E-4</v>
      </c>
    </row>
    <row r="47" spans="1:10">
      <c r="A47" s="67" t="s">
        <v>1205</v>
      </c>
      <c r="B47" s="54" t="s">
        <v>1206</v>
      </c>
      <c r="C47" s="68" t="s">
        <v>1051</v>
      </c>
      <c r="D47" s="68" t="s">
        <v>111</v>
      </c>
      <c r="E47" s="75">
        <v>45174</v>
      </c>
      <c r="F47" s="70">
        <v>154185.75916799999</v>
      </c>
      <c r="G47" s="76">
        <v>4.0826269999999996</v>
      </c>
      <c r="H47" s="70">
        <v>6.2948296169999995</v>
      </c>
      <c r="I47" s="71">
        <f t="shared" si="0"/>
        <v>1.8733952615745922E-3</v>
      </c>
      <c r="J47" s="71">
        <f>H47/'סכום נכסי הקרן'!$C$41</f>
        <v>3.0112633999914856E-5</v>
      </c>
    </row>
    <row r="48" spans="1:10">
      <c r="A48" s="67" t="s">
        <v>1207</v>
      </c>
      <c r="B48" s="54" t="s">
        <v>1208</v>
      </c>
      <c r="C48" s="68" t="s">
        <v>1051</v>
      </c>
      <c r="D48" s="68" t="s">
        <v>111</v>
      </c>
      <c r="E48" s="75">
        <v>45167</v>
      </c>
      <c r="F48" s="70">
        <v>281528.72352</v>
      </c>
      <c r="G48" s="76">
        <v>4.0100410000000002</v>
      </c>
      <c r="H48" s="70">
        <v>11.289418636000001</v>
      </c>
      <c r="I48" s="71">
        <f t="shared" si="0"/>
        <v>3.3598277738125311E-3</v>
      </c>
      <c r="J48" s="71">
        <f>H48/'סכום נכסי הקרן'!$C$41</f>
        <v>5.4005295161539567E-5</v>
      </c>
    </row>
    <row r="49" spans="1:10">
      <c r="A49" s="67" t="s">
        <v>1209</v>
      </c>
      <c r="B49" s="54" t="s">
        <v>1210</v>
      </c>
      <c r="C49" s="68" t="s">
        <v>1051</v>
      </c>
      <c r="D49" s="68" t="s">
        <v>111</v>
      </c>
      <c r="E49" s="75">
        <v>45189</v>
      </c>
      <c r="F49" s="70">
        <v>375431.27727600001</v>
      </c>
      <c r="G49" s="76">
        <v>4.1519490000000001</v>
      </c>
      <c r="H49" s="70">
        <v>15.587714573</v>
      </c>
      <c r="I49" s="71">
        <f t="shared" si="0"/>
        <v>4.6390374953075427E-3</v>
      </c>
      <c r="J49" s="71">
        <f>H49/'סכום נכסי הקרן'!$C$41</f>
        <v>7.4567092739769727E-5</v>
      </c>
    </row>
    <row r="50" spans="1:10">
      <c r="A50" s="67" t="s">
        <v>1211</v>
      </c>
      <c r="B50" s="54" t="s">
        <v>1212</v>
      </c>
      <c r="C50" s="68" t="s">
        <v>1051</v>
      </c>
      <c r="D50" s="68" t="s">
        <v>111</v>
      </c>
      <c r="E50" s="75">
        <v>45189</v>
      </c>
      <c r="F50" s="70">
        <v>257017.09837299999</v>
      </c>
      <c r="G50" s="76">
        <v>4.1519490000000001</v>
      </c>
      <c r="H50" s="70">
        <v>10.671218441999999</v>
      </c>
      <c r="I50" s="71">
        <f t="shared" si="0"/>
        <v>3.1758460960533098E-3</v>
      </c>
      <c r="J50" s="71">
        <f>H50/'סכום נכסי הקרן'!$C$41</f>
        <v>5.1048005240566251E-5</v>
      </c>
    </row>
    <row r="51" spans="1:10">
      <c r="A51" s="67" t="s">
        <v>1213</v>
      </c>
      <c r="B51" s="54" t="s">
        <v>1214</v>
      </c>
      <c r="C51" s="68" t="s">
        <v>1051</v>
      </c>
      <c r="D51" s="68" t="s">
        <v>111</v>
      </c>
      <c r="E51" s="75">
        <v>45190</v>
      </c>
      <c r="F51" s="70">
        <v>293764.93764000002</v>
      </c>
      <c r="G51" s="76">
        <v>4.1816259999999996</v>
      </c>
      <c r="H51" s="70">
        <v>12.284149920999999</v>
      </c>
      <c r="I51" s="71">
        <f t="shared" si="0"/>
        <v>3.6558683323728953E-3</v>
      </c>
      <c r="J51" s="71">
        <f>H51/'סכום נכסי הקרן'!$C$41</f>
        <v>5.8763800305598647E-5</v>
      </c>
    </row>
    <row r="52" spans="1:10">
      <c r="A52" s="67" t="s">
        <v>1215</v>
      </c>
      <c r="B52" s="54" t="s">
        <v>1216</v>
      </c>
      <c r="C52" s="68" t="s">
        <v>1051</v>
      </c>
      <c r="D52" s="68" t="s">
        <v>111</v>
      </c>
      <c r="E52" s="75">
        <v>45188</v>
      </c>
      <c r="F52" s="70">
        <v>367497.83700000006</v>
      </c>
      <c r="G52" s="76">
        <v>4.2342589999999998</v>
      </c>
      <c r="H52" s="70">
        <v>15.560811191000001</v>
      </c>
      <c r="I52" s="71">
        <f t="shared" si="0"/>
        <v>4.6310308181731824E-3</v>
      </c>
      <c r="J52" s="71">
        <f>H52/'סכום נכסי הקרן'!$C$41</f>
        <v>7.4438394785286894E-5</v>
      </c>
    </row>
    <row r="53" spans="1:10">
      <c r="A53" s="67" t="s">
        <v>1217</v>
      </c>
      <c r="B53" s="54" t="s">
        <v>1218</v>
      </c>
      <c r="C53" s="68" t="s">
        <v>1051</v>
      </c>
      <c r="D53" s="68" t="s">
        <v>111</v>
      </c>
      <c r="E53" s="75">
        <v>45188</v>
      </c>
      <c r="F53" s="70">
        <v>734995.67400000012</v>
      </c>
      <c r="G53" s="76">
        <v>4.2342589999999998</v>
      </c>
      <c r="H53" s="70">
        <v>31.121622382000002</v>
      </c>
      <c r="I53" s="71">
        <f t="shared" si="0"/>
        <v>9.2620616363463647E-3</v>
      </c>
      <c r="J53" s="71">
        <f>H53/'סכום נכסי הקרן'!$C$41</f>
        <v>1.4887678957057379E-4</v>
      </c>
    </row>
    <row r="54" spans="1:10">
      <c r="A54" s="67" t="s">
        <v>1219</v>
      </c>
      <c r="B54" s="54" t="s">
        <v>1220</v>
      </c>
      <c r="C54" s="68" t="s">
        <v>1051</v>
      </c>
      <c r="D54" s="68" t="s">
        <v>111</v>
      </c>
      <c r="E54" s="75">
        <v>45190</v>
      </c>
      <c r="F54" s="70">
        <v>514496.9718</v>
      </c>
      <c r="G54" s="76">
        <v>4.2576720000000003</v>
      </c>
      <c r="H54" s="70">
        <v>21.905593291000002</v>
      </c>
      <c r="I54" s="71">
        <f t="shared" si="0"/>
        <v>6.5192923669469324E-3</v>
      </c>
      <c r="J54" s="71">
        <f>H54/'סכום נכסי הקרן'!$C$41</f>
        <v>1.0478998693490349E-4</v>
      </c>
    </row>
    <row r="55" spans="1:10">
      <c r="A55" s="67" t="s">
        <v>1221</v>
      </c>
      <c r="B55" s="54" t="s">
        <v>1222</v>
      </c>
      <c r="C55" s="68" t="s">
        <v>1051</v>
      </c>
      <c r="D55" s="68" t="s">
        <v>111</v>
      </c>
      <c r="E55" s="75">
        <v>45182</v>
      </c>
      <c r="F55" s="70">
        <v>367789.50195000001</v>
      </c>
      <c r="G55" s="76">
        <v>4.2868089999999999</v>
      </c>
      <c r="H55" s="70">
        <v>15.766434981</v>
      </c>
      <c r="I55" s="71">
        <f t="shared" si="0"/>
        <v>4.6922262209546468E-3</v>
      </c>
      <c r="J55" s="71">
        <f>H55/'סכום נכסי הקרן'!$C$41</f>
        <v>7.542203918977138E-5</v>
      </c>
    </row>
    <row r="56" spans="1:10">
      <c r="A56" s="67" t="s">
        <v>1223</v>
      </c>
      <c r="B56" s="54" t="s">
        <v>1224</v>
      </c>
      <c r="C56" s="68" t="s">
        <v>1051</v>
      </c>
      <c r="D56" s="68" t="s">
        <v>111</v>
      </c>
      <c r="E56" s="75">
        <v>45182</v>
      </c>
      <c r="F56" s="70">
        <v>220772.867253</v>
      </c>
      <c r="G56" s="76">
        <v>4.3298019999999999</v>
      </c>
      <c r="H56" s="70">
        <v>9.5590270710000009</v>
      </c>
      <c r="I56" s="71">
        <f t="shared" si="0"/>
        <v>2.8448484088770621E-3</v>
      </c>
      <c r="J56" s="71">
        <f>H56/'סכום נכסי הקרן'!$C$41</f>
        <v>4.5727605209032491E-5</v>
      </c>
    </row>
    <row r="57" spans="1:10">
      <c r="A57" s="67" t="s">
        <v>1225</v>
      </c>
      <c r="B57" s="54" t="s">
        <v>1226</v>
      </c>
      <c r="C57" s="68" t="s">
        <v>1051</v>
      </c>
      <c r="D57" s="68" t="s">
        <v>111</v>
      </c>
      <c r="E57" s="75">
        <v>45182</v>
      </c>
      <c r="F57" s="70">
        <v>294387.15620000003</v>
      </c>
      <c r="G57" s="76">
        <v>4.3373840000000001</v>
      </c>
      <c r="H57" s="70">
        <v>12.768702623999999</v>
      </c>
      <c r="I57" s="71">
        <f t="shared" si="0"/>
        <v>3.8000753710085147E-3</v>
      </c>
      <c r="J57" s="71">
        <f>H57/'סכום נכסי הקרן'!$C$41</f>
        <v>6.1081759501778181E-5</v>
      </c>
    </row>
    <row r="58" spans="1:10">
      <c r="A58" s="67" t="s">
        <v>1227</v>
      </c>
      <c r="B58" s="54" t="s">
        <v>1228</v>
      </c>
      <c r="C58" s="68" t="s">
        <v>1051</v>
      </c>
      <c r="D58" s="68" t="s">
        <v>111</v>
      </c>
      <c r="E58" s="75">
        <v>45173</v>
      </c>
      <c r="F58" s="70">
        <v>699354.21710999997</v>
      </c>
      <c r="G58" s="76">
        <v>4.3170890000000002</v>
      </c>
      <c r="H58" s="70">
        <v>30.191745910000002</v>
      </c>
      <c r="I58" s="71">
        <f t="shared" si="0"/>
        <v>8.9853224261555228E-3</v>
      </c>
      <c r="J58" s="71">
        <f>H58/'סכום נכסי הקרן'!$C$41</f>
        <v>1.4442853098850704E-4</v>
      </c>
    </row>
    <row r="59" spans="1:10">
      <c r="A59" s="67" t="s">
        <v>1229</v>
      </c>
      <c r="B59" s="54" t="s">
        <v>1230</v>
      </c>
      <c r="C59" s="68" t="s">
        <v>1051</v>
      </c>
      <c r="D59" s="68" t="s">
        <v>111</v>
      </c>
      <c r="E59" s="75">
        <v>45173</v>
      </c>
      <c r="F59" s="70">
        <v>625737.98372999998</v>
      </c>
      <c r="G59" s="76">
        <v>4.3170890000000002</v>
      </c>
      <c r="H59" s="70">
        <v>27.013667392999999</v>
      </c>
      <c r="I59" s="71">
        <f t="shared" si="0"/>
        <v>8.039499012829002E-3</v>
      </c>
      <c r="J59" s="71">
        <f>H59/'סכום נכסי הקרן'!$C$41</f>
        <v>1.292255277258036E-4</v>
      </c>
    </row>
    <row r="60" spans="1:10">
      <c r="A60" s="67" t="s">
        <v>1231</v>
      </c>
      <c r="B60" s="54" t="s">
        <v>1232</v>
      </c>
      <c r="C60" s="68" t="s">
        <v>1051</v>
      </c>
      <c r="D60" s="68" t="s">
        <v>111</v>
      </c>
      <c r="E60" s="75">
        <v>45173</v>
      </c>
      <c r="F60" s="70">
        <v>251009.89649999997</v>
      </c>
      <c r="G60" s="76">
        <v>4.3549829999999998</v>
      </c>
      <c r="H60" s="70">
        <v>10.931439571999997</v>
      </c>
      <c r="I60" s="71">
        <f t="shared" si="0"/>
        <v>3.2532901352989524E-3</v>
      </c>
      <c r="J60" s="71">
        <f>H60/'סכום נכסי הקרן'!$C$41</f>
        <v>5.229282743965679E-5</v>
      </c>
    </row>
    <row r="61" spans="1:10">
      <c r="A61" s="67" t="s">
        <v>1231</v>
      </c>
      <c r="B61" s="54" t="s">
        <v>1233</v>
      </c>
      <c r="C61" s="68" t="s">
        <v>1051</v>
      </c>
      <c r="D61" s="68" t="s">
        <v>111</v>
      </c>
      <c r="E61" s="75">
        <v>45173</v>
      </c>
      <c r="F61" s="70">
        <v>220936.19962500001</v>
      </c>
      <c r="G61" s="76">
        <v>4.3549829999999998</v>
      </c>
      <c r="H61" s="70">
        <v>9.6217350360000005</v>
      </c>
      <c r="I61" s="71">
        <f t="shared" si="0"/>
        <v>2.8635108368761809E-3</v>
      </c>
      <c r="J61" s="71">
        <f>H61/'סכום נכסי הקרן'!$C$41</f>
        <v>4.6027581874616075E-5</v>
      </c>
    </row>
    <row r="62" spans="1:10">
      <c r="A62" s="67" t="s">
        <v>1234</v>
      </c>
      <c r="B62" s="54" t="s">
        <v>1235</v>
      </c>
      <c r="C62" s="68" t="s">
        <v>1051</v>
      </c>
      <c r="D62" s="68" t="s">
        <v>111</v>
      </c>
      <c r="E62" s="75">
        <v>45195</v>
      </c>
      <c r="F62" s="70">
        <v>608391.30804999999</v>
      </c>
      <c r="G62" s="76">
        <v>4.4637669999999998</v>
      </c>
      <c r="H62" s="70">
        <v>27.15717141</v>
      </c>
      <c r="I62" s="71">
        <f t="shared" si="0"/>
        <v>8.0822070385933031E-3</v>
      </c>
      <c r="J62" s="71">
        <f>H62/'סכום נכסי הקרן'!$C$41</f>
        <v>1.2991200920415346E-4</v>
      </c>
    </row>
    <row r="63" spans="1:10">
      <c r="A63" s="67" t="s">
        <v>1236</v>
      </c>
      <c r="B63" s="54" t="s">
        <v>1237</v>
      </c>
      <c r="C63" s="68" t="s">
        <v>1051</v>
      </c>
      <c r="D63" s="68" t="s">
        <v>111</v>
      </c>
      <c r="E63" s="75">
        <v>45173</v>
      </c>
      <c r="F63" s="70">
        <v>368275.61019999994</v>
      </c>
      <c r="G63" s="76">
        <v>4.3676079999999997</v>
      </c>
      <c r="H63" s="70">
        <v>16.084835884</v>
      </c>
      <c r="I63" s="71">
        <f t="shared" si="0"/>
        <v>4.7869850594385943E-3</v>
      </c>
      <c r="J63" s="71">
        <f>H63/'סכום נכסי הקרן'!$C$41</f>
        <v>7.6945176500968506E-5</v>
      </c>
    </row>
    <row r="64" spans="1:10">
      <c r="A64" s="67" t="s">
        <v>1238</v>
      </c>
      <c r="B64" s="54" t="s">
        <v>1239</v>
      </c>
      <c r="C64" s="68" t="s">
        <v>1051</v>
      </c>
      <c r="D64" s="68" t="s">
        <v>111</v>
      </c>
      <c r="E64" s="75">
        <v>45195</v>
      </c>
      <c r="F64" s="70">
        <v>405274.28132399998</v>
      </c>
      <c r="G64" s="76">
        <v>4.5041029999999997</v>
      </c>
      <c r="H64" s="70">
        <v>18.253972423</v>
      </c>
      <c r="I64" s="71">
        <f t="shared" si="0"/>
        <v>5.4325386901352057E-3</v>
      </c>
      <c r="J64" s="71">
        <f>H64/'סכום נכסי הקרן'!$C$41</f>
        <v>8.7321694797563585E-5</v>
      </c>
    </row>
    <row r="65" spans="1:10">
      <c r="A65" s="67" t="s">
        <v>1238</v>
      </c>
      <c r="B65" s="54" t="s">
        <v>1240</v>
      </c>
      <c r="C65" s="68" t="s">
        <v>1051</v>
      </c>
      <c r="D65" s="68" t="s">
        <v>111</v>
      </c>
      <c r="E65" s="75">
        <v>45195</v>
      </c>
      <c r="F65" s="70">
        <v>125574.535152</v>
      </c>
      <c r="G65" s="76">
        <v>4.5041029999999997</v>
      </c>
      <c r="H65" s="70">
        <v>5.6560068259999996</v>
      </c>
      <c r="I65" s="71">
        <f t="shared" si="0"/>
        <v>1.683276122144157E-3</v>
      </c>
      <c r="J65" s="71">
        <f>H65/'סכום נכסי הקרן'!$C$41</f>
        <v>2.7056691573095858E-5</v>
      </c>
    </row>
    <row r="66" spans="1:10">
      <c r="A66" s="67" t="s">
        <v>1241</v>
      </c>
      <c r="B66" s="54" t="s">
        <v>1242</v>
      </c>
      <c r="C66" s="68" t="s">
        <v>1051</v>
      </c>
      <c r="D66" s="68" t="s">
        <v>111</v>
      </c>
      <c r="E66" s="75">
        <v>45187</v>
      </c>
      <c r="F66" s="70">
        <v>147388.0214</v>
      </c>
      <c r="G66" s="76">
        <v>4.483047</v>
      </c>
      <c r="H66" s="70">
        <v>6.6074749990000008</v>
      </c>
      <c r="I66" s="71">
        <f t="shared" si="0"/>
        <v>1.9664412076650468E-3</v>
      </c>
      <c r="J66" s="71">
        <f>H66/'סכום נכסי הקרן'!$C$41</f>
        <v>3.1608238572674751E-5</v>
      </c>
    </row>
    <row r="67" spans="1:10">
      <c r="A67" s="67" t="s">
        <v>1243</v>
      </c>
      <c r="B67" s="54" t="s">
        <v>1244</v>
      </c>
      <c r="C67" s="68" t="s">
        <v>1051</v>
      </c>
      <c r="D67" s="68" t="s">
        <v>111</v>
      </c>
      <c r="E67" s="75">
        <v>45195</v>
      </c>
      <c r="F67" s="70">
        <v>773787.11234999995</v>
      </c>
      <c r="G67" s="76">
        <v>4.5141819999999999</v>
      </c>
      <c r="H67" s="70">
        <v>34.930158992999999</v>
      </c>
      <c r="I67" s="71">
        <f t="shared" si="0"/>
        <v>1.0395514783562938E-2</v>
      </c>
      <c r="J67" s="71">
        <f>H67/'סכום נכסי הקרן'!$C$41</f>
        <v>1.6709572098256897E-4</v>
      </c>
    </row>
    <row r="68" spans="1:10">
      <c r="A68" s="67" t="s">
        <v>1245</v>
      </c>
      <c r="B68" s="54" t="s">
        <v>1246</v>
      </c>
      <c r="C68" s="68" t="s">
        <v>1051</v>
      </c>
      <c r="D68" s="68" t="s">
        <v>111</v>
      </c>
      <c r="E68" s="75">
        <v>45175</v>
      </c>
      <c r="F68" s="70">
        <v>294776.0428</v>
      </c>
      <c r="G68" s="76">
        <v>4.4400839999999997</v>
      </c>
      <c r="H68" s="70">
        <v>13.088302621000002</v>
      </c>
      <c r="I68" s="71">
        <f t="shared" si="0"/>
        <v>3.8951910701470732E-3</v>
      </c>
      <c r="J68" s="71">
        <f>H68/'סכום נכסי הקרן'!$C$41</f>
        <v>6.2610632929907851E-5</v>
      </c>
    </row>
    <row r="69" spans="1:10">
      <c r="A69" s="67" t="s">
        <v>1247</v>
      </c>
      <c r="B69" s="54" t="s">
        <v>1248</v>
      </c>
      <c r="C69" s="68" t="s">
        <v>1051</v>
      </c>
      <c r="D69" s="68" t="s">
        <v>111</v>
      </c>
      <c r="E69" s="75">
        <v>45173</v>
      </c>
      <c r="F69" s="70">
        <v>88437.479479000016</v>
      </c>
      <c r="G69" s="76">
        <v>4.3504649999999998</v>
      </c>
      <c r="H69" s="70">
        <v>3.8474417989999998</v>
      </c>
      <c r="I69" s="71">
        <f t="shared" si="0"/>
        <v>1.1450316647117955E-3</v>
      </c>
      <c r="J69" s="71">
        <f>H69/'סכום נכסי הקרן'!$C$41</f>
        <v>1.8405042515586962E-5</v>
      </c>
    </row>
    <row r="70" spans="1:10">
      <c r="A70" s="67" t="s">
        <v>1249</v>
      </c>
      <c r="B70" s="54" t="s">
        <v>1250</v>
      </c>
      <c r="C70" s="68" t="s">
        <v>1051</v>
      </c>
      <c r="D70" s="68" t="s">
        <v>111</v>
      </c>
      <c r="E70" s="75">
        <v>45175</v>
      </c>
      <c r="F70" s="70">
        <v>258017.50915200001</v>
      </c>
      <c r="G70" s="76">
        <v>4.4728500000000002</v>
      </c>
      <c r="H70" s="70">
        <v>11.540736485</v>
      </c>
      <c r="I70" s="71">
        <f t="shared" si="0"/>
        <v>3.4346221203019442E-3</v>
      </c>
      <c r="J70" s="71">
        <f>H70/'סכום נכסי הקרן'!$C$41</f>
        <v>5.5207526653897184E-5</v>
      </c>
    </row>
    <row r="71" spans="1:10">
      <c r="A71" s="67" t="s">
        <v>1251</v>
      </c>
      <c r="B71" s="54" t="s">
        <v>1252</v>
      </c>
      <c r="C71" s="68" t="s">
        <v>1051</v>
      </c>
      <c r="D71" s="68" t="s">
        <v>111</v>
      </c>
      <c r="E71" s="75">
        <v>45175</v>
      </c>
      <c r="F71" s="70">
        <v>811061.89296000008</v>
      </c>
      <c r="G71" s="76">
        <v>4.4904840000000004</v>
      </c>
      <c r="H71" s="70">
        <v>36.420607468</v>
      </c>
      <c r="I71" s="71">
        <f t="shared" si="0"/>
        <v>1.0839085027806783E-2</v>
      </c>
      <c r="J71" s="71">
        <f>H71/'סכום נכסי הקרן'!$C$41</f>
        <v>1.7422559298135962E-4</v>
      </c>
    </row>
    <row r="72" spans="1:10">
      <c r="A72" s="67" t="s">
        <v>1253</v>
      </c>
      <c r="B72" s="54" t="s">
        <v>1254</v>
      </c>
      <c r="C72" s="68" t="s">
        <v>1051</v>
      </c>
      <c r="D72" s="68" t="s">
        <v>111</v>
      </c>
      <c r="E72" s="75">
        <v>45187</v>
      </c>
      <c r="F72" s="70">
        <v>368713.107625</v>
      </c>
      <c r="G72" s="76">
        <v>4.5460120000000002</v>
      </c>
      <c r="H72" s="70">
        <v>16.761741622000002</v>
      </c>
      <c r="I72" s="71">
        <f t="shared" si="0"/>
        <v>4.9884380103933203E-3</v>
      </c>
      <c r="J72" s="71">
        <f>H72/'סכום נכסי הקרן'!$C$41</f>
        <v>8.0183296669588839E-5</v>
      </c>
    </row>
    <row r="73" spans="1:10">
      <c r="A73" s="67" t="s">
        <v>1255</v>
      </c>
      <c r="B73" s="54" t="s">
        <v>1256</v>
      </c>
      <c r="C73" s="68" t="s">
        <v>1051</v>
      </c>
      <c r="D73" s="68" t="s">
        <v>111</v>
      </c>
      <c r="E73" s="75">
        <v>45175</v>
      </c>
      <c r="F73" s="70">
        <v>921904.29612499999</v>
      </c>
      <c r="G73" s="76">
        <v>4.5156650000000003</v>
      </c>
      <c r="H73" s="70">
        <v>41.630108075999999</v>
      </c>
      <c r="I73" s="71">
        <f t="shared" si="0"/>
        <v>1.238947707143581E-2</v>
      </c>
      <c r="J73" s="71">
        <f>H73/'סכום נכסי הקרן'!$C$41</f>
        <v>1.9914632867647444E-4</v>
      </c>
    </row>
    <row r="74" spans="1:10">
      <c r="A74" s="67" t="s">
        <v>1257</v>
      </c>
      <c r="B74" s="54" t="s">
        <v>1258</v>
      </c>
      <c r="C74" s="68" t="s">
        <v>1051</v>
      </c>
      <c r="D74" s="68" t="s">
        <v>111</v>
      </c>
      <c r="E74" s="75">
        <v>45187</v>
      </c>
      <c r="F74" s="70">
        <v>516348.07201599999</v>
      </c>
      <c r="G74" s="76">
        <v>4.57369</v>
      </c>
      <c r="H74" s="70">
        <v>23.616159612000001</v>
      </c>
      <c r="I74" s="71">
        <f t="shared" ref="I74:I137" si="1">IFERROR(H74/$H$9,0)</f>
        <v>7.0283715692999451E-3</v>
      </c>
      <c r="J74" s="71">
        <f>H74/'סכום נכסי הקרן'!$C$41</f>
        <v>1.1297283868640211E-4</v>
      </c>
    </row>
    <row r="75" spans="1:10">
      <c r="A75" s="67" t="s">
        <v>1259</v>
      </c>
      <c r="B75" s="54" t="s">
        <v>1260</v>
      </c>
      <c r="C75" s="68" t="s">
        <v>1051</v>
      </c>
      <c r="D75" s="68" t="s">
        <v>111</v>
      </c>
      <c r="E75" s="75">
        <v>45180</v>
      </c>
      <c r="F75" s="70">
        <v>926813.98944999988</v>
      </c>
      <c r="G75" s="76">
        <v>5.0339830000000001</v>
      </c>
      <c r="H75" s="70">
        <v>46.655657018999996</v>
      </c>
      <c r="I75" s="71">
        <f t="shared" si="1"/>
        <v>1.388512352248532E-2</v>
      </c>
      <c r="J75" s="71">
        <f>H75/'סכום נכסי הקרן'!$C$41</f>
        <v>2.2318709310964113E-4</v>
      </c>
    </row>
    <row r="76" spans="1:10">
      <c r="A76" s="67" t="s">
        <v>1261</v>
      </c>
      <c r="B76" s="54" t="s">
        <v>1262</v>
      </c>
      <c r="C76" s="68" t="s">
        <v>1051</v>
      </c>
      <c r="D76" s="68" t="s">
        <v>111</v>
      </c>
      <c r="E76" s="75">
        <v>45197</v>
      </c>
      <c r="F76" s="70">
        <v>296953.80776</v>
      </c>
      <c r="G76" s="76">
        <v>5.1408899999999997</v>
      </c>
      <c r="H76" s="70">
        <v>15.266067581</v>
      </c>
      <c r="I76" s="71">
        <f t="shared" si="1"/>
        <v>4.543312592907453E-3</v>
      </c>
      <c r="J76" s="71">
        <f>H76/'סכום נכסי הקרן'!$C$41</f>
        <v>7.3028427082940471E-5</v>
      </c>
    </row>
    <row r="77" spans="1:10">
      <c r="A77" s="67" t="s">
        <v>1263</v>
      </c>
      <c r="B77" s="54" t="s">
        <v>1264</v>
      </c>
      <c r="C77" s="68" t="s">
        <v>1051</v>
      </c>
      <c r="D77" s="68" t="s">
        <v>111</v>
      </c>
      <c r="E77" s="75">
        <v>45274</v>
      </c>
      <c r="F77" s="70">
        <v>213387.91071899998</v>
      </c>
      <c r="G77" s="76">
        <v>1.4278599999999999</v>
      </c>
      <c r="H77" s="70">
        <v>3.0468808170000004</v>
      </c>
      <c r="I77" s="71">
        <f t="shared" si="1"/>
        <v>9.0677785300734737E-4</v>
      </c>
      <c r="J77" s="71">
        <f>H77/'סכום נכסי הקרן'!$C$41</f>
        <v>1.4575391625517697E-5</v>
      </c>
    </row>
    <row r="78" spans="1:10">
      <c r="A78" s="67" t="s">
        <v>1265</v>
      </c>
      <c r="B78" s="54" t="s">
        <v>1266</v>
      </c>
      <c r="C78" s="68" t="s">
        <v>1051</v>
      </c>
      <c r="D78" s="68" t="s">
        <v>111</v>
      </c>
      <c r="E78" s="75">
        <v>45274</v>
      </c>
      <c r="F78" s="70">
        <v>213475.41020400001</v>
      </c>
      <c r="G78" s="76">
        <v>1.4682630000000001</v>
      </c>
      <c r="H78" s="70">
        <v>3.1343803019999994</v>
      </c>
      <c r="I78" s="71">
        <f t="shared" si="1"/>
        <v>9.3281844990396952E-4</v>
      </c>
      <c r="J78" s="71">
        <f>H78/'סכום נכסי הקרן'!$C$41</f>
        <v>1.4993963712023469E-5</v>
      </c>
    </row>
    <row r="79" spans="1:10">
      <c r="A79" s="67" t="s">
        <v>1267</v>
      </c>
      <c r="B79" s="54" t="s">
        <v>1268</v>
      </c>
      <c r="C79" s="68" t="s">
        <v>1051</v>
      </c>
      <c r="D79" s="68" t="s">
        <v>111</v>
      </c>
      <c r="E79" s="75">
        <v>45258</v>
      </c>
      <c r="F79" s="70">
        <v>414467.86388000002</v>
      </c>
      <c r="G79" s="76">
        <v>1.573842</v>
      </c>
      <c r="H79" s="70">
        <v>6.523068018</v>
      </c>
      <c r="I79" s="71">
        <f t="shared" si="1"/>
        <v>1.9413209664718345E-3</v>
      </c>
      <c r="J79" s="71">
        <f>H79/'סכום נכסי הקרן'!$C$41</f>
        <v>3.1204460125832192E-5</v>
      </c>
    </row>
    <row r="80" spans="1:10">
      <c r="A80" s="67" t="s">
        <v>1269</v>
      </c>
      <c r="B80" s="54" t="s">
        <v>1270</v>
      </c>
      <c r="C80" s="68" t="s">
        <v>1051</v>
      </c>
      <c r="D80" s="68" t="s">
        <v>111</v>
      </c>
      <c r="E80" s="75">
        <v>45258</v>
      </c>
      <c r="F80" s="70">
        <v>121611.39539999999</v>
      </c>
      <c r="G80" s="76">
        <v>1.6988760000000001</v>
      </c>
      <c r="H80" s="70">
        <v>2.0660262729999999</v>
      </c>
      <c r="I80" s="71">
        <f t="shared" si="1"/>
        <v>6.1486713153825062E-4</v>
      </c>
      <c r="J80" s="71">
        <f>H80/'סכום נכסי הקרן'!$C$41</f>
        <v>9.8832687742717615E-6</v>
      </c>
    </row>
    <row r="81" spans="1:10">
      <c r="A81" s="67" t="s">
        <v>1271</v>
      </c>
      <c r="B81" s="54" t="s">
        <v>1272</v>
      </c>
      <c r="C81" s="68" t="s">
        <v>1051</v>
      </c>
      <c r="D81" s="68" t="s">
        <v>111</v>
      </c>
      <c r="E81" s="75">
        <v>45251</v>
      </c>
      <c r="F81" s="70">
        <v>71380.135429999995</v>
      </c>
      <c r="G81" s="76">
        <v>1.695227</v>
      </c>
      <c r="H81" s="70">
        <v>1.2100550139999999</v>
      </c>
      <c r="I81" s="71">
        <f t="shared" si="1"/>
        <v>3.6012274634885906E-4</v>
      </c>
      <c r="J81" s="71">
        <f>H81/'סכום נכסי הקרן'!$C$41</f>
        <v>5.7885512354359011E-6</v>
      </c>
    </row>
    <row r="82" spans="1:10">
      <c r="A82" s="67" t="s">
        <v>1273</v>
      </c>
      <c r="B82" s="54" t="s">
        <v>1274</v>
      </c>
      <c r="C82" s="68" t="s">
        <v>1051</v>
      </c>
      <c r="D82" s="68" t="s">
        <v>111</v>
      </c>
      <c r="E82" s="75">
        <v>45251</v>
      </c>
      <c r="F82" s="70">
        <v>91302.985917000013</v>
      </c>
      <c r="G82" s="76">
        <v>1.7701499999999999</v>
      </c>
      <c r="H82" s="70">
        <v>1.6161997050000001</v>
      </c>
      <c r="I82" s="71">
        <f t="shared" si="1"/>
        <v>4.8099488839671546E-4</v>
      </c>
      <c r="J82" s="71">
        <f>H82/'סכום נכסי הקרן'!$C$41</f>
        <v>7.7314293076338516E-6</v>
      </c>
    </row>
    <row r="83" spans="1:10">
      <c r="A83" s="67" t="s">
        <v>1273</v>
      </c>
      <c r="B83" s="54" t="s">
        <v>1275</v>
      </c>
      <c r="C83" s="68" t="s">
        <v>1051</v>
      </c>
      <c r="D83" s="68" t="s">
        <v>111</v>
      </c>
      <c r="E83" s="75">
        <v>45251</v>
      </c>
      <c r="F83" s="70">
        <v>142869.15910799999</v>
      </c>
      <c r="G83" s="76">
        <v>1.7701499999999999</v>
      </c>
      <c r="H83" s="70">
        <v>2.5289982759999998</v>
      </c>
      <c r="I83" s="71">
        <f t="shared" si="1"/>
        <v>7.5265156883573721E-4</v>
      </c>
      <c r="J83" s="71">
        <f>H83/'סכום נכסי הקרן'!$C$41</f>
        <v>1.2097992178523434E-5</v>
      </c>
    </row>
    <row r="84" spans="1:10">
      <c r="A84" s="67" t="s">
        <v>1276</v>
      </c>
      <c r="B84" s="54" t="s">
        <v>1277</v>
      </c>
      <c r="C84" s="68" t="s">
        <v>1051</v>
      </c>
      <c r="D84" s="68" t="s">
        <v>111</v>
      </c>
      <c r="E84" s="75">
        <v>45251</v>
      </c>
      <c r="F84" s="70">
        <v>178630.19862800001</v>
      </c>
      <c r="G84" s="76">
        <v>1.794208</v>
      </c>
      <c r="H84" s="70">
        <v>3.2049975780000004</v>
      </c>
      <c r="I84" s="71">
        <f t="shared" si="1"/>
        <v>9.5383475666570143E-4</v>
      </c>
      <c r="J84" s="71">
        <f>H84/'סכום נכסי הקרן'!$C$41</f>
        <v>1.5331776220961947E-5</v>
      </c>
    </row>
    <row r="85" spans="1:10">
      <c r="A85" s="67" t="s">
        <v>1276</v>
      </c>
      <c r="B85" s="54" t="s">
        <v>1278</v>
      </c>
      <c r="C85" s="68" t="s">
        <v>1051</v>
      </c>
      <c r="D85" s="68" t="s">
        <v>111</v>
      </c>
      <c r="E85" s="75">
        <v>45251</v>
      </c>
      <c r="F85" s="70">
        <v>213092.49064999996</v>
      </c>
      <c r="G85" s="76">
        <v>1.794208</v>
      </c>
      <c r="H85" s="70">
        <v>3.8233228319999997</v>
      </c>
      <c r="I85" s="71">
        <f t="shared" si="1"/>
        <v>1.1378536533531009E-3</v>
      </c>
      <c r="J85" s="71">
        <f>H85/'סכום נכסי הקרן'!$C$41</f>
        <v>1.8289664392600822E-5</v>
      </c>
    </row>
    <row r="86" spans="1:10">
      <c r="A86" s="67" t="s">
        <v>1279</v>
      </c>
      <c r="B86" s="54" t="s">
        <v>1280</v>
      </c>
      <c r="C86" s="68" t="s">
        <v>1051</v>
      </c>
      <c r="D86" s="68" t="s">
        <v>111</v>
      </c>
      <c r="E86" s="75">
        <v>45272</v>
      </c>
      <c r="F86" s="70">
        <v>143149.15745999999</v>
      </c>
      <c r="G86" s="76">
        <v>2.0410910000000002</v>
      </c>
      <c r="H86" s="70">
        <v>2.9218041920000002</v>
      </c>
      <c r="I86" s="71">
        <f t="shared" si="1"/>
        <v>8.6955397708607753E-4</v>
      </c>
      <c r="J86" s="71">
        <f>H86/'סכום נכסי הקרן'!$C$41</f>
        <v>1.3977061430781689E-5</v>
      </c>
    </row>
    <row r="87" spans="1:10">
      <c r="A87" s="67" t="s">
        <v>1281</v>
      </c>
      <c r="B87" s="54" t="s">
        <v>1282</v>
      </c>
      <c r="C87" s="68" t="s">
        <v>1051</v>
      </c>
      <c r="D87" s="68" t="s">
        <v>111</v>
      </c>
      <c r="E87" s="75">
        <v>45250</v>
      </c>
      <c r="F87" s="70">
        <v>121732.97795499999</v>
      </c>
      <c r="G87" s="76">
        <v>1.9945440000000001</v>
      </c>
      <c r="H87" s="70">
        <v>2.428017648</v>
      </c>
      <c r="I87" s="71">
        <f t="shared" si="1"/>
        <v>7.2259886820423308E-4</v>
      </c>
      <c r="J87" s="71">
        <f>H87/'סכום נכסי הקרן'!$C$41</f>
        <v>1.1614930224974524E-5</v>
      </c>
    </row>
    <row r="88" spans="1:10">
      <c r="A88" s="67" t="s">
        <v>1281</v>
      </c>
      <c r="B88" s="54" t="s">
        <v>1283</v>
      </c>
      <c r="C88" s="68" t="s">
        <v>1051</v>
      </c>
      <c r="D88" s="68" t="s">
        <v>111</v>
      </c>
      <c r="E88" s="75">
        <v>45250</v>
      </c>
      <c r="F88" s="70">
        <v>152540.28809300001</v>
      </c>
      <c r="G88" s="76">
        <v>1.9945440000000001</v>
      </c>
      <c r="H88" s="70">
        <v>3.0424829530000004</v>
      </c>
      <c r="I88" s="71">
        <f t="shared" si="1"/>
        <v>9.054690109766753E-4</v>
      </c>
      <c r="J88" s="71">
        <f>H88/'סכום נכסי הקרן'!$C$41</f>
        <v>1.4554353523286025E-5</v>
      </c>
    </row>
    <row r="89" spans="1:10">
      <c r="A89" s="67" t="s">
        <v>1284</v>
      </c>
      <c r="B89" s="54" t="s">
        <v>1285</v>
      </c>
      <c r="C89" s="68" t="s">
        <v>1051</v>
      </c>
      <c r="D89" s="68" t="s">
        <v>111</v>
      </c>
      <c r="E89" s="75">
        <v>45271</v>
      </c>
      <c r="F89" s="70">
        <v>415470.88797600003</v>
      </c>
      <c r="G89" s="76">
        <v>2.1030929999999999</v>
      </c>
      <c r="H89" s="70">
        <v>8.7377396000000012</v>
      </c>
      <c r="I89" s="71">
        <f t="shared" si="1"/>
        <v>2.6004262163515004E-3</v>
      </c>
      <c r="J89" s="71">
        <f>H89/'סכום נכסי הקרן'!$C$41</f>
        <v>4.1798804824007124E-5</v>
      </c>
    </row>
    <row r="90" spans="1:10">
      <c r="A90" s="67" t="s">
        <v>1286</v>
      </c>
      <c r="B90" s="54" t="s">
        <v>1287</v>
      </c>
      <c r="C90" s="68" t="s">
        <v>1051</v>
      </c>
      <c r="D90" s="68" t="s">
        <v>111</v>
      </c>
      <c r="E90" s="75">
        <v>45271</v>
      </c>
      <c r="F90" s="70">
        <v>537319.75413799996</v>
      </c>
      <c r="G90" s="76">
        <v>2.1163780000000001</v>
      </c>
      <c r="H90" s="70">
        <v>11.371717444</v>
      </c>
      <c r="I90" s="71">
        <f t="shared" si="1"/>
        <v>3.3843206046469125E-3</v>
      </c>
      <c r="J90" s="71">
        <f>H90/'סכום נכסי הקרן'!$C$41</f>
        <v>5.43989887219245E-5</v>
      </c>
    </row>
    <row r="91" spans="1:10">
      <c r="A91" s="67" t="s">
        <v>1288</v>
      </c>
      <c r="B91" s="54" t="s">
        <v>1289</v>
      </c>
      <c r="C91" s="68" t="s">
        <v>1051</v>
      </c>
      <c r="D91" s="68" t="s">
        <v>111</v>
      </c>
      <c r="E91" s="75">
        <v>45250</v>
      </c>
      <c r="F91" s="70">
        <v>609210.30322999996</v>
      </c>
      <c r="G91" s="76">
        <v>2.0822859999999999</v>
      </c>
      <c r="H91" s="70">
        <v>12.685501677999998</v>
      </c>
      <c r="I91" s="71">
        <f t="shared" si="1"/>
        <v>3.7753140561710193E-3</v>
      </c>
      <c r="J91" s="71">
        <f>H91/'סכום נכסי הקרן'!$C$41</f>
        <v>6.0683750375593328E-5</v>
      </c>
    </row>
    <row r="92" spans="1:10">
      <c r="A92" s="67" t="s">
        <v>1290</v>
      </c>
      <c r="B92" s="54" t="s">
        <v>1291</v>
      </c>
      <c r="C92" s="68" t="s">
        <v>1051</v>
      </c>
      <c r="D92" s="68" t="s">
        <v>111</v>
      </c>
      <c r="E92" s="75">
        <v>45252</v>
      </c>
      <c r="F92" s="70">
        <v>91705.595849999983</v>
      </c>
      <c r="G92" s="76">
        <v>2.2230240000000001</v>
      </c>
      <c r="H92" s="70">
        <v>2.0386377630000001</v>
      </c>
      <c r="I92" s="71">
        <f t="shared" si="1"/>
        <v>6.0671607615193489E-4</v>
      </c>
      <c r="J92" s="71">
        <f>H92/'סכום נכסי הקרן'!$C$41</f>
        <v>9.7522501085392251E-6</v>
      </c>
    </row>
    <row r="93" spans="1:10">
      <c r="A93" s="67" t="s">
        <v>1290</v>
      </c>
      <c r="B93" s="54" t="s">
        <v>1292</v>
      </c>
      <c r="C93" s="68" t="s">
        <v>1051</v>
      </c>
      <c r="D93" s="68" t="s">
        <v>111</v>
      </c>
      <c r="E93" s="75">
        <v>45252</v>
      </c>
      <c r="F93" s="70">
        <v>251123.52194999999</v>
      </c>
      <c r="G93" s="76">
        <v>2.2230240000000001</v>
      </c>
      <c r="H93" s="70">
        <v>5.5825371429999997</v>
      </c>
      <c r="I93" s="71">
        <f t="shared" si="1"/>
        <v>1.6614109146046426E-3</v>
      </c>
      <c r="J93" s="71">
        <f>H93/'סכום נכסי הקרן'!$C$41</f>
        <v>2.6705233978708556E-5</v>
      </c>
    </row>
    <row r="94" spans="1:10">
      <c r="A94" s="67" t="s">
        <v>1293</v>
      </c>
      <c r="B94" s="54" t="s">
        <v>1294</v>
      </c>
      <c r="C94" s="68" t="s">
        <v>1051</v>
      </c>
      <c r="D94" s="68" t="s">
        <v>111</v>
      </c>
      <c r="E94" s="75">
        <v>45252</v>
      </c>
      <c r="F94" s="70">
        <v>538121.83274999994</v>
      </c>
      <c r="G94" s="76">
        <v>2.2230240000000001</v>
      </c>
      <c r="H94" s="70">
        <v>11.962579590999997</v>
      </c>
      <c r="I94" s="71">
        <f t="shared" si="1"/>
        <v>3.5601662452412522E-3</v>
      </c>
      <c r="J94" s="71">
        <f>H94/'סכום נכסי הקרן'!$C$41</f>
        <v>5.7225501377479798E-5</v>
      </c>
    </row>
    <row r="95" spans="1:10">
      <c r="A95" s="67" t="s">
        <v>1295</v>
      </c>
      <c r="B95" s="54" t="s">
        <v>1296</v>
      </c>
      <c r="C95" s="68" t="s">
        <v>1051</v>
      </c>
      <c r="D95" s="68" t="s">
        <v>111</v>
      </c>
      <c r="E95" s="75">
        <v>45252</v>
      </c>
      <c r="F95" s="70">
        <v>286998.31079999998</v>
      </c>
      <c r="G95" s="76">
        <v>2.2230240000000001</v>
      </c>
      <c r="H95" s="70">
        <v>6.3800424489999994</v>
      </c>
      <c r="I95" s="71">
        <f t="shared" si="1"/>
        <v>1.8987553309342186E-3</v>
      </c>
      <c r="J95" s="71">
        <f>H95/'סכום נכסי הקרן'!$C$41</f>
        <v>3.0520267403554959E-5</v>
      </c>
    </row>
    <row r="96" spans="1:10">
      <c r="A96" s="67" t="s">
        <v>1297</v>
      </c>
      <c r="B96" s="54" t="s">
        <v>1298</v>
      </c>
      <c r="C96" s="68" t="s">
        <v>1051</v>
      </c>
      <c r="D96" s="68" t="s">
        <v>111</v>
      </c>
      <c r="E96" s="75">
        <v>45253</v>
      </c>
      <c r="F96" s="70">
        <v>358815.94365500001</v>
      </c>
      <c r="G96" s="76">
        <v>2.2199520000000001</v>
      </c>
      <c r="H96" s="70">
        <v>7.9655415749999996</v>
      </c>
      <c r="I96" s="71">
        <f t="shared" si="1"/>
        <v>2.3706134638148083E-3</v>
      </c>
      <c r="J96" s="71">
        <f>H96/'סכום נכסי הקרן'!$C$41</f>
        <v>3.8104834070694808E-5</v>
      </c>
    </row>
    <row r="97" spans="1:10">
      <c r="A97" s="67" t="s">
        <v>1299</v>
      </c>
      <c r="B97" s="54" t="s">
        <v>1300</v>
      </c>
      <c r="C97" s="68" t="s">
        <v>1051</v>
      </c>
      <c r="D97" s="68" t="s">
        <v>111</v>
      </c>
      <c r="E97" s="75">
        <v>45252</v>
      </c>
      <c r="F97" s="70">
        <v>279005.43662200001</v>
      </c>
      <c r="G97" s="76">
        <v>2.319293</v>
      </c>
      <c r="H97" s="70">
        <v>6.4709526640000004</v>
      </c>
      <c r="I97" s="71">
        <f t="shared" si="1"/>
        <v>1.9258109903201031E-3</v>
      </c>
      <c r="J97" s="71">
        <f>H97/'סכום נכסי הקרן'!$C$41</f>
        <v>3.095515543035008E-5</v>
      </c>
    </row>
    <row r="98" spans="1:10">
      <c r="A98" s="67" t="s">
        <v>1299</v>
      </c>
      <c r="B98" s="54" t="s">
        <v>1301</v>
      </c>
      <c r="C98" s="68" t="s">
        <v>1051</v>
      </c>
      <c r="D98" s="68" t="s">
        <v>111</v>
      </c>
      <c r="E98" s="75">
        <v>45252</v>
      </c>
      <c r="F98" s="70">
        <v>323205.59769299999</v>
      </c>
      <c r="G98" s="76">
        <v>2.319293</v>
      </c>
      <c r="H98" s="70">
        <v>7.4960837769999999</v>
      </c>
      <c r="I98" s="71">
        <f t="shared" si="1"/>
        <v>2.2308987983205601E-3</v>
      </c>
      <c r="J98" s="71">
        <f>H98/'סכום נכסי הקרן'!$C$41</f>
        <v>3.5859084509594347E-5</v>
      </c>
    </row>
    <row r="99" spans="1:10">
      <c r="A99" s="67" t="s">
        <v>1302</v>
      </c>
      <c r="B99" s="54" t="s">
        <v>1303</v>
      </c>
      <c r="C99" s="68" t="s">
        <v>1051</v>
      </c>
      <c r="D99" s="68" t="s">
        <v>111</v>
      </c>
      <c r="E99" s="75">
        <v>45265</v>
      </c>
      <c r="F99" s="70">
        <v>509974.22064199997</v>
      </c>
      <c r="G99" s="76">
        <v>2.3245809999999998</v>
      </c>
      <c r="H99" s="70">
        <v>11.854765331000001</v>
      </c>
      <c r="I99" s="71">
        <f t="shared" si="1"/>
        <v>3.5280797971396715E-3</v>
      </c>
      <c r="J99" s="71">
        <f>H99/'סכום נכסי הקרן'!$C$41</f>
        <v>5.6709749316044524E-5</v>
      </c>
    </row>
    <row r="100" spans="1:10">
      <c r="A100" s="67" t="s">
        <v>1304</v>
      </c>
      <c r="B100" s="54" t="s">
        <v>1305</v>
      </c>
      <c r="C100" s="68" t="s">
        <v>1051</v>
      </c>
      <c r="D100" s="68" t="s">
        <v>111</v>
      </c>
      <c r="E100" s="75">
        <v>45252</v>
      </c>
      <c r="F100" s="70">
        <v>367289.609742</v>
      </c>
      <c r="G100" s="76">
        <v>2.3430870000000001</v>
      </c>
      <c r="H100" s="70">
        <v>8.6059148609999987</v>
      </c>
      <c r="I100" s="71">
        <f t="shared" si="1"/>
        <v>2.5611940438501251E-3</v>
      </c>
      <c r="J100" s="71">
        <f>H100/'סכום נכסי הקרן'!$C$41</f>
        <v>4.1168193614623313E-5</v>
      </c>
    </row>
    <row r="101" spans="1:10">
      <c r="A101" s="67" t="s">
        <v>1304</v>
      </c>
      <c r="B101" s="54" t="s">
        <v>1306</v>
      </c>
      <c r="C101" s="68" t="s">
        <v>1051</v>
      </c>
      <c r="D101" s="68" t="s">
        <v>111</v>
      </c>
      <c r="E101" s="75">
        <v>45252</v>
      </c>
      <c r="F101" s="70">
        <v>107761.449077</v>
      </c>
      <c r="G101" s="76">
        <v>2.3430870000000001</v>
      </c>
      <c r="H101" s="70">
        <v>2.5249444250000002</v>
      </c>
      <c r="I101" s="71">
        <f t="shared" si="1"/>
        <v>7.5144510802319683E-4</v>
      </c>
      <c r="J101" s="71">
        <f>H101/'סכום נכסי הקרן'!$C$41</f>
        <v>1.2078599734425581E-5</v>
      </c>
    </row>
    <row r="102" spans="1:10">
      <c r="A102" s="67" t="s">
        <v>1307</v>
      </c>
      <c r="B102" s="54" t="s">
        <v>1308</v>
      </c>
      <c r="C102" s="68" t="s">
        <v>1051</v>
      </c>
      <c r="D102" s="68" t="s">
        <v>111</v>
      </c>
      <c r="E102" s="75">
        <v>45253</v>
      </c>
      <c r="F102" s="70">
        <v>359224.27458500001</v>
      </c>
      <c r="G102" s="76">
        <v>2.3008690000000001</v>
      </c>
      <c r="H102" s="70">
        <v>8.2652791300000015</v>
      </c>
      <c r="I102" s="71">
        <f t="shared" si="1"/>
        <v>2.4598179299272003E-3</v>
      </c>
      <c r="J102" s="71">
        <f>H102/'סכום נכסי הקרן'!$C$41</f>
        <v>3.9538691353403278E-5</v>
      </c>
    </row>
    <row r="103" spans="1:10">
      <c r="A103" s="67" t="s">
        <v>1309</v>
      </c>
      <c r="B103" s="54" t="s">
        <v>1310</v>
      </c>
      <c r="C103" s="68" t="s">
        <v>1051</v>
      </c>
      <c r="D103" s="68" t="s">
        <v>111</v>
      </c>
      <c r="E103" s="75">
        <v>45252</v>
      </c>
      <c r="F103" s="70">
        <v>287464.97472</v>
      </c>
      <c r="G103" s="76">
        <v>2.3774359999999999</v>
      </c>
      <c r="H103" s="70">
        <v>6.8342956749999999</v>
      </c>
      <c r="I103" s="71">
        <f t="shared" si="1"/>
        <v>2.0339449854476863E-3</v>
      </c>
      <c r="J103" s="71">
        <f>H103/'סכום נכסי הקרן'!$C$41</f>
        <v>3.2693282714545642E-5</v>
      </c>
    </row>
    <row r="104" spans="1:10">
      <c r="A104" s="67" t="s">
        <v>1311</v>
      </c>
      <c r="B104" s="54" t="s">
        <v>1312</v>
      </c>
      <c r="C104" s="68" t="s">
        <v>1051</v>
      </c>
      <c r="D104" s="68" t="s">
        <v>111</v>
      </c>
      <c r="E104" s="75">
        <v>45257</v>
      </c>
      <c r="F104" s="70">
        <v>287861.63905200001</v>
      </c>
      <c r="G104" s="76">
        <v>2.5205790000000001</v>
      </c>
      <c r="H104" s="70">
        <v>7.2557813939999996</v>
      </c>
      <c r="I104" s="71">
        <f t="shared" si="1"/>
        <v>2.1593827489518034E-3</v>
      </c>
      <c r="J104" s="71">
        <f>H104/'סכום נכסי הקרן'!$C$41</f>
        <v>3.4709547802668355E-5</v>
      </c>
    </row>
    <row r="105" spans="1:10">
      <c r="A105" s="67" t="s">
        <v>1313</v>
      </c>
      <c r="B105" s="54" t="s">
        <v>1314</v>
      </c>
      <c r="C105" s="68" t="s">
        <v>1051</v>
      </c>
      <c r="D105" s="68" t="s">
        <v>111</v>
      </c>
      <c r="E105" s="75">
        <v>45257</v>
      </c>
      <c r="F105" s="70">
        <v>144276.92860000001</v>
      </c>
      <c r="G105" s="76">
        <v>2.7544249999999999</v>
      </c>
      <c r="H105" s="70">
        <v>3.9739997709999999</v>
      </c>
      <c r="I105" s="71">
        <f t="shared" si="1"/>
        <v>1.1826964022003195E-3</v>
      </c>
      <c r="J105" s="71">
        <f>H105/'סכום נכסי הקרן'!$C$41</f>
        <v>1.9010459043512579E-5</v>
      </c>
    </row>
    <row r="106" spans="1:10">
      <c r="A106" s="67" t="s">
        <v>1315</v>
      </c>
      <c r="B106" s="54" t="s">
        <v>1316</v>
      </c>
      <c r="C106" s="68" t="s">
        <v>1051</v>
      </c>
      <c r="D106" s="68" t="s">
        <v>111</v>
      </c>
      <c r="E106" s="75">
        <v>45257</v>
      </c>
      <c r="F106" s="70">
        <v>144405.26117799999</v>
      </c>
      <c r="G106" s="76">
        <v>2.8408470000000001</v>
      </c>
      <c r="H106" s="70">
        <v>4.1023323490000001</v>
      </c>
      <c r="I106" s="71">
        <f t="shared" si="1"/>
        <v>1.2208892776486991E-3</v>
      </c>
      <c r="J106" s="71">
        <f>H106/'סכום נכסי הקרן'!$C$41</f>
        <v>1.9624364770387717E-5</v>
      </c>
    </row>
    <row r="107" spans="1:10">
      <c r="A107" s="67" t="s">
        <v>1317</v>
      </c>
      <c r="B107" s="54" t="s">
        <v>1318</v>
      </c>
      <c r="C107" s="68" t="s">
        <v>1051</v>
      </c>
      <c r="D107" s="68" t="s">
        <v>111</v>
      </c>
      <c r="E107" s="75">
        <v>45257</v>
      </c>
      <c r="F107" s="70">
        <v>153911.315745</v>
      </c>
      <c r="G107" s="76">
        <v>2.9062160000000001</v>
      </c>
      <c r="H107" s="70">
        <v>4.4729949800000002</v>
      </c>
      <c r="I107" s="71">
        <f t="shared" si="1"/>
        <v>1.3312016544416883E-3</v>
      </c>
      <c r="J107" s="71">
        <f>H107/'סכום נכסי הקרן'!$C$41</f>
        <v>2.1397506987709225E-5</v>
      </c>
    </row>
    <row r="108" spans="1:10">
      <c r="A108" s="67" t="s">
        <v>1319</v>
      </c>
      <c r="B108" s="54" t="s">
        <v>1320</v>
      </c>
      <c r="C108" s="68" t="s">
        <v>1051</v>
      </c>
      <c r="D108" s="68" t="s">
        <v>111</v>
      </c>
      <c r="E108" s="75">
        <v>45257</v>
      </c>
      <c r="F108" s="70">
        <v>72255.130279999998</v>
      </c>
      <c r="G108" s="76">
        <v>2.9114420000000001</v>
      </c>
      <c r="H108" s="70">
        <v>2.1036658659999996</v>
      </c>
      <c r="I108" s="71">
        <f t="shared" si="1"/>
        <v>6.2606899711112709E-4</v>
      </c>
      <c r="J108" s="71">
        <f>H108/'סכום נכסי הקרן'!$C$41</f>
        <v>1.0063325639489176E-5</v>
      </c>
    </row>
    <row r="109" spans="1:10">
      <c r="A109" s="67" t="s">
        <v>1321</v>
      </c>
      <c r="B109" s="54" t="s">
        <v>1322</v>
      </c>
      <c r="C109" s="68" t="s">
        <v>1051</v>
      </c>
      <c r="D109" s="68" t="s">
        <v>111</v>
      </c>
      <c r="E109" s="75">
        <v>45245</v>
      </c>
      <c r="F109" s="70">
        <v>290708.28896400001</v>
      </c>
      <c r="G109" s="76">
        <v>3.4153419999999999</v>
      </c>
      <c r="H109" s="70">
        <v>9.9286819069999996</v>
      </c>
      <c r="I109" s="71">
        <f t="shared" si="1"/>
        <v>2.9548608572379071E-3</v>
      </c>
      <c r="J109" s="71">
        <f>H109/'סכום נכסי הקרן'!$C$41</f>
        <v>4.7495926428197034E-5</v>
      </c>
    </row>
    <row r="110" spans="1:10">
      <c r="A110" s="67" t="s">
        <v>1323</v>
      </c>
      <c r="B110" s="54" t="s">
        <v>1324</v>
      </c>
      <c r="C110" s="68" t="s">
        <v>1051</v>
      </c>
      <c r="D110" s="68" t="s">
        <v>111</v>
      </c>
      <c r="E110" s="75">
        <v>45245</v>
      </c>
      <c r="F110" s="70">
        <v>363433.97203</v>
      </c>
      <c r="G110" s="76">
        <v>3.4282599999999999</v>
      </c>
      <c r="H110" s="70">
        <v>12.459463207999999</v>
      </c>
      <c r="I110" s="71">
        <f t="shared" si="1"/>
        <v>3.7080430696000786E-3</v>
      </c>
      <c r="J110" s="71">
        <f>H110/'סכום נכסי הקרן'!$C$41</f>
        <v>5.9602448079717268E-5</v>
      </c>
    </row>
    <row r="111" spans="1:10">
      <c r="A111" s="67" t="s">
        <v>1323</v>
      </c>
      <c r="B111" s="54" t="s">
        <v>1325</v>
      </c>
      <c r="C111" s="68" t="s">
        <v>1051</v>
      </c>
      <c r="D111" s="68" t="s">
        <v>111</v>
      </c>
      <c r="E111" s="75">
        <v>45245</v>
      </c>
      <c r="F111" s="70">
        <v>92903.484662999996</v>
      </c>
      <c r="G111" s="76">
        <v>3.4282599999999999</v>
      </c>
      <c r="H111" s="70">
        <v>3.1849734340000002</v>
      </c>
      <c r="I111" s="71">
        <f t="shared" si="1"/>
        <v>9.4787539973801291E-4</v>
      </c>
      <c r="J111" s="71">
        <f>H111/'סכום נכסי הקרן'!$C$41</f>
        <v>1.5235986540204715E-5</v>
      </c>
    </row>
    <row r="112" spans="1:10">
      <c r="A112" s="67" t="s">
        <v>1326</v>
      </c>
      <c r="B112" s="54" t="s">
        <v>1327</v>
      </c>
      <c r="C112" s="68" t="s">
        <v>1051</v>
      </c>
      <c r="D112" s="68" t="s">
        <v>111</v>
      </c>
      <c r="E112" s="75">
        <v>45246</v>
      </c>
      <c r="F112" s="70">
        <v>452347.99962000008</v>
      </c>
      <c r="G112" s="76">
        <v>3.4790049999999999</v>
      </c>
      <c r="H112" s="70">
        <v>15.737211096999999</v>
      </c>
      <c r="I112" s="71">
        <f t="shared" si="1"/>
        <v>4.6835289425306917E-3</v>
      </c>
      <c r="J112" s="71">
        <f>H112/'סכום נכסי הקרן'!$C$41</f>
        <v>7.5282240628652043E-5</v>
      </c>
    </row>
    <row r="113" spans="1:10">
      <c r="A113" s="67" t="s">
        <v>1328</v>
      </c>
      <c r="B113" s="54" t="s">
        <v>1329</v>
      </c>
      <c r="C113" s="68" t="s">
        <v>1051</v>
      </c>
      <c r="D113" s="68" t="s">
        <v>111</v>
      </c>
      <c r="E113" s="75">
        <v>45245</v>
      </c>
      <c r="F113" s="70">
        <v>145560.25438</v>
      </c>
      <c r="G113" s="76">
        <v>3.5521029999999998</v>
      </c>
      <c r="H113" s="70">
        <v>5.170450851</v>
      </c>
      <c r="I113" s="71">
        <f t="shared" si="1"/>
        <v>1.538770501159971E-3</v>
      </c>
      <c r="J113" s="71">
        <f>H113/'סכום נכסי הקרן'!$C$41</f>
        <v>2.4733933015475821E-5</v>
      </c>
    </row>
    <row r="114" spans="1:10">
      <c r="A114" s="67" t="s">
        <v>1330</v>
      </c>
      <c r="B114" s="54" t="s">
        <v>1331</v>
      </c>
      <c r="C114" s="68" t="s">
        <v>1051</v>
      </c>
      <c r="D114" s="68" t="s">
        <v>111</v>
      </c>
      <c r="E114" s="75">
        <v>45246</v>
      </c>
      <c r="F114" s="70">
        <v>218346.21486899999</v>
      </c>
      <c r="G114" s="76">
        <v>3.5589430000000002</v>
      </c>
      <c r="H114" s="70">
        <v>7.7708175959999997</v>
      </c>
      <c r="I114" s="71">
        <f t="shared" si="1"/>
        <v>2.3126619382344538E-3</v>
      </c>
      <c r="J114" s="71">
        <f>H114/'סכום נכסי הקרן'!$C$41</f>
        <v>3.717333119176087E-5</v>
      </c>
    </row>
    <row r="115" spans="1:10">
      <c r="A115" s="67" t="s">
        <v>1332</v>
      </c>
      <c r="B115" s="54" t="s">
        <v>1333</v>
      </c>
      <c r="C115" s="68" t="s">
        <v>1051</v>
      </c>
      <c r="D115" s="68" t="s">
        <v>111</v>
      </c>
      <c r="E115" s="75">
        <v>45245</v>
      </c>
      <c r="F115" s="70">
        <v>123759.27158400002</v>
      </c>
      <c r="G115" s="76">
        <v>3.5778639999999999</v>
      </c>
      <c r="H115" s="70">
        <v>4.4279385830000004</v>
      </c>
      <c r="I115" s="71">
        <f t="shared" si="1"/>
        <v>1.3177924844118168E-3</v>
      </c>
      <c r="J115" s="71">
        <f>H115/'סכום נכסי הקרן'!$C$41</f>
        <v>2.1181970289376402E-5</v>
      </c>
    </row>
    <row r="116" spans="1:10">
      <c r="A116" s="67" t="s">
        <v>1334</v>
      </c>
      <c r="B116" s="54" t="s">
        <v>1335</v>
      </c>
      <c r="C116" s="68" t="s">
        <v>1051</v>
      </c>
      <c r="D116" s="68" t="s">
        <v>111</v>
      </c>
      <c r="E116" s="75">
        <v>45239</v>
      </c>
      <c r="F116" s="70">
        <v>251175.5796</v>
      </c>
      <c r="G116" s="76">
        <v>4.6587509999999996</v>
      </c>
      <c r="H116" s="70">
        <v>11.701645098</v>
      </c>
      <c r="I116" s="71">
        <f t="shared" si="1"/>
        <v>3.4825099030509239E-3</v>
      </c>
      <c r="J116" s="71">
        <f>H116/'סכום נכסי הקרן'!$C$41</f>
        <v>5.5977266657283036E-5</v>
      </c>
    </row>
    <row r="117" spans="1:10">
      <c r="A117" s="67" t="s">
        <v>1336</v>
      </c>
      <c r="B117" s="54" t="s">
        <v>1337</v>
      </c>
      <c r="C117" s="68" t="s">
        <v>1051</v>
      </c>
      <c r="D117" s="68" t="s">
        <v>111</v>
      </c>
      <c r="E117" s="75">
        <v>45201</v>
      </c>
      <c r="F117" s="70">
        <v>369053.38339999993</v>
      </c>
      <c r="G117" s="76">
        <v>4.665108</v>
      </c>
      <c r="H117" s="70">
        <v>17.216738943999999</v>
      </c>
      <c r="I117" s="71">
        <f t="shared" si="1"/>
        <v>5.1238491142557557E-3</v>
      </c>
      <c r="J117" s="71">
        <f>H117/'סכום נכסי הקרן'!$C$41</f>
        <v>8.2359871519418863E-5</v>
      </c>
    </row>
    <row r="118" spans="1:10">
      <c r="A118" s="67" t="s">
        <v>1338</v>
      </c>
      <c r="B118" s="54" t="s">
        <v>1339</v>
      </c>
      <c r="C118" s="68" t="s">
        <v>1051</v>
      </c>
      <c r="D118" s="68" t="s">
        <v>111</v>
      </c>
      <c r="E118" s="75">
        <v>45244</v>
      </c>
      <c r="F118" s="70">
        <v>592040.95984000002</v>
      </c>
      <c r="G118" s="76">
        <v>5.1443950000000003</v>
      </c>
      <c r="H118" s="70">
        <v>30.456924493999999</v>
      </c>
      <c r="I118" s="71">
        <f t="shared" si="1"/>
        <v>9.0642418462133778E-3</v>
      </c>
      <c r="J118" s="71">
        <f>H118/'סכום נכסי הקרן'!$C$41</f>
        <v>1.4569706820562924E-4</v>
      </c>
    </row>
    <row r="119" spans="1:10">
      <c r="A119" s="67" t="s">
        <v>1340</v>
      </c>
      <c r="B119" s="54" t="s">
        <v>1341</v>
      </c>
      <c r="C119" s="68" t="s">
        <v>1051</v>
      </c>
      <c r="D119" s="68" t="s">
        <v>111</v>
      </c>
      <c r="E119" s="75">
        <v>45244</v>
      </c>
      <c r="F119" s="70">
        <v>103716.05622</v>
      </c>
      <c r="G119" s="76">
        <v>5.2439809999999998</v>
      </c>
      <c r="H119" s="70">
        <v>5.438850038</v>
      </c>
      <c r="I119" s="71">
        <f t="shared" si="1"/>
        <v>1.6186484002818707E-3</v>
      </c>
      <c r="J119" s="71">
        <f>H119/'סכום נכסי הקרן'!$C$41</f>
        <v>2.601787666061892E-5</v>
      </c>
    </row>
    <row r="120" spans="1:10">
      <c r="A120" s="67" t="s">
        <v>1342</v>
      </c>
      <c r="B120" s="54" t="s">
        <v>1343</v>
      </c>
      <c r="C120" s="68" t="s">
        <v>1051</v>
      </c>
      <c r="D120" s="68" t="s">
        <v>111</v>
      </c>
      <c r="E120" s="75">
        <v>45244</v>
      </c>
      <c r="F120" s="70">
        <v>284063.67495000002</v>
      </c>
      <c r="G120" s="76">
        <v>5.2439809999999998</v>
      </c>
      <c r="H120" s="70">
        <v>14.896244456</v>
      </c>
      <c r="I120" s="71">
        <f t="shared" si="1"/>
        <v>4.4332500602974126E-3</v>
      </c>
      <c r="J120" s="71">
        <f>H120/'סכום נכסי הקרן'!$C$41</f>
        <v>7.1259300818147752E-5</v>
      </c>
    </row>
    <row r="121" spans="1:10">
      <c r="A121" s="67" t="s">
        <v>1344</v>
      </c>
      <c r="B121" s="54" t="s">
        <v>1345</v>
      </c>
      <c r="C121" s="68" t="s">
        <v>1051</v>
      </c>
      <c r="D121" s="68" t="s">
        <v>111</v>
      </c>
      <c r="E121" s="75">
        <v>45238</v>
      </c>
      <c r="F121" s="70">
        <v>445034.04730799998</v>
      </c>
      <c r="G121" s="76">
        <v>5.2778799999999997</v>
      </c>
      <c r="H121" s="70">
        <v>23.488361753</v>
      </c>
      <c r="I121" s="71">
        <f t="shared" si="1"/>
        <v>6.9903378308102792E-3</v>
      </c>
      <c r="J121" s="71">
        <f>H121/'סכום נכסי הקרן'!$C$41</f>
        <v>1.1236149089969683E-4</v>
      </c>
    </row>
    <row r="122" spans="1:10">
      <c r="A122" s="67" t="s">
        <v>1346</v>
      </c>
      <c r="B122" s="54" t="s">
        <v>1347</v>
      </c>
      <c r="C122" s="68" t="s">
        <v>1051</v>
      </c>
      <c r="D122" s="68" t="s">
        <v>111</v>
      </c>
      <c r="E122" s="75">
        <v>45238</v>
      </c>
      <c r="F122" s="70">
        <v>370958.92774000001</v>
      </c>
      <c r="G122" s="76">
        <v>5.3027049999999996</v>
      </c>
      <c r="H122" s="70">
        <v>19.670856445000002</v>
      </c>
      <c r="I122" s="71">
        <f t="shared" si="1"/>
        <v>5.8542155224750436E-3</v>
      </c>
      <c r="J122" s="71">
        <f>H122/'סכום נכסי הקרן'!$C$41</f>
        <v>9.4099655849851324E-5</v>
      </c>
    </row>
    <row r="123" spans="1:10">
      <c r="A123" s="67" t="s">
        <v>1348</v>
      </c>
      <c r="B123" s="54" t="s">
        <v>1349</v>
      </c>
      <c r="C123" s="68" t="s">
        <v>1051</v>
      </c>
      <c r="D123" s="68" t="s">
        <v>111</v>
      </c>
      <c r="E123" s="75">
        <v>45243</v>
      </c>
      <c r="F123" s="70">
        <v>63224.670959999996</v>
      </c>
      <c r="G123" s="76">
        <v>5.3887869999999998</v>
      </c>
      <c r="H123" s="70">
        <v>3.4070426519999999</v>
      </c>
      <c r="I123" s="71">
        <f t="shared" si="1"/>
        <v>1.0139651028841076E-3</v>
      </c>
      <c r="J123" s="71">
        <f>H123/'סכום נכסי הקרן'!$C$41</f>
        <v>1.6298301088992811E-5</v>
      </c>
    </row>
    <row r="124" spans="1:10">
      <c r="A124" s="67" t="s">
        <v>1348</v>
      </c>
      <c r="B124" s="54" t="s">
        <v>1350</v>
      </c>
      <c r="C124" s="68" t="s">
        <v>1051</v>
      </c>
      <c r="D124" s="68" t="s">
        <v>111</v>
      </c>
      <c r="E124" s="75">
        <v>45243</v>
      </c>
      <c r="F124" s="70">
        <v>445197.37968000001</v>
      </c>
      <c r="G124" s="76">
        <v>5.3887869999999998</v>
      </c>
      <c r="H124" s="70">
        <v>23.990737130000003</v>
      </c>
      <c r="I124" s="71">
        <f t="shared" si="1"/>
        <v>7.1398490500276931E-3</v>
      </c>
      <c r="J124" s="71">
        <f>H124/'סכום נכסי הקרן'!$C$41</f>
        <v>1.1476470858446397E-4</v>
      </c>
    </row>
    <row r="125" spans="1:10">
      <c r="A125" s="67" t="s">
        <v>1351</v>
      </c>
      <c r="B125" s="54" t="s">
        <v>1352</v>
      </c>
      <c r="C125" s="68" t="s">
        <v>1051</v>
      </c>
      <c r="D125" s="68" t="s">
        <v>111</v>
      </c>
      <c r="E125" s="75">
        <v>45238</v>
      </c>
      <c r="F125" s="70">
        <v>371046.42722499999</v>
      </c>
      <c r="G125" s="76">
        <v>5.3250359999999999</v>
      </c>
      <c r="H125" s="70">
        <v>19.75835593</v>
      </c>
      <c r="I125" s="71">
        <f t="shared" si="1"/>
        <v>5.8802561193716657E-3</v>
      </c>
      <c r="J125" s="71">
        <f>H125/'סכום נכסי הקרן'!$C$41</f>
        <v>9.4518227936357091E-5</v>
      </c>
    </row>
    <row r="126" spans="1:10">
      <c r="A126" s="67" t="s">
        <v>1353</v>
      </c>
      <c r="B126" s="54" t="s">
        <v>1354</v>
      </c>
      <c r="C126" s="68" t="s">
        <v>1051</v>
      </c>
      <c r="D126" s="68" t="s">
        <v>111</v>
      </c>
      <c r="E126" s="75">
        <v>45243</v>
      </c>
      <c r="F126" s="70">
        <v>241309.75924199997</v>
      </c>
      <c r="G126" s="76">
        <v>5.4631080000000001</v>
      </c>
      <c r="H126" s="70">
        <v>13.183013114</v>
      </c>
      <c r="I126" s="71">
        <f t="shared" si="1"/>
        <v>3.923377724846736E-3</v>
      </c>
      <c r="J126" s="71">
        <f>H126/'סכום נכסי הקרן'!$C$41</f>
        <v>6.3063700381321992E-5</v>
      </c>
    </row>
    <row r="127" spans="1:10">
      <c r="A127" s="67" t="s">
        <v>1355</v>
      </c>
      <c r="B127" s="54" t="s">
        <v>1356</v>
      </c>
      <c r="C127" s="68" t="s">
        <v>1051</v>
      </c>
      <c r="D127" s="68" t="s">
        <v>111</v>
      </c>
      <c r="E127" s="75">
        <v>45243</v>
      </c>
      <c r="F127" s="70">
        <v>208194.33017599999</v>
      </c>
      <c r="G127" s="76">
        <v>5.5867180000000003</v>
      </c>
      <c r="H127" s="70">
        <v>11.631230319</v>
      </c>
      <c r="I127" s="71">
        <f t="shared" si="1"/>
        <v>3.4615538611324631E-3</v>
      </c>
      <c r="J127" s="71">
        <f>H127/'סכום נכסי הקרן'!$C$41</f>
        <v>5.5640422835095133E-5</v>
      </c>
    </row>
    <row r="128" spans="1:10">
      <c r="A128" s="67" t="s">
        <v>1357</v>
      </c>
      <c r="B128" s="54" t="s">
        <v>1358</v>
      </c>
      <c r="C128" s="68" t="s">
        <v>1051</v>
      </c>
      <c r="D128" s="68" t="s">
        <v>111</v>
      </c>
      <c r="E128" s="75">
        <v>45243</v>
      </c>
      <c r="F128" s="70">
        <v>260583.18849500001</v>
      </c>
      <c r="G128" s="76">
        <v>5.7100049999999998</v>
      </c>
      <c r="H128" s="70">
        <v>14.879313674</v>
      </c>
      <c r="I128" s="71">
        <f t="shared" si="1"/>
        <v>4.4282113144212907E-3</v>
      </c>
      <c r="J128" s="71">
        <f>H128/'סכום נכסי הקרן'!$C$41</f>
        <v>7.1178308881476198E-5</v>
      </c>
    </row>
    <row r="129" spans="1:10">
      <c r="A129" s="67" t="s">
        <v>1359</v>
      </c>
      <c r="B129" s="54" t="s">
        <v>1360</v>
      </c>
      <c r="C129" s="68" t="s">
        <v>1051</v>
      </c>
      <c r="D129" s="68" t="s">
        <v>111</v>
      </c>
      <c r="E129" s="75">
        <v>45237</v>
      </c>
      <c r="F129" s="70">
        <v>382032.09197999997</v>
      </c>
      <c r="G129" s="76">
        <v>5.8540850000000004</v>
      </c>
      <c r="H129" s="70">
        <v>22.364484729000001</v>
      </c>
      <c r="I129" s="71">
        <f t="shared" si="1"/>
        <v>6.6558623931164511E-3</v>
      </c>
      <c r="J129" s="71">
        <f>H129/'סכום נכסי הקרן'!$C$41</f>
        <v>1.0698519010305121E-4</v>
      </c>
    </row>
    <row r="130" spans="1:10">
      <c r="A130" s="67" t="s">
        <v>1361</v>
      </c>
      <c r="B130" s="54" t="s">
        <v>1362</v>
      </c>
      <c r="C130" s="68" t="s">
        <v>1051</v>
      </c>
      <c r="D130" s="68" t="s">
        <v>111</v>
      </c>
      <c r="E130" s="75">
        <v>45237</v>
      </c>
      <c r="F130" s="70">
        <v>149449.12038000001</v>
      </c>
      <c r="G130" s="76">
        <v>5.8540850000000004</v>
      </c>
      <c r="H130" s="70">
        <v>8.7488790620000003</v>
      </c>
      <c r="I130" s="71">
        <f t="shared" si="1"/>
        <v>2.6037414157448137E-3</v>
      </c>
      <c r="J130" s="71">
        <f>H130/'סכום נכסי הקרן'!$C$41</f>
        <v>4.1852092770237793E-5</v>
      </c>
    </row>
    <row r="131" spans="1:10">
      <c r="A131" s="67" t="s">
        <v>1363</v>
      </c>
      <c r="B131" s="54" t="s">
        <v>1364</v>
      </c>
      <c r="C131" s="68" t="s">
        <v>1051</v>
      </c>
      <c r="D131" s="68" t="s">
        <v>111</v>
      </c>
      <c r="E131" s="75">
        <v>45237</v>
      </c>
      <c r="F131" s="70">
        <v>344001.30862800003</v>
      </c>
      <c r="G131" s="76">
        <v>5.9275219999999997</v>
      </c>
      <c r="H131" s="70">
        <v>20.390753596</v>
      </c>
      <c r="I131" s="71">
        <f t="shared" si="1"/>
        <v>6.068463086517482E-3</v>
      </c>
      <c r="J131" s="71">
        <f>H131/'סכום נכסי הקרן'!$C$41</f>
        <v>9.7543434433961066E-5</v>
      </c>
    </row>
    <row r="132" spans="1:10">
      <c r="A132" s="67" t="s">
        <v>1365</v>
      </c>
      <c r="B132" s="54" t="s">
        <v>1366</v>
      </c>
      <c r="C132" s="68" t="s">
        <v>1051</v>
      </c>
      <c r="D132" s="68" t="s">
        <v>111</v>
      </c>
      <c r="E132" s="75">
        <v>45236</v>
      </c>
      <c r="F132" s="70">
        <v>150312.44863200001</v>
      </c>
      <c r="G132" s="76">
        <v>6.2561010000000001</v>
      </c>
      <c r="H132" s="70">
        <v>9.4036992690000005</v>
      </c>
      <c r="I132" s="71">
        <f t="shared" si="1"/>
        <v>2.7986215233277312E-3</v>
      </c>
      <c r="J132" s="71">
        <f>H132/'סכום נכסי הקרן'!$C$41</f>
        <v>4.498456218225929E-5</v>
      </c>
    </row>
    <row r="133" spans="1:10">
      <c r="A133" s="67" t="s">
        <v>1367</v>
      </c>
      <c r="B133" s="54" t="s">
        <v>1368</v>
      </c>
      <c r="C133" s="68" t="s">
        <v>1051</v>
      </c>
      <c r="D133" s="68" t="s">
        <v>111</v>
      </c>
      <c r="E133" s="75">
        <v>45236</v>
      </c>
      <c r="F133" s="70">
        <v>225474.50624700001</v>
      </c>
      <c r="G133" s="76">
        <v>6.258527</v>
      </c>
      <c r="H133" s="70">
        <v>14.111382202000001</v>
      </c>
      <c r="I133" s="71">
        <f t="shared" si="1"/>
        <v>4.1996683246359008E-3</v>
      </c>
      <c r="J133" s="71">
        <f>H133/'סכום נכסי הקרן'!$C$41</f>
        <v>6.7504748076764132E-5</v>
      </c>
    </row>
    <row r="134" spans="1:10">
      <c r="A134" s="67" t="s">
        <v>1369</v>
      </c>
      <c r="B134" s="54" t="s">
        <v>1370</v>
      </c>
      <c r="C134" s="68" t="s">
        <v>1051</v>
      </c>
      <c r="D134" s="68" t="s">
        <v>111</v>
      </c>
      <c r="E134" s="75">
        <v>45236</v>
      </c>
      <c r="F134" s="70">
        <v>6405.3086460000013</v>
      </c>
      <c r="G134" s="76">
        <v>6.2755000000000001</v>
      </c>
      <c r="H134" s="70">
        <v>0.401965144</v>
      </c>
      <c r="I134" s="71">
        <f t="shared" si="1"/>
        <v>1.196282730280845E-4</v>
      </c>
      <c r="J134" s="71">
        <f>H134/'סכום נכסי הקרן'!$C$41</f>
        <v>1.9228843349955081E-6</v>
      </c>
    </row>
    <row r="135" spans="1:10">
      <c r="A135" s="67" t="s">
        <v>1369</v>
      </c>
      <c r="B135" s="54" t="s">
        <v>1371</v>
      </c>
      <c r="C135" s="68" t="s">
        <v>1051</v>
      </c>
      <c r="D135" s="68" t="s">
        <v>111</v>
      </c>
      <c r="E135" s="75">
        <v>45236</v>
      </c>
      <c r="F135" s="70">
        <v>856958.28949200001</v>
      </c>
      <c r="G135" s="76">
        <v>6.2755000000000001</v>
      </c>
      <c r="H135" s="70">
        <v>53.778418118000005</v>
      </c>
      <c r="I135" s="71">
        <f t="shared" si="1"/>
        <v>1.6004918291220274E-2</v>
      </c>
      <c r="J135" s="71">
        <f>H135/'סכום נכסי הקרן'!$C$41</f>
        <v>2.5726031051075615E-4</v>
      </c>
    </row>
    <row r="136" spans="1:10">
      <c r="A136" s="67" t="s">
        <v>1372</v>
      </c>
      <c r="B136" s="54" t="s">
        <v>1373</v>
      </c>
      <c r="C136" s="68" t="s">
        <v>1051</v>
      </c>
      <c r="D136" s="68" t="s">
        <v>111</v>
      </c>
      <c r="E136" s="75">
        <v>45236</v>
      </c>
      <c r="F136" s="70">
        <v>96136.790359999999</v>
      </c>
      <c r="G136" s="76">
        <v>6.331226</v>
      </c>
      <c r="H136" s="70">
        <v>6.0866378969999992</v>
      </c>
      <c r="I136" s="71">
        <f t="shared" si="1"/>
        <v>1.8114356208094552E-3</v>
      </c>
      <c r="J136" s="71">
        <f>H136/'סכום נכסי הקרן'!$C$41</f>
        <v>2.9116705365207738E-5</v>
      </c>
    </row>
    <row r="137" spans="1:10">
      <c r="A137" s="67" t="s">
        <v>1374</v>
      </c>
      <c r="B137" s="54" t="s">
        <v>1375</v>
      </c>
      <c r="C137" s="68" t="s">
        <v>1051</v>
      </c>
      <c r="D137" s="68" t="s">
        <v>111</v>
      </c>
      <c r="E137" s="75">
        <v>45210</v>
      </c>
      <c r="F137" s="70">
        <v>365584.51492799999</v>
      </c>
      <c r="G137" s="76">
        <v>7.5140630000000002</v>
      </c>
      <c r="H137" s="70">
        <v>27.470249388999999</v>
      </c>
      <c r="I137" s="71">
        <f t="shared" si="1"/>
        <v>8.1753817292597487E-3</v>
      </c>
      <c r="J137" s="71">
        <f>H137/'סכום נכסי הקרן'!$C$41</f>
        <v>1.31409683195138E-4</v>
      </c>
    </row>
    <row r="138" spans="1:10">
      <c r="A138" s="67" t="s">
        <v>1376</v>
      </c>
      <c r="B138" s="54" t="s">
        <v>1377</v>
      </c>
      <c r="C138" s="68" t="s">
        <v>1051</v>
      </c>
      <c r="D138" s="68" t="s">
        <v>111</v>
      </c>
      <c r="E138" s="75">
        <v>45210</v>
      </c>
      <c r="F138" s="70">
        <v>358516.50097300002</v>
      </c>
      <c r="G138" s="76">
        <v>7.5961169999999996</v>
      </c>
      <c r="H138" s="70">
        <v>27.233332613999998</v>
      </c>
      <c r="I138" s="71">
        <f t="shared" ref="I138:I201" si="2">IFERROR(H138/$H$9,0)</f>
        <v>8.1048732658576747E-3</v>
      </c>
      <c r="J138" s="71">
        <f>H138/'סכום נכסי הקרן'!$C$41</f>
        <v>1.302763422521602E-4</v>
      </c>
    </row>
    <row r="139" spans="1:10">
      <c r="A139" s="67" t="s">
        <v>1378</v>
      </c>
      <c r="B139" s="54" t="s">
        <v>1379</v>
      </c>
      <c r="C139" s="68" t="s">
        <v>1051</v>
      </c>
      <c r="D139" s="68" t="s">
        <v>111</v>
      </c>
      <c r="E139" s="75">
        <v>45210</v>
      </c>
      <c r="F139" s="70">
        <v>725104.34332900005</v>
      </c>
      <c r="G139" s="76">
        <v>7.6526129999999997</v>
      </c>
      <c r="H139" s="70">
        <v>55.489428567000004</v>
      </c>
      <c r="I139" s="71">
        <f t="shared" si="2"/>
        <v>1.6514129669873735E-2</v>
      </c>
      <c r="J139" s="71">
        <f>H139/'סכום נכסי הקרן'!$C$41</f>
        <v>2.6544528684142957E-4</v>
      </c>
    </row>
    <row r="140" spans="1:10">
      <c r="A140" s="67" t="s">
        <v>1380</v>
      </c>
      <c r="B140" s="54" t="s">
        <v>1381</v>
      </c>
      <c r="C140" s="68" t="s">
        <v>1051</v>
      </c>
      <c r="D140" s="68" t="s">
        <v>111</v>
      </c>
      <c r="E140" s="75">
        <v>45211</v>
      </c>
      <c r="F140" s="70">
        <v>458053.970676</v>
      </c>
      <c r="G140" s="76">
        <v>7.67143</v>
      </c>
      <c r="H140" s="70">
        <v>35.139287662000001</v>
      </c>
      <c r="I140" s="71">
        <f t="shared" si="2"/>
        <v>1.0457753268383234E-2</v>
      </c>
      <c r="J140" s="71">
        <f>H140/'סכום נכסי הקרן'!$C$41</f>
        <v>1.6809613170877506E-4</v>
      </c>
    </row>
    <row r="141" spans="1:10">
      <c r="A141" s="67" t="s">
        <v>1382</v>
      </c>
      <c r="B141" s="54" t="s">
        <v>1383</v>
      </c>
      <c r="C141" s="68" t="s">
        <v>1051</v>
      </c>
      <c r="D141" s="68" t="s">
        <v>111</v>
      </c>
      <c r="E141" s="75">
        <v>45211</v>
      </c>
      <c r="F141" s="70">
        <v>382324.13862500002</v>
      </c>
      <c r="G141" s="76">
        <v>7.8301119999999997</v>
      </c>
      <c r="H141" s="70">
        <v>29.936409481999998</v>
      </c>
      <c r="I141" s="71">
        <f t="shared" si="2"/>
        <v>8.909332116103166E-3</v>
      </c>
      <c r="J141" s="71">
        <f>H141/'סכום נכסי הקרן'!$C$41</f>
        <v>1.432070757830405E-4</v>
      </c>
    </row>
    <row r="142" spans="1:10">
      <c r="A142" s="67" t="s">
        <v>1384</v>
      </c>
      <c r="B142" s="54" t="s">
        <v>1385</v>
      </c>
      <c r="C142" s="68" t="s">
        <v>1051</v>
      </c>
      <c r="D142" s="68" t="s">
        <v>111</v>
      </c>
      <c r="E142" s="75">
        <v>45211</v>
      </c>
      <c r="F142" s="70">
        <v>275343.37939800002</v>
      </c>
      <c r="G142" s="76">
        <v>7.8093570000000003</v>
      </c>
      <c r="H142" s="70">
        <v>21.502548419</v>
      </c>
      <c r="I142" s="71">
        <f t="shared" si="2"/>
        <v>6.399342757609199E-3</v>
      </c>
      <c r="J142" s="71">
        <f>H142/'סכום נכסי הקרן'!$C$41</f>
        <v>1.0286193749520114E-4</v>
      </c>
    </row>
    <row r="143" spans="1:10">
      <c r="A143" s="67" t="s">
        <v>1386</v>
      </c>
      <c r="B143" s="54" t="s">
        <v>1387</v>
      </c>
      <c r="C143" s="68" t="s">
        <v>1051</v>
      </c>
      <c r="D143" s="68" t="s">
        <v>111</v>
      </c>
      <c r="E143" s="75">
        <v>45211</v>
      </c>
      <c r="F143" s="70">
        <v>351970.55031600001</v>
      </c>
      <c r="G143" s="76">
        <v>7.8210750000000004</v>
      </c>
      <c r="H143" s="70">
        <v>27.527878966999999</v>
      </c>
      <c r="I143" s="71">
        <f t="shared" si="2"/>
        <v>8.1925327857490567E-3</v>
      </c>
      <c r="J143" s="71">
        <f>H143/'סכום נכסי הקרן'!$C$41</f>
        <v>1.3168536633439198E-4</v>
      </c>
    </row>
    <row r="144" spans="1:10">
      <c r="A144" s="67" t="s">
        <v>1386</v>
      </c>
      <c r="B144" s="54" t="s">
        <v>1388</v>
      </c>
      <c r="C144" s="68" t="s">
        <v>1051</v>
      </c>
      <c r="D144" s="68" t="s">
        <v>111</v>
      </c>
      <c r="E144" s="75">
        <v>45211</v>
      </c>
      <c r="F144" s="70">
        <v>351872.37341200002</v>
      </c>
      <c r="G144" s="76">
        <v>7.8210750000000004</v>
      </c>
      <c r="H144" s="70">
        <v>27.520200491999997</v>
      </c>
      <c r="I144" s="71">
        <f t="shared" si="2"/>
        <v>8.1902476057590743E-3</v>
      </c>
      <c r="J144" s="71">
        <f>H144/'סכום נכסי הקרן'!$C$41</f>
        <v>1.3164863474332108E-4</v>
      </c>
    </row>
    <row r="145" spans="1:10">
      <c r="A145" s="67" t="s">
        <v>1389</v>
      </c>
      <c r="B145" s="54" t="s">
        <v>1390</v>
      </c>
      <c r="C145" s="68" t="s">
        <v>1051</v>
      </c>
      <c r="D145" s="68" t="s">
        <v>111</v>
      </c>
      <c r="E145" s="75">
        <v>45211</v>
      </c>
      <c r="F145" s="70">
        <v>152987.98843999999</v>
      </c>
      <c r="G145" s="76">
        <v>7.8210750000000004</v>
      </c>
      <c r="H145" s="70">
        <v>11.965304559</v>
      </c>
      <c r="I145" s="71">
        <f t="shared" si="2"/>
        <v>3.5609772190800613E-3</v>
      </c>
      <c r="J145" s="71">
        <f>H145/'סכום נכסי הקרן'!$C$41</f>
        <v>5.7238536831819012E-5</v>
      </c>
    </row>
    <row r="146" spans="1:10">
      <c r="A146" s="67" t="s">
        <v>1391</v>
      </c>
      <c r="B146" s="54" t="s">
        <v>1392</v>
      </c>
      <c r="C146" s="68" t="s">
        <v>1051</v>
      </c>
      <c r="D146" s="68" t="s">
        <v>111</v>
      </c>
      <c r="E146" s="75">
        <v>45211</v>
      </c>
      <c r="F146" s="70">
        <v>344397.97295999998</v>
      </c>
      <c r="G146" s="76">
        <v>7.8679129999999997</v>
      </c>
      <c r="H146" s="70">
        <v>27.096934217000001</v>
      </c>
      <c r="I146" s="71">
        <f t="shared" si="2"/>
        <v>8.0642799335240902E-3</v>
      </c>
      <c r="J146" s="71">
        <f>H146/'סכום נכסי הקרן'!$C$41</f>
        <v>1.2962385199317947E-4</v>
      </c>
    </row>
    <row r="147" spans="1:10">
      <c r="A147" s="67" t="s">
        <v>1393</v>
      </c>
      <c r="B147" s="54" t="s">
        <v>1394</v>
      </c>
      <c r="C147" s="68" t="s">
        <v>1051</v>
      </c>
      <c r="D147" s="68" t="s">
        <v>111</v>
      </c>
      <c r="E147" s="75">
        <v>45211</v>
      </c>
      <c r="F147" s="70">
        <v>293517.55263599998</v>
      </c>
      <c r="G147" s="76">
        <v>7.8866360000000002</v>
      </c>
      <c r="H147" s="70">
        <v>23.148659842000004</v>
      </c>
      <c r="I147" s="71">
        <f t="shared" si="2"/>
        <v>6.8892396297252885E-3</v>
      </c>
      <c r="J147" s="71">
        <f>H147/'סכום נכסי הקרן'!$C$41</f>
        <v>1.1073645576174982E-4</v>
      </c>
    </row>
    <row r="148" spans="1:10">
      <c r="A148" s="67" t="s">
        <v>1395</v>
      </c>
      <c r="B148" s="54" t="s">
        <v>1396</v>
      </c>
      <c r="C148" s="68" t="s">
        <v>1051</v>
      </c>
      <c r="D148" s="68" t="s">
        <v>111</v>
      </c>
      <c r="E148" s="75">
        <v>45215</v>
      </c>
      <c r="F148" s="70">
        <v>1192739.507613</v>
      </c>
      <c r="G148" s="76">
        <v>8.3817020000000007</v>
      </c>
      <c r="H148" s="70">
        <v>99.971871280000002</v>
      </c>
      <c r="I148" s="71">
        <f t="shared" si="2"/>
        <v>2.9752485983243267E-2</v>
      </c>
      <c r="J148" s="71">
        <f>H148/'סכום נכסי הקרן'!$C$41</f>
        <v>4.7823635480318991E-4</v>
      </c>
    </row>
    <row r="149" spans="1:10">
      <c r="A149" s="67" t="s">
        <v>1397</v>
      </c>
      <c r="B149" s="54" t="s">
        <v>1398</v>
      </c>
      <c r="C149" s="68" t="s">
        <v>1051</v>
      </c>
      <c r="D149" s="68" t="s">
        <v>111</v>
      </c>
      <c r="E149" s="75">
        <v>45215</v>
      </c>
      <c r="F149" s="70">
        <v>393563.63574</v>
      </c>
      <c r="G149" s="76">
        <v>8.4164150000000006</v>
      </c>
      <c r="H149" s="70">
        <v>33.123947596000001</v>
      </c>
      <c r="I149" s="71">
        <f t="shared" si="2"/>
        <v>9.8579707865969878E-3</v>
      </c>
      <c r="J149" s="71">
        <f>H149/'סכום נכסי הקרן'!$C$41</f>
        <v>1.5845533100641312E-4</v>
      </c>
    </row>
    <row r="150" spans="1:10">
      <c r="A150" s="67" t="s">
        <v>1399</v>
      </c>
      <c r="B150" s="54" t="s">
        <v>1400</v>
      </c>
      <c r="C150" s="68" t="s">
        <v>1051</v>
      </c>
      <c r="D150" s="68" t="s">
        <v>111</v>
      </c>
      <c r="E150" s="75">
        <v>45216</v>
      </c>
      <c r="F150" s="70">
        <v>386572.72473000007</v>
      </c>
      <c r="G150" s="76">
        <v>8.8298930000000002</v>
      </c>
      <c r="H150" s="70">
        <v>34.133959568000002</v>
      </c>
      <c r="I150" s="71">
        <f t="shared" si="2"/>
        <v>1.0158559008614692E-2</v>
      </c>
      <c r="J150" s="71">
        <f>H150/'סכום נכסי הקרן'!$C$41</f>
        <v>1.6328693451260351E-4</v>
      </c>
    </row>
    <row r="151" spans="1:10">
      <c r="A151" s="67" t="s">
        <v>1401</v>
      </c>
      <c r="B151" s="54" t="s">
        <v>1402</v>
      </c>
      <c r="C151" s="68" t="s">
        <v>1051</v>
      </c>
      <c r="D151" s="68" t="s">
        <v>111</v>
      </c>
      <c r="E151" s="75">
        <v>45230</v>
      </c>
      <c r="F151" s="70">
        <v>619931.48477700003</v>
      </c>
      <c r="G151" s="76">
        <v>9.1062049999999992</v>
      </c>
      <c r="H151" s="70">
        <v>56.452233417000009</v>
      </c>
      <c r="I151" s="71">
        <f t="shared" si="2"/>
        <v>1.6800668647662727E-2</v>
      </c>
      <c r="J151" s="71">
        <f>H151/'סכום נכסי הקרן'!$C$41</f>
        <v>2.7005106520643801E-4</v>
      </c>
    </row>
    <row r="152" spans="1:10">
      <c r="A152" s="67" t="s">
        <v>1403</v>
      </c>
      <c r="B152" s="54" t="s">
        <v>1404</v>
      </c>
      <c r="C152" s="68" t="s">
        <v>1051</v>
      </c>
      <c r="D152" s="68" t="s">
        <v>111</v>
      </c>
      <c r="E152" s="75">
        <v>45217</v>
      </c>
      <c r="F152" s="70">
        <v>480109.67419500003</v>
      </c>
      <c r="G152" s="76">
        <v>9.0351750000000006</v>
      </c>
      <c r="H152" s="70">
        <v>43.378747891999993</v>
      </c>
      <c r="I152" s="71">
        <f t="shared" si="2"/>
        <v>1.2909887272316877E-2</v>
      </c>
      <c r="J152" s="71">
        <f>H152/'סכום נכסי הקרן'!$C$41</f>
        <v>2.0751131295415552E-4</v>
      </c>
    </row>
    <row r="153" spans="1:10">
      <c r="A153" s="67" t="s">
        <v>1405</v>
      </c>
      <c r="B153" s="54" t="s">
        <v>1406</v>
      </c>
      <c r="C153" s="68" t="s">
        <v>1051</v>
      </c>
      <c r="D153" s="68" t="s">
        <v>111</v>
      </c>
      <c r="E153" s="75">
        <v>45230</v>
      </c>
      <c r="F153" s="70">
        <v>673786.86759299994</v>
      </c>
      <c r="G153" s="76">
        <v>9.1632560000000005</v>
      </c>
      <c r="H153" s="70">
        <v>61.740817859000003</v>
      </c>
      <c r="I153" s="71">
        <f t="shared" si="2"/>
        <v>1.8374596718300749E-2</v>
      </c>
      <c r="J153" s="71">
        <f>H153/'סכום נכסי הקרן'!$C$41</f>
        <v>2.9535011496141565E-4</v>
      </c>
    </row>
    <row r="154" spans="1:10">
      <c r="A154" s="67" t="s">
        <v>1407</v>
      </c>
      <c r="B154" s="54" t="s">
        <v>1408</v>
      </c>
      <c r="C154" s="68" t="s">
        <v>1051</v>
      </c>
      <c r="D154" s="68" t="s">
        <v>111</v>
      </c>
      <c r="E154" s="75">
        <v>45231</v>
      </c>
      <c r="F154" s="70">
        <v>296999.38298300002</v>
      </c>
      <c r="G154" s="76">
        <v>9.1006020000000003</v>
      </c>
      <c r="H154" s="70">
        <v>27.028733229</v>
      </c>
      <c r="I154" s="71">
        <f t="shared" si="2"/>
        <v>8.0439827347867556E-3</v>
      </c>
      <c r="J154" s="71">
        <f>H154/'סכום נכסי הקרן'!$C$41</f>
        <v>1.2929759830324156E-4</v>
      </c>
    </row>
    <row r="155" spans="1:10">
      <c r="A155" s="67" t="s">
        <v>1409</v>
      </c>
      <c r="B155" s="54" t="s">
        <v>1410</v>
      </c>
      <c r="C155" s="68" t="s">
        <v>1051</v>
      </c>
      <c r="D155" s="68" t="s">
        <v>111</v>
      </c>
      <c r="E155" s="75">
        <v>45217</v>
      </c>
      <c r="F155" s="70">
        <v>387671.32937499997</v>
      </c>
      <c r="G155" s="76">
        <v>9.1492369999999994</v>
      </c>
      <c r="H155" s="70">
        <v>35.468969447000006</v>
      </c>
      <c r="I155" s="71">
        <f t="shared" si="2"/>
        <v>1.0555869394064936E-2</v>
      </c>
      <c r="J155" s="71">
        <f>H155/'סכום נכסי הקרן'!$C$41</f>
        <v>1.6967323347835003E-4</v>
      </c>
    </row>
    <row r="156" spans="1:10">
      <c r="A156" s="67" t="s">
        <v>1409</v>
      </c>
      <c r="B156" s="54" t="s">
        <v>1411</v>
      </c>
      <c r="C156" s="68" t="s">
        <v>1051</v>
      </c>
      <c r="D156" s="68" t="s">
        <v>111</v>
      </c>
      <c r="E156" s="75">
        <v>45217</v>
      </c>
      <c r="F156" s="70">
        <v>264264.54450000002</v>
      </c>
      <c r="G156" s="76">
        <v>9.1492369999999994</v>
      </c>
      <c r="H156" s="70">
        <v>24.178189989</v>
      </c>
      <c r="I156" s="71">
        <f t="shared" si="2"/>
        <v>7.1956366279584474E-3</v>
      </c>
      <c r="J156" s="71">
        <f>H156/'סכום נכסי הקרן'!$C$41</f>
        <v>1.1566142854016543E-4</v>
      </c>
    </row>
    <row r="157" spans="1:10">
      <c r="A157" s="67" t="s">
        <v>1412</v>
      </c>
      <c r="B157" s="54" t="s">
        <v>1413</v>
      </c>
      <c r="C157" s="68" t="s">
        <v>1051</v>
      </c>
      <c r="D157" s="68" t="s">
        <v>111</v>
      </c>
      <c r="E157" s="75">
        <v>45216</v>
      </c>
      <c r="F157" s="70">
        <v>287200.53183200001</v>
      </c>
      <c r="G157" s="76">
        <v>9.1907370000000004</v>
      </c>
      <c r="H157" s="70">
        <v>26.395845604999995</v>
      </c>
      <c r="I157" s="71">
        <f t="shared" si="2"/>
        <v>7.8556299519395734E-3</v>
      </c>
      <c r="J157" s="71">
        <f>H157/'סכום נכסי הקרן'!$C$41</f>
        <v>1.262700479890727E-4</v>
      </c>
    </row>
    <row r="158" spans="1:10">
      <c r="A158" s="67" t="s">
        <v>1414</v>
      </c>
      <c r="B158" s="54" t="s">
        <v>1415</v>
      </c>
      <c r="C158" s="68" t="s">
        <v>1051</v>
      </c>
      <c r="D158" s="68" t="s">
        <v>111</v>
      </c>
      <c r="E158" s="75">
        <v>45216</v>
      </c>
      <c r="F158" s="70">
        <v>558946.71018000005</v>
      </c>
      <c r="G158" s="76">
        <v>9.2021099999999993</v>
      </c>
      <c r="H158" s="70">
        <v>51.434888338999997</v>
      </c>
      <c r="I158" s="71">
        <f t="shared" si="2"/>
        <v>1.5307463737171529E-2</v>
      </c>
      <c r="J158" s="71">
        <f>H158/'סכום נכסי הקרן'!$C$41</f>
        <v>2.4604954567728941E-4</v>
      </c>
    </row>
    <row r="159" spans="1:10">
      <c r="A159" s="67" t="s">
        <v>1414</v>
      </c>
      <c r="B159" s="54" t="s">
        <v>1416</v>
      </c>
      <c r="C159" s="68" t="s">
        <v>1051</v>
      </c>
      <c r="D159" s="68" t="s">
        <v>111</v>
      </c>
      <c r="E159" s="75">
        <v>45216</v>
      </c>
      <c r="F159" s="70">
        <v>198446.93302500003</v>
      </c>
      <c r="G159" s="76">
        <v>9.2021099999999993</v>
      </c>
      <c r="H159" s="70">
        <v>18.261304086999999</v>
      </c>
      <c r="I159" s="71">
        <f t="shared" si="2"/>
        <v>5.4347206561982681E-3</v>
      </c>
      <c r="J159" s="71">
        <f>H159/'סכום נכסי הקרן'!$C$41</f>
        <v>8.7356767345682447E-5</v>
      </c>
    </row>
    <row r="160" spans="1:10">
      <c r="A160" s="67" t="s">
        <v>1417</v>
      </c>
      <c r="B160" s="54" t="s">
        <v>1418</v>
      </c>
      <c r="C160" s="68" t="s">
        <v>1051</v>
      </c>
      <c r="D160" s="68" t="s">
        <v>111</v>
      </c>
      <c r="E160" s="75">
        <v>45216</v>
      </c>
      <c r="F160" s="70">
        <v>349997.94</v>
      </c>
      <c r="G160" s="76">
        <v>9.3723559999999999</v>
      </c>
      <c r="H160" s="70">
        <v>32.803051354000004</v>
      </c>
      <c r="I160" s="71">
        <f t="shared" si="2"/>
        <v>9.7624693138333146E-3</v>
      </c>
      <c r="J160" s="71">
        <f>H160/'סכום נכסי הקרן'!$C$41</f>
        <v>1.5692025671922388E-4</v>
      </c>
    </row>
    <row r="161" spans="1:10">
      <c r="A161" s="67" t="s">
        <v>1419</v>
      </c>
      <c r="B161" s="54" t="s">
        <v>1420</v>
      </c>
      <c r="C161" s="68" t="s">
        <v>1051</v>
      </c>
      <c r="D161" s="68" t="s">
        <v>111</v>
      </c>
      <c r="E161" s="75">
        <v>45218</v>
      </c>
      <c r="F161" s="70">
        <v>482460.49369199999</v>
      </c>
      <c r="G161" s="76">
        <v>9.4367190000000001</v>
      </c>
      <c r="H161" s="70">
        <v>45.528441752999996</v>
      </c>
      <c r="I161" s="71">
        <f t="shared" si="2"/>
        <v>1.3549654595352491E-2</v>
      </c>
      <c r="J161" s="71">
        <f>H161/'סכום נכסי הקרן'!$C$41</f>
        <v>2.1779482313421462E-4</v>
      </c>
    </row>
    <row r="162" spans="1:10">
      <c r="A162" s="67" t="s">
        <v>1421</v>
      </c>
      <c r="B162" s="54" t="s">
        <v>1422</v>
      </c>
      <c r="C162" s="68" t="s">
        <v>1051</v>
      </c>
      <c r="D162" s="68" t="s">
        <v>111</v>
      </c>
      <c r="E162" s="75">
        <v>45218</v>
      </c>
      <c r="F162" s="70">
        <v>350172.93897000002</v>
      </c>
      <c r="G162" s="76">
        <v>9.4367190000000001</v>
      </c>
      <c r="H162" s="70">
        <v>33.044836755999995</v>
      </c>
      <c r="I162" s="71">
        <f t="shared" si="2"/>
        <v>9.8344267223708579E-3</v>
      </c>
      <c r="J162" s="71">
        <f>H162/'סכום נכסי הקרן'!$C$41</f>
        <v>1.5807688775770111E-4</v>
      </c>
    </row>
    <row r="163" spans="1:10">
      <c r="A163" s="67" t="s">
        <v>1423</v>
      </c>
      <c r="B163" s="54" t="s">
        <v>1424</v>
      </c>
      <c r="C163" s="68" t="s">
        <v>1051</v>
      </c>
      <c r="D163" s="68" t="s">
        <v>111</v>
      </c>
      <c r="E163" s="75">
        <v>45223</v>
      </c>
      <c r="F163" s="70">
        <v>132821.51394599999</v>
      </c>
      <c r="G163" s="76">
        <v>9.7182099999999991</v>
      </c>
      <c r="H163" s="70">
        <v>12.907873272000003</v>
      </c>
      <c r="I163" s="71">
        <f t="shared" si="2"/>
        <v>3.8414937490070804E-3</v>
      </c>
      <c r="J163" s="71">
        <f>H163/'סכום נכסי הקרן'!$C$41</f>
        <v>6.1747511403217629E-5</v>
      </c>
    </row>
    <row r="164" spans="1:10">
      <c r="A164" s="67" t="s">
        <v>1423</v>
      </c>
      <c r="B164" s="54" t="s">
        <v>1425</v>
      </c>
      <c r="C164" s="68" t="s">
        <v>1051</v>
      </c>
      <c r="D164" s="68" t="s">
        <v>111</v>
      </c>
      <c r="E164" s="75">
        <v>45223</v>
      </c>
      <c r="F164" s="70">
        <v>155877.415878</v>
      </c>
      <c r="G164" s="76">
        <v>9.7182099999999991</v>
      </c>
      <c r="H164" s="70">
        <v>15.148494173</v>
      </c>
      <c r="I164" s="71">
        <f t="shared" si="2"/>
        <v>4.508321738692824E-3</v>
      </c>
      <c r="J164" s="71">
        <f>H164/'סכום נכסי הקרן'!$C$41</f>
        <v>7.246599009597815E-5</v>
      </c>
    </row>
    <row r="165" spans="1:10">
      <c r="A165" s="67" t="s">
        <v>1426</v>
      </c>
      <c r="B165" s="54" t="s">
        <v>1427</v>
      </c>
      <c r="C165" s="68" t="s">
        <v>1051</v>
      </c>
      <c r="D165" s="68" t="s">
        <v>111</v>
      </c>
      <c r="E165" s="75">
        <v>45222</v>
      </c>
      <c r="F165" s="70">
        <v>234498.61979999996</v>
      </c>
      <c r="G165" s="76">
        <v>9.9809699999999992</v>
      </c>
      <c r="H165" s="70">
        <v>23.405237242999998</v>
      </c>
      <c r="I165" s="71">
        <f t="shared" si="2"/>
        <v>6.9655992639816944E-3</v>
      </c>
      <c r="J165" s="71">
        <f>H165/'סכום נכסי הקרן'!$C$41</f>
        <v>1.1196384742110413E-4</v>
      </c>
    </row>
    <row r="166" spans="1:10">
      <c r="A166" s="67" t="s">
        <v>1428</v>
      </c>
      <c r="B166" s="54" t="s">
        <v>1429</v>
      </c>
      <c r="C166" s="68" t="s">
        <v>1051</v>
      </c>
      <c r="D166" s="68" t="s">
        <v>111</v>
      </c>
      <c r="E166" s="75">
        <v>45223</v>
      </c>
      <c r="F166" s="70">
        <v>333105.87254999997</v>
      </c>
      <c r="G166" s="76">
        <v>9.8853930000000005</v>
      </c>
      <c r="H166" s="70">
        <v>32.928825805999999</v>
      </c>
      <c r="I166" s="71">
        <f t="shared" si="2"/>
        <v>9.7999008690524744E-3</v>
      </c>
      <c r="J166" s="71">
        <f>H166/'סכום נכסי הקרן'!$C$41</f>
        <v>1.5752192511536082E-4</v>
      </c>
    </row>
    <row r="167" spans="1:10">
      <c r="A167" s="67" t="s">
        <v>1430</v>
      </c>
      <c r="B167" s="54" t="s">
        <v>1431</v>
      </c>
      <c r="C167" s="68" t="s">
        <v>1051</v>
      </c>
      <c r="D167" s="68" t="s">
        <v>111</v>
      </c>
      <c r="E167" s="75">
        <v>45229</v>
      </c>
      <c r="F167" s="70">
        <v>390928.25465000002</v>
      </c>
      <c r="G167" s="76">
        <v>10.003356999999999</v>
      </c>
      <c r="H167" s="70">
        <v>39.105950387999997</v>
      </c>
      <c r="I167" s="71">
        <f t="shared" si="2"/>
        <v>1.1638266103088758E-2</v>
      </c>
      <c r="J167" s="71">
        <f>H167/'סכום נכסי הקרן'!$C$41</f>
        <v>1.8707149246302983E-4</v>
      </c>
    </row>
    <row r="168" spans="1:10">
      <c r="A168" s="67" t="s">
        <v>1432</v>
      </c>
      <c r="B168" s="54" t="s">
        <v>1433</v>
      </c>
      <c r="C168" s="68" t="s">
        <v>1051</v>
      </c>
      <c r="D168" s="68" t="s">
        <v>111</v>
      </c>
      <c r="E168" s="75">
        <v>45222</v>
      </c>
      <c r="F168" s="70">
        <v>274126.16434000002</v>
      </c>
      <c r="G168" s="76">
        <v>10.041998</v>
      </c>
      <c r="H168" s="70">
        <v>27.527743084000001</v>
      </c>
      <c r="I168" s="71">
        <f t="shared" si="2"/>
        <v>8.1924923458032897E-3</v>
      </c>
      <c r="J168" s="71">
        <f>H168/'סכום נכסי הקרן'!$C$41</f>
        <v>1.3168471630964235E-4</v>
      </c>
    </row>
    <row r="169" spans="1:10">
      <c r="A169" s="67" t="s">
        <v>1434</v>
      </c>
      <c r="B169" s="54" t="s">
        <v>1435</v>
      </c>
      <c r="C169" s="68" t="s">
        <v>1051</v>
      </c>
      <c r="D169" s="68" t="s">
        <v>111</v>
      </c>
      <c r="E169" s="75">
        <v>45224</v>
      </c>
      <c r="F169" s="70">
        <v>267220.33100399998</v>
      </c>
      <c r="G169" s="76">
        <v>10.130515000000001</v>
      </c>
      <c r="H169" s="70">
        <v>27.070796026</v>
      </c>
      <c r="I169" s="71">
        <f t="shared" si="2"/>
        <v>8.0565009837915529E-3</v>
      </c>
      <c r="J169" s="71">
        <f>H169/'סכום נכסי הקרן'!$C$41</f>
        <v>1.2949881448988035E-4</v>
      </c>
    </row>
    <row r="170" spans="1:10">
      <c r="A170" s="67" t="s">
        <v>1436</v>
      </c>
      <c r="B170" s="54" t="s">
        <v>1437</v>
      </c>
      <c r="C170" s="68" t="s">
        <v>1051</v>
      </c>
      <c r="D170" s="68" t="s">
        <v>111</v>
      </c>
      <c r="E170" s="75">
        <v>45224</v>
      </c>
      <c r="F170" s="70">
        <v>233823.588537</v>
      </c>
      <c r="G170" s="76">
        <v>10.132744000000001</v>
      </c>
      <c r="H170" s="70">
        <v>23.692745430999999</v>
      </c>
      <c r="I170" s="71">
        <f t="shared" si="2"/>
        <v>7.0511641656286735E-3</v>
      </c>
      <c r="J170" s="71">
        <f>H170/'סכום נכסי הקרן'!$C$41</f>
        <v>1.1333920296906711E-4</v>
      </c>
    </row>
    <row r="171" spans="1:10">
      <c r="A171" s="67" t="s">
        <v>1438</v>
      </c>
      <c r="B171" s="54" t="s">
        <v>1439</v>
      </c>
      <c r="C171" s="68" t="s">
        <v>1051</v>
      </c>
      <c r="D171" s="68" t="s">
        <v>111</v>
      </c>
      <c r="E171" s="75">
        <v>45224</v>
      </c>
      <c r="F171" s="70">
        <v>78457.871549999996</v>
      </c>
      <c r="G171" s="76">
        <v>10.195105</v>
      </c>
      <c r="H171" s="70">
        <v>7.9988626430000007</v>
      </c>
      <c r="I171" s="71">
        <f t="shared" si="2"/>
        <v>2.3805300993236115E-3</v>
      </c>
      <c r="J171" s="71">
        <f>H171/'סכום נכסי הקרן'!$C$41</f>
        <v>3.8264232368380347E-5</v>
      </c>
    </row>
    <row r="172" spans="1:10">
      <c r="A172" s="67" t="s">
        <v>1440</v>
      </c>
      <c r="B172" s="54" t="s">
        <v>1441</v>
      </c>
      <c r="C172" s="68" t="s">
        <v>1051</v>
      </c>
      <c r="D172" s="68" t="s">
        <v>111</v>
      </c>
      <c r="E172" s="75">
        <v>45260</v>
      </c>
      <c r="F172" s="70">
        <v>16550001</v>
      </c>
      <c r="G172" s="76">
        <v>-1.2889619999999999</v>
      </c>
      <c r="H172" s="70">
        <v>-213.32321999999999</v>
      </c>
      <c r="I172" s="71">
        <f t="shared" si="2"/>
        <v>-6.3486819159101357E-2</v>
      </c>
      <c r="J172" s="71">
        <f>H172/'סכום נכסי הקרן'!$C$41</f>
        <v>-1.0204762381804935E-3</v>
      </c>
    </row>
    <row r="173" spans="1:10">
      <c r="A173" s="108" t="s">
        <v>1707</v>
      </c>
      <c r="B173" s="107" t="s">
        <v>1707</v>
      </c>
      <c r="C173" s="107" t="s">
        <v>1707</v>
      </c>
      <c r="D173" s="107" t="s">
        <v>1707</v>
      </c>
      <c r="E173" s="107" t="s">
        <v>1707</v>
      </c>
      <c r="F173" s="107" t="s">
        <v>1707</v>
      </c>
      <c r="G173" s="107" t="s">
        <v>1707</v>
      </c>
      <c r="H173" s="107" t="s">
        <v>1707</v>
      </c>
      <c r="I173" s="107" t="s">
        <v>1707</v>
      </c>
      <c r="J173" s="107" t="s">
        <v>1707</v>
      </c>
    </row>
    <row r="174" spans="1:10">
      <c r="A174" s="66" t="s">
        <v>160</v>
      </c>
      <c r="B174" s="106" t="s">
        <v>1707</v>
      </c>
      <c r="C174" s="106" t="s">
        <v>1707</v>
      </c>
      <c r="D174" s="106" t="s">
        <v>1707</v>
      </c>
      <c r="E174" s="106" t="s">
        <v>1707</v>
      </c>
      <c r="F174" s="106" t="s">
        <v>1707</v>
      </c>
      <c r="G174" s="106" t="s">
        <v>1707</v>
      </c>
      <c r="H174" s="64">
        <v>-138.85878640599998</v>
      </c>
      <c r="I174" s="65">
        <f t="shared" si="2"/>
        <v>-4.1325565314502578E-2</v>
      </c>
      <c r="J174" s="65">
        <f>H174/'סכום נכסי הקרן'!$C$41</f>
        <v>-6.6426004628049177E-4</v>
      </c>
    </row>
    <row r="175" spans="1:10">
      <c r="A175" s="67" t="s">
        <v>1442</v>
      </c>
      <c r="B175" s="54" t="s">
        <v>1443</v>
      </c>
      <c r="C175" s="68" t="s">
        <v>1051</v>
      </c>
      <c r="D175" s="68" t="s">
        <v>113</v>
      </c>
      <c r="E175" s="75">
        <v>45099</v>
      </c>
      <c r="F175" s="70">
        <v>149594.25180900001</v>
      </c>
      <c r="G175" s="76">
        <v>0.38185999999999998</v>
      </c>
      <c r="H175" s="70">
        <v>0.57124104899999995</v>
      </c>
      <c r="I175" s="71">
        <f t="shared" si="2"/>
        <v>1.7000623361169195E-4</v>
      </c>
      <c r="J175" s="71">
        <f>H175/'סכום נכסי הקרן'!$C$41</f>
        <v>2.7326510296338062E-6</v>
      </c>
    </row>
    <row r="176" spans="1:10">
      <c r="A176" s="67" t="s">
        <v>1444</v>
      </c>
      <c r="B176" s="54" t="s">
        <v>1445</v>
      </c>
      <c r="C176" s="68" t="s">
        <v>1051</v>
      </c>
      <c r="D176" s="68" t="s">
        <v>115</v>
      </c>
      <c r="E176" s="75">
        <v>45166</v>
      </c>
      <c r="F176" s="70">
        <v>48130.550048999998</v>
      </c>
      <c r="G176" s="76">
        <v>5.5743410000000004</v>
      </c>
      <c r="H176" s="70">
        <v>2.682961009</v>
      </c>
      <c r="I176" s="71">
        <f t="shared" si="2"/>
        <v>7.9847219814750182E-4</v>
      </c>
      <c r="J176" s="71">
        <f>H176/'סכום נכסי הקרן'!$C$41</f>
        <v>1.283450511223889E-5</v>
      </c>
    </row>
    <row r="177" spans="1:10">
      <c r="A177" s="67" t="s">
        <v>1446</v>
      </c>
      <c r="B177" s="54" t="s">
        <v>1447</v>
      </c>
      <c r="C177" s="68" t="s">
        <v>1051</v>
      </c>
      <c r="D177" s="68" t="s">
        <v>115</v>
      </c>
      <c r="E177" s="75">
        <v>45166</v>
      </c>
      <c r="F177" s="70">
        <v>62569.715064000004</v>
      </c>
      <c r="G177" s="76">
        <v>5.4278130000000004</v>
      </c>
      <c r="H177" s="70">
        <v>3.3961673470000004</v>
      </c>
      <c r="I177" s="71">
        <f t="shared" si="2"/>
        <v>1.0107285188786952E-3</v>
      </c>
      <c r="J177" s="71">
        <f>H177/'סכום נכסי הקרן'!$C$41</f>
        <v>1.6246276793018535E-5</v>
      </c>
    </row>
    <row r="178" spans="1:10">
      <c r="A178" s="67" t="s">
        <v>1448</v>
      </c>
      <c r="B178" s="54" t="s">
        <v>1449</v>
      </c>
      <c r="C178" s="68" t="s">
        <v>1051</v>
      </c>
      <c r="D178" s="68" t="s">
        <v>115</v>
      </c>
      <c r="E178" s="75">
        <v>45168</v>
      </c>
      <c r="F178" s="70">
        <v>62569.715064000004</v>
      </c>
      <c r="G178" s="76">
        <v>4.2365430000000002</v>
      </c>
      <c r="H178" s="70">
        <v>2.6507930089999996</v>
      </c>
      <c r="I178" s="71">
        <f t="shared" si="2"/>
        <v>7.8889872556111391E-4</v>
      </c>
      <c r="J178" s="71">
        <f>H178/'סכום נכסי הקרן'!$C$41</f>
        <v>1.268062275648882E-5</v>
      </c>
    </row>
    <row r="179" spans="1:10">
      <c r="A179" s="67" t="s">
        <v>1450</v>
      </c>
      <c r="B179" s="54" t="s">
        <v>1451</v>
      </c>
      <c r="C179" s="68" t="s">
        <v>1051</v>
      </c>
      <c r="D179" s="68" t="s">
        <v>111</v>
      </c>
      <c r="E179" s="75">
        <v>45166</v>
      </c>
      <c r="F179" s="70">
        <v>225289.64900199999</v>
      </c>
      <c r="G179" s="76">
        <v>2.4334359999999999</v>
      </c>
      <c r="H179" s="70">
        <v>5.4822800580000006</v>
      </c>
      <c r="I179" s="71">
        <f t="shared" si="2"/>
        <v>1.6315735465731005E-3</v>
      </c>
      <c r="J179" s="71">
        <f>H179/'סכום נכסי הקרן'!$C$41</f>
        <v>2.6225633244424959E-5</v>
      </c>
    </row>
    <row r="180" spans="1:10">
      <c r="A180" s="67" t="s">
        <v>1452</v>
      </c>
      <c r="B180" s="54" t="s">
        <v>1453</v>
      </c>
      <c r="C180" s="68" t="s">
        <v>1051</v>
      </c>
      <c r="D180" s="68" t="s">
        <v>111</v>
      </c>
      <c r="E180" s="75">
        <v>45167</v>
      </c>
      <c r="F180" s="70">
        <v>159673.37297999999</v>
      </c>
      <c r="G180" s="76">
        <v>2.709524</v>
      </c>
      <c r="H180" s="70">
        <v>4.326388508</v>
      </c>
      <c r="I180" s="71">
        <f t="shared" si="2"/>
        <v>1.2875703114710643E-3</v>
      </c>
      <c r="J180" s="71">
        <f>H180/'סכום נכסי הקרן'!$C$41</f>
        <v>2.0696184267006462E-5</v>
      </c>
    </row>
    <row r="181" spans="1:10">
      <c r="A181" s="67" t="s">
        <v>1454</v>
      </c>
      <c r="B181" s="54" t="s">
        <v>1455</v>
      </c>
      <c r="C181" s="68" t="s">
        <v>1051</v>
      </c>
      <c r="D181" s="68" t="s">
        <v>111</v>
      </c>
      <c r="E181" s="75">
        <v>45127</v>
      </c>
      <c r="F181" s="70">
        <v>134110.655103</v>
      </c>
      <c r="G181" s="76">
        <v>-4.0532329999999996</v>
      </c>
      <c r="H181" s="70">
        <v>-5.4358172089999997</v>
      </c>
      <c r="I181" s="71">
        <f t="shared" si="2"/>
        <v>-1.6177458043700732E-3</v>
      </c>
      <c r="J181" s="71">
        <f>H181/'סכום נכסי הקרן'!$C$41</f>
        <v>-2.6003368488798873E-5</v>
      </c>
    </row>
    <row r="182" spans="1:10">
      <c r="A182" s="67" t="s">
        <v>1456</v>
      </c>
      <c r="B182" s="54" t="s">
        <v>1457</v>
      </c>
      <c r="C182" s="68" t="s">
        <v>1051</v>
      </c>
      <c r="D182" s="68" t="s">
        <v>111</v>
      </c>
      <c r="E182" s="75">
        <v>45127</v>
      </c>
      <c r="F182" s="70">
        <v>348981.84931399999</v>
      </c>
      <c r="G182" s="76">
        <v>-4.0279160000000003</v>
      </c>
      <c r="H182" s="70">
        <v>-14.056695315999999</v>
      </c>
      <c r="I182" s="71">
        <f t="shared" si="2"/>
        <v>-4.1833930385144153E-3</v>
      </c>
      <c r="J182" s="71">
        <f>H182/'סכום נכסי הקרן'!$C$41</f>
        <v>-6.7243141920139045E-5</v>
      </c>
    </row>
    <row r="183" spans="1:10">
      <c r="A183" s="67" t="s">
        <v>1458</v>
      </c>
      <c r="B183" s="54" t="s">
        <v>1459</v>
      </c>
      <c r="C183" s="68" t="s">
        <v>1051</v>
      </c>
      <c r="D183" s="68" t="s">
        <v>111</v>
      </c>
      <c r="E183" s="75">
        <v>45127</v>
      </c>
      <c r="F183" s="70">
        <v>304416.23050499998</v>
      </c>
      <c r="G183" s="76">
        <v>-4.0217799999999997</v>
      </c>
      <c r="H183" s="70">
        <v>-12.242951896999999</v>
      </c>
      <c r="I183" s="71">
        <f t="shared" si="2"/>
        <v>-3.6436074472268698E-3</v>
      </c>
      <c r="J183" s="71">
        <f>H183/'סכום נכסי הקרן'!$C$41</f>
        <v>-5.8566720941467591E-5</v>
      </c>
    </row>
    <row r="184" spans="1:10">
      <c r="A184" s="67" t="s">
        <v>1460</v>
      </c>
      <c r="B184" s="54" t="s">
        <v>1461</v>
      </c>
      <c r="C184" s="68" t="s">
        <v>1051</v>
      </c>
      <c r="D184" s="68" t="s">
        <v>111</v>
      </c>
      <c r="E184" s="75">
        <v>45168</v>
      </c>
      <c r="F184" s="70">
        <v>99710.524239999999</v>
      </c>
      <c r="G184" s="76">
        <v>1.343831</v>
      </c>
      <c r="H184" s="70">
        <v>1.3399405720000002</v>
      </c>
      <c r="I184" s="71">
        <f t="shared" si="2"/>
        <v>3.9877780195942498E-4</v>
      </c>
      <c r="J184" s="71">
        <f>H184/'סכום נכסי הקרן'!$C$41</f>
        <v>6.4098859669377717E-6</v>
      </c>
    </row>
    <row r="185" spans="1:10">
      <c r="A185" s="67" t="s">
        <v>1462</v>
      </c>
      <c r="B185" s="54" t="s">
        <v>1463</v>
      </c>
      <c r="C185" s="68" t="s">
        <v>1051</v>
      </c>
      <c r="D185" s="68" t="s">
        <v>111</v>
      </c>
      <c r="E185" s="75">
        <v>45166</v>
      </c>
      <c r="F185" s="70">
        <v>199421.04848</v>
      </c>
      <c r="G185" s="76">
        <v>1.404498</v>
      </c>
      <c r="H185" s="70">
        <v>2.8008638230000003</v>
      </c>
      <c r="I185" s="71">
        <f t="shared" si="2"/>
        <v>8.3356108641183225E-4</v>
      </c>
      <c r="J185" s="71">
        <f>H185/'סכום נכסי הקרן'!$C$41</f>
        <v>1.3398517881695562E-5</v>
      </c>
    </row>
    <row r="186" spans="1:10">
      <c r="A186" s="67" t="s">
        <v>1464</v>
      </c>
      <c r="B186" s="54" t="s">
        <v>1465</v>
      </c>
      <c r="C186" s="68" t="s">
        <v>1051</v>
      </c>
      <c r="D186" s="68" t="s">
        <v>111</v>
      </c>
      <c r="E186" s="75">
        <v>45166</v>
      </c>
      <c r="F186" s="70">
        <v>59826.314544000001</v>
      </c>
      <c r="G186" s="76">
        <v>1.4403109999999999</v>
      </c>
      <c r="H186" s="70">
        <v>0.86168508900000007</v>
      </c>
      <c r="I186" s="71">
        <f t="shared" si="2"/>
        <v>2.5644486998385442E-4</v>
      </c>
      <c r="J186" s="71">
        <f>H186/'סכום נכסי הקרן'!$C$41</f>
        <v>4.1220508396551672E-6</v>
      </c>
    </row>
    <row r="187" spans="1:10">
      <c r="A187" s="67" t="s">
        <v>1466</v>
      </c>
      <c r="B187" s="54" t="s">
        <v>1467</v>
      </c>
      <c r="C187" s="68" t="s">
        <v>1051</v>
      </c>
      <c r="D187" s="68" t="s">
        <v>111</v>
      </c>
      <c r="E187" s="75">
        <v>45168</v>
      </c>
      <c r="F187" s="70">
        <v>79768.419391999996</v>
      </c>
      <c r="G187" s="76">
        <v>1.4437530000000001</v>
      </c>
      <c r="H187" s="70">
        <v>1.151659277</v>
      </c>
      <c r="I187" s="71">
        <f t="shared" si="2"/>
        <v>3.4274367437262774E-4</v>
      </c>
      <c r="J187" s="71">
        <f>H187/'סכום נכסי הקרן'!$C$41</f>
        <v>5.5092030143677146E-6</v>
      </c>
    </row>
    <row r="188" spans="1:10">
      <c r="A188" s="67" t="s">
        <v>1468</v>
      </c>
      <c r="B188" s="54" t="s">
        <v>1469</v>
      </c>
      <c r="C188" s="68" t="s">
        <v>1051</v>
      </c>
      <c r="D188" s="68" t="s">
        <v>111</v>
      </c>
      <c r="E188" s="75">
        <v>45189</v>
      </c>
      <c r="F188" s="70">
        <v>74782.893179999999</v>
      </c>
      <c r="G188" s="76">
        <v>2.8150200000000001</v>
      </c>
      <c r="H188" s="70">
        <v>2.1051537649999998</v>
      </c>
      <c r="I188" s="71">
        <f t="shared" si="2"/>
        <v>6.2651180860975354E-4</v>
      </c>
      <c r="J188" s="71">
        <f>H188/'סכום נכסי הקרן'!$C$41</f>
        <v>1.0070443315541096E-5</v>
      </c>
    </row>
    <row r="189" spans="1:10">
      <c r="A189" s="67" t="s">
        <v>1470</v>
      </c>
      <c r="B189" s="54" t="s">
        <v>1471</v>
      </c>
      <c r="C189" s="68" t="s">
        <v>1051</v>
      </c>
      <c r="D189" s="68" t="s">
        <v>111</v>
      </c>
      <c r="E189" s="75">
        <v>45189</v>
      </c>
      <c r="F189" s="70">
        <v>74782.893179999999</v>
      </c>
      <c r="G189" s="76">
        <v>2.851823</v>
      </c>
      <c r="H189" s="70">
        <v>2.1326761059999999</v>
      </c>
      <c r="I189" s="71">
        <f t="shared" si="2"/>
        <v>6.3470269324904477E-4</v>
      </c>
      <c r="J189" s="71">
        <f>H189/'סכום נכסי הקרן'!$C$41</f>
        <v>1.020210218985211E-5</v>
      </c>
    </row>
    <row r="190" spans="1:10">
      <c r="A190" s="67" t="s">
        <v>1472</v>
      </c>
      <c r="B190" s="54" t="s">
        <v>1473</v>
      </c>
      <c r="C190" s="68" t="s">
        <v>1051</v>
      </c>
      <c r="D190" s="68" t="s">
        <v>111</v>
      </c>
      <c r="E190" s="75">
        <v>45195</v>
      </c>
      <c r="F190" s="70">
        <v>74782.893179999999</v>
      </c>
      <c r="G190" s="76">
        <v>3.4983240000000002</v>
      </c>
      <c r="H190" s="70">
        <v>2.616147588</v>
      </c>
      <c r="I190" s="71">
        <f t="shared" si="2"/>
        <v>7.7858795124541628E-4</v>
      </c>
      <c r="J190" s="71">
        <f>H190/'סכום נכסי הקרן'!$C$41</f>
        <v>1.2514889139247064E-5</v>
      </c>
    </row>
    <row r="191" spans="1:10">
      <c r="A191" s="67" t="s">
        <v>1474</v>
      </c>
      <c r="B191" s="54" t="s">
        <v>1475</v>
      </c>
      <c r="C191" s="68" t="s">
        <v>1051</v>
      </c>
      <c r="D191" s="68" t="s">
        <v>111</v>
      </c>
      <c r="E191" s="75">
        <v>45196</v>
      </c>
      <c r="F191" s="70">
        <v>74782.893179999999</v>
      </c>
      <c r="G191" s="76">
        <v>3.7793299999999999</v>
      </c>
      <c r="H191" s="70">
        <v>2.8262926319999995</v>
      </c>
      <c r="I191" s="71">
        <f t="shared" si="2"/>
        <v>8.4112891797941439E-4</v>
      </c>
      <c r="J191" s="71">
        <f>H191/'סכום נכסי הקרן'!$C$41</f>
        <v>1.3520161907834532E-5</v>
      </c>
    </row>
    <row r="192" spans="1:10">
      <c r="A192" s="67" t="s">
        <v>1476</v>
      </c>
      <c r="B192" s="54" t="s">
        <v>1477</v>
      </c>
      <c r="C192" s="68" t="s">
        <v>1051</v>
      </c>
      <c r="D192" s="68" t="s">
        <v>115</v>
      </c>
      <c r="E192" s="75">
        <v>45176</v>
      </c>
      <c r="F192" s="70">
        <v>112830.52028300001</v>
      </c>
      <c r="G192" s="76">
        <v>-6.705667</v>
      </c>
      <c r="H192" s="70">
        <v>-7.5660393240000001</v>
      </c>
      <c r="I192" s="71">
        <f t="shared" si="2"/>
        <v>-2.2517181688586807E-3</v>
      </c>
      <c r="J192" s="71">
        <f>H192/'סכום נכסי הקרן'!$C$41</f>
        <v>-3.6193731499464548E-5</v>
      </c>
    </row>
    <row r="193" spans="1:10">
      <c r="A193" s="67" t="s">
        <v>1478</v>
      </c>
      <c r="B193" s="54" t="s">
        <v>1479</v>
      </c>
      <c r="C193" s="68" t="s">
        <v>1051</v>
      </c>
      <c r="D193" s="68" t="s">
        <v>115</v>
      </c>
      <c r="E193" s="75">
        <v>45161</v>
      </c>
      <c r="F193" s="70">
        <v>644045.23493899999</v>
      </c>
      <c r="G193" s="76">
        <v>-5.8817110000000001</v>
      </c>
      <c r="H193" s="70">
        <v>-37.880878672999998</v>
      </c>
      <c r="I193" s="71">
        <f t="shared" si="2"/>
        <v>-1.1273674257779394E-2</v>
      </c>
      <c r="J193" s="71">
        <f>H193/'סכום נכסי הקרן'!$C$41</f>
        <v>-1.8121110569770476E-4</v>
      </c>
    </row>
    <row r="194" spans="1:10">
      <c r="A194" s="67" t="s">
        <v>1480</v>
      </c>
      <c r="B194" s="54" t="s">
        <v>1481</v>
      </c>
      <c r="C194" s="68" t="s">
        <v>1051</v>
      </c>
      <c r="D194" s="68" t="s">
        <v>115</v>
      </c>
      <c r="E194" s="75">
        <v>45180</v>
      </c>
      <c r="F194" s="70">
        <v>59260.468733000002</v>
      </c>
      <c r="G194" s="76">
        <v>-5.6458250000000003</v>
      </c>
      <c r="H194" s="70">
        <v>-3.3457422690000005</v>
      </c>
      <c r="I194" s="71">
        <f t="shared" si="2"/>
        <v>-9.9572158335583193E-4</v>
      </c>
      <c r="J194" s="71">
        <f>H194/'סכום נכסי הקרן'!$C$41</f>
        <v>-1.6005057886293811E-5</v>
      </c>
    </row>
    <row r="195" spans="1:10">
      <c r="A195" s="67" t="s">
        <v>1482</v>
      </c>
      <c r="B195" s="54" t="s">
        <v>1483</v>
      </c>
      <c r="C195" s="68" t="s">
        <v>1051</v>
      </c>
      <c r="D195" s="68" t="s">
        <v>111</v>
      </c>
      <c r="E195" s="75">
        <v>45127</v>
      </c>
      <c r="F195" s="70">
        <v>518766.09109800006</v>
      </c>
      <c r="G195" s="76">
        <v>1.081108</v>
      </c>
      <c r="H195" s="70">
        <v>5.6084203650000006</v>
      </c>
      <c r="I195" s="71">
        <f t="shared" si="2"/>
        <v>1.6691139833768509E-3</v>
      </c>
      <c r="J195" s="71">
        <f>H195/'סכום נכסי הקרן'!$C$41</f>
        <v>2.682905178447087E-5</v>
      </c>
    </row>
    <row r="196" spans="1:10">
      <c r="A196" s="67" t="s">
        <v>1484</v>
      </c>
      <c r="B196" s="54" t="s">
        <v>1485</v>
      </c>
      <c r="C196" s="68" t="s">
        <v>1051</v>
      </c>
      <c r="D196" s="68" t="s">
        <v>111</v>
      </c>
      <c r="E196" s="75">
        <v>45127</v>
      </c>
      <c r="F196" s="70">
        <v>215396.50417500001</v>
      </c>
      <c r="G196" s="76">
        <v>1.0584519999999999</v>
      </c>
      <c r="H196" s="70">
        <v>2.2798682260000001</v>
      </c>
      <c r="I196" s="71">
        <f t="shared" si="2"/>
        <v>6.785083300854133E-4</v>
      </c>
      <c r="J196" s="71">
        <f>H196/'סכום נכסי הקרן'!$C$41</f>
        <v>1.0906226480247745E-5</v>
      </c>
    </row>
    <row r="197" spans="1:10">
      <c r="A197" s="67" t="s">
        <v>1486</v>
      </c>
      <c r="B197" s="54" t="s">
        <v>1487</v>
      </c>
      <c r="C197" s="68" t="s">
        <v>1051</v>
      </c>
      <c r="D197" s="68" t="s">
        <v>111</v>
      </c>
      <c r="E197" s="75">
        <v>45127</v>
      </c>
      <c r="F197" s="70">
        <v>161490.65721199999</v>
      </c>
      <c r="G197" s="76">
        <v>1.0237130000000001</v>
      </c>
      <c r="H197" s="70">
        <v>1.653200472</v>
      </c>
      <c r="I197" s="71">
        <f t="shared" si="2"/>
        <v>4.9200663387513567E-4</v>
      </c>
      <c r="J197" s="71">
        <f>H197/'סכום נכסי הקרן'!$C$41</f>
        <v>7.9084302150735229E-6</v>
      </c>
    </row>
    <row r="198" spans="1:10">
      <c r="A198" s="67" t="s">
        <v>1488</v>
      </c>
      <c r="B198" s="54" t="s">
        <v>1489</v>
      </c>
      <c r="C198" s="68" t="s">
        <v>1051</v>
      </c>
      <c r="D198" s="68" t="s">
        <v>113</v>
      </c>
      <c r="E198" s="75">
        <v>45195</v>
      </c>
      <c r="F198" s="70">
        <v>150464.20190499999</v>
      </c>
      <c r="G198" s="76">
        <v>-3.9586079999999999</v>
      </c>
      <c r="H198" s="70">
        <v>-5.9562875370000006</v>
      </c>
      <c r="I198" s="71">
        <f t="shared" si="2"/>
        <v>-1.7726422361387959E-3</v>
      </c>
      <c r="J198" s="71">
        <f>H198/'סכום נכסי הקרן'!$C$41</f>
        <v>-2.8493147156128239E-5</v>
      </c>
    </row>
    <row r="199" spans="1:10">
      <c r="A199" s="67" t="s">
        <v>1490</v>
      </c>
      <c r="B199" s="54" t="s">
        <v>1491</v>
      </c>
      <c r="C199" s="68" t="s">
        <v>1051</v>
      </c>
      <c r="D199" s="68" t="s">
        <v>113</v>
      </c>
      <c r="E199" s="75">
        <v>45195</v>
      </c>
      <c r="F199" s="70">
        <v>150499.464198</v>
      </c>
      <c r="G199" s="76">
        <v>-3.93425</v>
      </c>
      <c r="H199" s="70">
        <v>-5.921025245</v>
      </c>
      <c r="I199" s="71">
        <f t="shared" si="2"/>
        <v>-1.7621478757248689E-3</v>
      </c>
      <c r="J199" s="71">
        <f>H199/'סכום נכסי הקרן'!$C$41</f>
        <v>-2.8324462607442996E-5</v>
      </c>
    </row>
    <row r="200" spans="1:10">
      <c r="A200" s="67" t="s">
        <v>1492</v>
      </c>
      <c r="B200" s="54" t="s">
        <v>1493</v>
      </c>
      <c r="C200" s="68" t="s">
        <v>1051</v>
      </c>
      <c r="D200" s="68" t="s">
        <v>113</v>
      </c>
      <c r="E200" s="75">
        <v>45181</v>
      </c>
      <c r="F200" s="70">
        <v>419439.67940800003</v>
      </c>
      <c r="G200" s="76">
        <v>-2.554996</v>
      </c>
      <c r="H200" s="70">
        <v>-10.716666548999999</v>
      </c>
      <c r="I200" s="71">
        <f t="shared" si="2"/>
        <v>-3.1893718423374345E-3</v>
      </c>
      <c r="J200" s="71">
        <f>H200/'סכום נכסי הקרן'!$C$41</f>
        <v>-5.1265415765607948E-5</v>
      </c>
    </row>
    <row r="201" spans="1:10">
      <c r="A201" s="67" t="s">
        <v>1494</v>
      </c>
      <c r="B201" s="54" t="s">
        <v>1495</v>
      </c>
      <c r="C201" s="68" t="s">
        <v>1051</v>
      </c>
      <c r="D201" s="68" t="s">
        <v>113</v>
      </c>
      <c r="E201" s="75">
        <v>45181</v>
      </c>
      <c r="F201" s="70">
        <v>152551.72961899999</v>
      </c>
      <c r="G201" s="76">
        <v>-2.5360309999999999</v>
      </c>
      <c r="H201" s="70">
        <v>-3.8687598240000001</v>
      </c>
      <c r="I201" s="71">
        <f t="shared" si="2"/>
        <v>-1.1513760917179331E-3</v>
      </c>
      <c r="J201" s="71">
        <f>H201/'סכום נכסי הקרן'!$C$41</f>
        <v>-1.8507021746715378E-5</v>
      </c>
    </row>
    <row r="202" spans="1:10">
      <c r="A202" s="67" t="s">
        <v>1496</v>
      </c>
      <c r="B202" s="54" t="s">
        <v>1497</v>
      </c>
      <c r="C202" s="68" t="s">
        <v>1051</v>
      </c>
      <c r="D202" s="68" t="s">
        <v>113</v>
      </c>
      <c r="E202" s="75">
        <v>45176</v>
      </c>
      <c r="F202" s="70">
        <v>686514.51934799994</v>
      </c>
      <c r="G202" s="76">
        <v>-2.5915659999999998</v>
      </c>
      <c r="H202" s="70">
        <v>-17.791478864000002</v>
      </c>
      <c r="I202" s="71">
        <f t="shared" ref="I202:I260" si="3">IFERROR(H202/$H$9,0)</f>
        <v>-5.294896641873971E-3</v>
      </c>
      <c r="J202" s="71">
        <f>H202/'סכום נכסי הקרן'!$C$41</f>
        <v>-8.5109260130249699E-5</v>
      </c>
    </row>
    <row r="203" spans="1:10">
      <c r="A203" s="67" t="s">
        <v>1498</v>
      </c>
      <c r="B203" s="54" t="s">
        <v>1499</v>
      </c>
      <c r="C203" s="68" t="s">
        <v>1051</v>
      </c>
      <c r="D203" s="68" t="s">
        <v>113</v>
      </c>
      <c r="E203" s="75">
        <v>45176</v>
      </c>
      <c r="F203" s="70">
        <v>217016.84925200001</v>
      </c>
      <c r="G203" s="76">
        <v>-2.5725989999999999</v>
      </c>
      <c r="H203" s="70">
        <v>-5.5829743089999999</v>
      </c>
      <c r="I203" s="71">
        <f t="shared" si="3"/>
        <v>-1.6615410189542042E-3</v>
      </c>
      <c r="J203" s="71">
        <f>H203/'סכום נכסי הקרן'!$C$41</f>
        <v>-2.6707325253700282E-5</v>
      </c>
    </row>
    <row r="204" spans="1:10">
      <c r="A204" s="67" t="s">
        <v>1500</v>
      </c>
      <c r="B204" s="54" t="s">
        <v>1501</v>
      </c>
      <c r="C204" s="68" t="s">
        <v>1051</v>
      </c>
      <c r="D204" s="68" t="s">
        <v>113</v>
      </c>
      <c r="E204" s="75">
        <v>45183</v>
      </c>
      <c r="F204" s="70">
        <v>1089604.6252860001</v>
      </c>
      <c r="G204" s="76">
        <v>-2.4464760000000001</v>
      </c>
      <c r="H204" s="70">
        <v>-26.656919451</v>
      </c>
      <c r="I204" s="71">
        <f t="shared" si="3"/>
        <v>-7.9333277667774215E-3</v>
      </c>
      <c r="J204" s="71">
        <f>H204/'סכום נכסי הקרן'!$C$41</f>
        <v>-1.2751894933348985E-4</v>
      </c>
    </row>
    <row r="205" spans="1:10">
      <c r="A205" s="67" t="s">
        <v>1502</v>
      </c>
      <c r="B205" s="54" t="s">
        <v>1503</v>
      </c>
      <c r="C205" s="68" t="s">
        <v>1051</v>
      </c>
      <c r="D205" s="68" t="s">
        <v>113</v>
      </c>
      <c r="E205" s="75">
        <v>45183</v>
      </c>
      <c r="F205" s="70">
        <v>941454.88806599984</v>
      </c>
      <c r="G205" s="76">
        <v>-2.4417490000000002</v>
      </c>
      <c r="H205" s="70">
        <v>-22.987963223999998</v>
      </c>
      <c r="I205" s="71">
        <f t="shared" si="3"/>
        <v>-6.8414149385058066E-3</v>
      </c>
      <c r="J205" s="71">
        <f>H205/'סכום נכסי הקרן'!$C$41</f>
        <v>-1.0996772988078396E-4</v>
      </c>
    </row>
    <row r="206" spans="1:10">
      <c r="A206" s="67" t="s">
        <v>1504</v>
      </c>
      <c r="B206" s="54" t="s">
        <v>1505</v>
      </c>
      <c r="C206" s="68" t="s">
        <v>1051</v>
      </c>
      <c r="D206" s="68" t="s">
        <v>113</v>
      </c>
      <c r="E206" s="75">
        <v>45161</v>
      </c>
      <c r="F206" s="70">
        <v>192514.48565799999</v>
      </c>
      <c r="G206" s="76">
        <v>-1.5385150000000001</v>
      </c>
      <c r="H206" s="70">
        <v>-2.9618647230000001</v>
      </c>
      <c r="I206" s="71">
        <f t="shared" si="3"/>
        <v>-8.8147633456321759E-4</v>
      </c>
      <c r="J206" s="71">
        <f>H206/'סכום נכסי הקרן'!$C$41</f>
        <v>-1.4168699359247203E-5</v>
      </c>
    </row>
    <row r="207" spans="1:10">
      <c r="A207" s="67" t="s">
        <v>1506</v>
      </c>
      <c r="B207" s="54" t="s">
        <v>1507</v>
      </c>
      <c r="C207" s="68" t="s">
        <v>1051</v>
      </c>
      <c r="D207" s="68" t="s">
        <v>113</v>
      </c>
      <c r="E207" s="75">
        <v>45148</v>
      </c>
      <c r="F207" s="70">
        <v>157271.234841</v>
      </c>
      <c r="G207" s="76">
        <v>0.56599999999999995</v>
      </c>
      <c r="H207" s="70">
        <v>0.89015454399999994</v>
      </c>
      <c r="I207" s="71">
        <f t="shared" si="3"/>
        <v>2.6491762386945185E-4</v>
      </c>
      <c r="J207" s="71">
        <f>H207/'סכום נכסי הקרן'!$C$41</f>
        <v>4.2582404318685636E-6</v>
      </c>
    </row>
    <row r="208" spans="1:10">
      <c r="A208" s="67" t="s">
        <v>1508</v>
      </c>
      <c r="B208" s="54" t="s">
        <v>1509</v>
      </c>
      <c r="C208" s="68" t="s">
        <v>1051</v>
      </c>
      <c r="D208" s="68" t="s">
        <v>113</v>
      </c>
      <c r="E208" s="75">
        <v>45133</v>
      </c>
      <c r="F208" s="70">
        <v>236349.041409</v>
      </c>
      <c r="G208" s="76">
        <v>0.80726500000000001</v>
      </c>
      <c r="H208" s="70">
        <v>1.9079619700000001</v>
      </c>
      <c r="I208" s="71">
        <f t="shared" si="3"/>
        <v>5.6782583983043566E-4</v>
      </c>
      <c r="J208" s="71">
        <f>H208/'סכום נכסי הקרן'!$C$41</f>
        <v>9.1271351226418006E-6</v>
      </c>
    </row>
    <row r="209" spans="1:10">
      <c r="A209" s="67" t="s">
        <v>1510</v>
      </c>
      <c r="B209" s="54" t="s">
        <v>1511</v>
      </c>
      <c r="C209" s="68" t="s">
        <v>1051</v>
      </c>
      <c r="D209" s="68" t="s">
        <v>113</v>
      </c>
      <c r="E209" s="75">
        <v>45133</v>
      </c>
      <c r="F209" s="70">
        <v>1005681.793832</v>
      </c>
      <c r="G209" s="76">
        <v>0.85164200000000001</v>
      </c>
      <c r="H209" s="70">
        <v>8.5648094480000001</v>
      </c>
      <c r="I209" s="71">
        <f t="shared" si="3"/>
        <v>2.5489607205316832E-3</v>
      </c>
      <c r="J209" s="71">
        <f>H209/'סכום נכסי הקרן'!$C$41</f>
        <v>4.0971557274579813E-5</v>
      </c>
    </row>
    <row r="210" spans="1:10">
      <c r="A210" s="67" t="s">
        <v>1512</v>
      </c>
      <c r="B210" s="54" t="s">
        <v>1513</v>
      </c>
      <c r="C210" s="68" t="s">
        <v>1051</v>
      </c>
      <c r="D210" s="68" t="s">
        <v>113</v>
      </c>
      <c r="E210" s="75">
        <v>45127</v>
      </c>
      <c r="F210" s="70">
        <v>320910.78327199997</v>
      </c>
      <c r="G210" s="76">
        <v>2.1140620000000001</v>
      </c>
      <c r="H210" s="70">
        <v>6.7842517639999995</v>
      </c>
      <c r="I210" s="71">
        <f t="shared" si="3"/>
        <v>2.0190514884918876E-3</v>
      </c>
      <c r="J210" s="71">
        <f>H210/'סכום נכסי הקרן'!$C$41</f>
        <v>3.245388719988428E-5</v>
      </c>
    </row>
    <row r="211" spans="1:10">
      <c r="A211" s="67" t="s">
        <v>1514</v>
      </c>
      <c r="B211" s="54" t="s">
        <v>1515</v>
      </c>
      <c r="C211" s="68" t="s">
        <v>1051</v>
      </c>
      <c r="D211" s="68" t="s">
        <v>113</v>
      </c>
      <c r="E211" s="75">
        <v>45127</v>
      </c>
      <c r="F211" s="70">
        <v>72811.020166999995</v>
      </c>
      <c r="G211" s="76">
        <v>2.1140620000000001</v>
      </c>
      <c r="H211" s="70">
        <v>1.539269843</v>
      </c>
      <c r="I211" s="71">
        <f t="shared" si="3"/>
        <v>4.5809990192159742E-4</v>
      </c>
      <c r="J211" s="71">
        <f>H211/'סכום נכסי הקרן'!$C$41</f>
        <v>7.363419223323739E-6</v>
      </c>
    </row>
    <row r="212" spans="1:10">
      <c r="A212" s="67" t="s">
        <v>1516</v>
      </c>
      <c r="B212" s="54" t="s">
        <v>1517</v>
      </c>
      <c r="C212" s="68" t="s">
        <v>1051</v>
      </c>
      <c r="D212" s="68" t="s">
        <v>113</v>
      </c>
      <c r="E212" s="75">
        <v>45127</v>
      </c>
      <c r="F212" s="70">
        <v>558441.87315100001</v>
      </c>
      <c r="G212" s="76">
        <v>2.1486749999999999</v>
      </c>
      <c r="H212" s="70">
        <v>11.999099640000003</v>
      </c>
      <c r="I212" s="71">
        <f t="shared" si="3"/>
        <v>3.5710349249215272E-3</v>
      </c>
      <c r="J212" s="71">
        <f>H212/'סכום נכסי הקרן'!$C$41</f>
        <v>5.7400202669827121E-5</v>
      </c>
    </row>
    <row r="213" spans="1:10">
      <c r="A213" s="67" t="s">
        <v>1518</v>
      </c>
      <c r="B213" s="54" t="s">
        <v>1519</v>
      </c>
      <c r="C213" s="68" t="s">
        <v>1051</v>
      </c>
      <c r="D213" s="68" t="s">
        <v>114</v>
      </c>
      <c r="E213" s="75">
        <v>45195</v>
      </c>
      <c r="F213" s="70">
        <v>129067.39546699999</v>
      </c>
      <c r="G213" s="76">
        <v>-4.4603770000000003</v>
      </c>
      <c r="H213" s="70">
        <v>-5.7568924660000009</v>
      </c>
      <c r="I213" s="71">
        <f t="shared" si="3"/>
        <v>-1.7133005535324994E-3</v>
      </c>
      <c r="J213" s="71">
        <f>H213/'סכום נכסי הקרן'!$C$41</f>
        <v>-2.7539299131680585E-5</v>
      </c>
    </row>
    <row r="214" spans="1:10">
      <c r="A214" s="67" t="s">
        <v>1520</v>
      </c>
      <c r="B214" s="54" t="s">
        <v>1521</v>
      </c>
      <c r="C214" s="68" t="s">
        <v>1051</v>
      </c>
      <c r="D214" s="68" t="s">
        <v>114</v>
      </c>
      <c r="E214" s="75">
        <v>45153</v>
      </c>
      <c r="F214" s="70">
        <v>536929.75901599997</v>
      </c>
      <c r="G214" s="76">
        <v>-0.432533</v>
      </c>
      <c r="H214" s="70">
        <v>-2.3223981279999997</v>
      </c>
      <c r="I214" s="71">
        <f t="shared" si="3"/>
        <v>-6.9116559354284789E-4</v>
      </c>
      <c r="J214" s="71">
        <f>H214/'סכום נכסי הקרן'!$C$41</f>
        <v>-1.1109677161346338E-5</v>
      </c>
    </row>
    <row r="215" spans="1:10">
      <c r="A215" s="67" t="s">
        <v>1522</v>
      </c>
      <c r="B215" s="54" t="s">
        <v>1523</v>
      </c>
      <c r="C215" s="68" t="s">
        <v>1051</v>
      </c>
      <c r="D215" s="68" t="s">
        <v>114</v>
      </c>
      <c r="E215" s="75">
        <v>45153</v>
      </c>
      <c r="F215" s="70">
        <v>178991.39650199999</v>
      </c>
      <c r="G215" s="76">
        <v>-0.42422300000000002</v>
      </c>
      <c r="H215" s="70">
        <v>-0.75932255299999984</v>
      </c>
      <c r="I215" s="71">
        <f t="shared" si="3"/>
        <v>-2.2598090168401803E-4</v>
      </c>
      <c r="J215" s="71">
        <f>H215/'סכום נכסי הקרן'!$C$41</f>
        <v>-3.6323782401702371E-6</v>
      </c>
    </row>
    <row r="216" spans="1:10">
      <c r="A216" s="67" t="s">
        <v>1524</v>
      </c>
      <c r="B216" s="54" t="s">
        <v>1525</v>
      </c>
      <c r="C216" s="68" t="s">
        <v>1051</v>
      </c>
      <c r="D216" s="68" t="s">
        <v>114</v>
      </c>
      <c r="E216" s="75">
        <v>45153</v>
      </c>
      <c r="F216" s="70">
        <v>384892.153621</v>
      </c>
      <c r="G216" s="76">
        <v>-0.40839799999999998</v>
      </c>
      <c r="H216" s="70">
        <v>-1.5718923339999999</v>
      </c>
      <c r="I216" s="71">
        <f t="shared" si="3"/>
        <v>-4.6780863492607954E-4</v>
      </c>
      <c r="J216" s="71">
        <f>H216/'סכום נכסי הקרן'!$C$41</f>
        <v>-7.5194757318264559E-6</v>
      </c>
    </row>
    <row r="217" spans="1:10">
      <c r="A217" s="67" t="s">
        <v>1526</v>
      </c>
      <c r="B217" s="54" t="s">
        <v>1527</v>
      </c>
      <c r="C217" s="68" t="s">
        <v>1051</v>
      </c>
      <c r="D217" s="68" t="s">
        <v>114</v>
      </c>
      <c r="E217" s="75">
        <v>45113</v>
      </c>
      <c r="F217" s="70">
        <v>428042.02792400005</v>
      </c>
      <c r="G217" s="76">
        <v>-0.28002100000000002</v>
      </c>
      <c r="H217" s="70">
        <v>-1.1986083120000002</v>
      </c>
      <c r="I217" s="71">
        <f t="shared" si="3"/>
        <v>-3.5671610969748046E-4</v>
      </c>
      <c r="J217" s="71">
        <f>H217/'סכום נכסי הקרן'!$C$41</f>
        <v>-5.7337935424077682E-6</v>
      </c>
    </row>
    <row r="218" spans="1:10">
      <c r="A218" s="67" t="s">
        <v>1528</v>
      </c>
      <c r="B218" s="54" t="s">
        <v>1529</v>
      </c>
      <c r="C218" s="68" t="s">
        <v>1051</v>
      </c>
      <c r="D218" s="68" t="s">
        <v>114</v>
      </c>
      <c r="E218" s="75">
        <v>45113</v>
      </c>
      <c r="F218" s="70">
        <v>448102.63383000001</v>
      </c>
      <c r="G218" s="76">
        <v>-0.26344899999999999</v>
      </c>
      <c r="H218" s="70">
        <v>-1.180524074</v>
      </c>
      <c r="I218" s="71">
        <f t="shared" si="3"/>
        <v>-3.5133408542681663E-4</v>
      </c>
      <c r="J218" s="71">
        <f>H218/'סכום נכסי הקרן'!$C$41</f>
        <v>-5.6472838077215911E-6</v>
      </c>
    </row>
    <row r="219" spans="1:10">
      <c r="A219" s="67" t="s">
        <v>1530</v>
      </c>
      <c r="B219" s="54" t="s">
        <v>1531</v>
      </c>
      <c r="C219" s="68" t="s">
        <v>1051</v>
      </c>
      <c r="D219" s="68" t="s">
        <v>114</v>
      </c>
      <c r="E219" s="75">
        <v>45113</v>
      </c>
      <c r="F219" s="70">
        <v>627506.59915400005</v>
      </c>
      <c r="G219" s="76">
        <v>-0.23741899999999999</v>
      </c>
      <c r="H219" s="70">
        <v>-1.48982192</v>
      </c>
      <c r="I219" s="71">
        <f t="shared" si="3"/>
        <v>-4.4338377610419149E-4</v>
      </c>
      <c r="J219" s="71">
        <f>H219/'סכום נכסי הקרן'!$C$41</f>
        <v>-7.1268747419077975E-6</v>
      </c>
    </row>
    <row r="220" spans="1:10">
      <c r="A220" s="67" t="s">
        <v>1532</v>
      </c>
      <c r="B220" s="54" t="s">
        <v>1533</v>
      </c>
      <c r="C220" s="68" t="s">
        <v>1051</v>
      </c>
      <c r="D220" s="68" t="s">
        <v>111</v>
      </c>
      <c r="E220" s="75">
        <v>45141</v>
      </c>
      <c r="F220" s="70">
        <v>286614.44272300001</v>
      </c>
      <c r="G220" s="76">
        <v>1.3473010000000001</v>
      </c>
      <c r="H220" s="70">
        <v>3.8615600359999998</v>
      </c>
      <c r="I220" s="71">
        <f t="shared" si="3"/>
        <v>1.1492333730830845E-3</v>
      </c>
      <c r="J220" s="71">
        <f>H220/'סכום נכסי הקרן'!$C$41</f>
        <v>1.8472580055023598E-5</v>
      </c>
    </row>
    <row r="221" spans="1:10">
      <c r="A221" s="67" t="s">
        <v>1534</v>
      </c>
      <c r="B221" s="54" t="s">
        <v>1535</v>
      </c>
      <c r="C221" s="68" t="s">
        <v>1051</v>
      </c>
      <c r="D221" s="68" t="s">
        <v>113</v>
      </c>
      <c r="E221" s="75">
        <v>45236</v>
      </c>
      <c r="F221" s="70">
        <v>265209.772375</v>
      </c>
      <c r="G221" s="76">
        <v>2.554541</v>
      </c>
      <c r="H221" s="70">
        <v>6.7748913219999993</v>
      </c>
      <c r="I221" s="71">
        <f t="shared" si="3"/>
        <v>2.0162657407026721E-3</v>
      </c>
      <c r="J221" s="71">
        <f>H221/'סכום נכסי הקרן'!$C$41</f>
        <v>3.2409109567895285E-5</v>
      </c>
    </row>
    <row r="222" spans="1:10">
      <c r="A222" s="67" t="s">
        <v>1536</v>
      </c>
      <c r="B222" s="54" t="s">
        <v>1537</v>
      </c>
      <c r="C222" s="68" t="s">
        <v>1051</v>
      </c>
      <c r="D222" s="68" t="s">
        <v>111</v>
      </c>
      <c r="E222" s="75">
        <v>45211</v>
      </c>
      <c r="F222" s="70">
        <v>112174.33977000001</v>
      </c>
      <c r="G222" s="76">
        <v>3.9561730000000002</v>
      </c>
      <c r="H222" s="70">
        <v>4.4378110519999998</v>
      </c>
      <c r="I222" s="71">
        <f t="shared" si="3"/>
        <v>1.3207306158260004E-3</v>
      </c>
      <c r="J222" s="71">
        <f>H222/'סכום נכסי הקרן'!$C$41</f>
        <v>2.1229197309607359E-5</v>
      </c>
    </row>
    <row r="223" spans="1:10">
      <c r="A223" s="67" t="s">
        <v>1538</v>
      </c>
      <c r="B223" s="54" t="s">
        <v>1539</v>
      </c>
      <c r="C223" s="68" t="s">
        <v>1051</v>
      </c>
      <c r="D223" s="68" t="s">
        <v>111</v>
      </c>
      <c r="E223" s="75">
        <v>45201</v>
      </c>
      <c r="F223" s="70">
        <v>74782.893179999999</v>
      </c>
      <c r="G223" s="76">
        <v>4.054138</v>
      </c>
      <c r="H223" s="70">
        <v>3.0318019920000001</v>
      </c>
      <c r="I223" s="71">
        <f t="shared" si="3"/>
        <v>9.0229026541183502E-4</v>
      </c>
      <c r="J223" s="71">
        <f>H223/'סכום נכסי הקרן'!$C$41</f>
        <v>1.4503258912481666E-5</v>
      </c>
    </row>
    <row r="224" spans="1:10">
      <c r="A224" s="67" t="s">
        <v>1540</v>
      </c>
      <c r="B224" s="54" t="s">
        <v>1541</v>
      </c>
      <c r="C224" s="68" t="s">
        <v>1051</v>
      </c>
      <c r="D224" s="68" t="s">
        <v>111</v>
      </c>
      <c r="E224" s="75">
        <v>45201</v>
      </c>
      <c r="F224" s="70">
        <v>74782.893179999999</v>
      </c>
      <c r="G224" s="76">
        <v>4.1063049999999999</v>
      </c>
      <c r="H224" s="70">
        <v>3.070813598</v>
      </c>
      <c r="I224" s="71">
        <f t="shared" si="3"/>
        <v>9.1390045381621089E-4</v>
      </c>
      <c r="J224" s="71">
        <f>H224/'סכום נכסי הקרן'!$C$41</f>
        <v>1.4689879088833118E-5</v>
      </c>
    </row>
    <row r="225" spans="1:10">
      <c r="A225" s="67" t="s">
        <v>1542</v>
      </c>
      <c r="B225" s="54" t="s">
        <v>1543</v>
      </c>
      <c r="C225" s="68" t="s">
        <v>1051</v>
      </c>
      <c r="D225" s="68" t="s">
        <v>111</v>
      </c>
      <c r="E225" s="75">
        <v>45229</v>
      </c>
      <c r="F225" s="70">
        <v>119652.629088</v>
      </c>
      <c r="G225" s="76">
        <v>4.6035870000000001</v>
      </c>
      <c r="H225" s="70">
        <v>5.5083123020000002</v>
      </c>
      <c r="I225" s="71">
        <f t="shared" si="3"/>
        <v>1.6393209655701209E-3</v>
      </c>
      <c r="J225" s="71">
        <f>H225/'סכום נכסי הקרן'!$C$41</f>
        <v>2.635016392809135E-5</v>
      </c>
    </row>
    <row r="226" spans="1:10">
      <c r="A226" s="67" t="s">
        <v>1544</v>
      </c>
      <c r="B226" s="54" t="s">
        <v>1545</v>
      </c>
      <c r="C226" s="68" t="s">
        <v>1051</v>
      </c>
      <c r="D226" s="68" t="s">
        <v>115</v>
      </c>
      <c r="E226" s="75">
        <v>45267</v>
      </c>
      <c r="F226" s="70">
        <v>69604.591700000004</v>
      </c>
      <c r="G226" s="76">
        <v>-3.7832910000000002</v>
      </c>
      <c r="H226" s="70">
        <v>-2.6333440559999999</v>
      </c>
      <c r="I226" s="71">
        <f t="shared" si="3"/>
        <v>-7.8370576755294849E-4</v>
      </c>
      <c r="J226" s="71">
        <f>H226/'סכום נכסי הקרן'!$C$41</f>
        <v>-1.2597152040466309E-5</v>
      </c>
    </row>
    <row r="227" spans="1:10">
      <c r="A227" s="67" t="s">
        <v>1546</v>
      </c>
      <c r="B227" s="54" t="s">
        <v>1547</v>
      </c>
      <c r="C227" s="68" t="s">
        <v>1051</v>
      </c>
      <c r="D227" s="68" t="s">
        <v>111</v>
      </c>
      <c r="E227" s="75">
        <v>45267</v>
      </c>
      <c r="F227" s="70">
        <v>77770.172653000001</v>
      </c>
      <c r="G227" s="76">
        <v>-2.7613349999999999</v>
      </c>
      <c r="H227" s="70">
        <v>-2.147495213</v>
      </c>
      <c r="I227" s="71">
        <f t="shared" si="3"/>
        <v>-6.3911298654111286E-4</v>
      </c>
      <c r="J227" s="71">
        <f>H227/'סכום נכסי הקרן'!$C$41</f>
        <v>-1.0272992487516633E-5</v>
      </c>
    </row>
    <row r="228" spans="1:10">
      <c r="A228" s="67" t="s">
        <v>1548</v>
      </c>
      <c r="B228" s="54" t="s">
        <v>1549</v>
      </c>
      <c r="C228" s="68" t="s">
        <v>1051</v>
      </c>
      <c r="D228" s="68" t="s">
        <v>113</v>
      </c>
      <c r="E228" s="75">
        <v>45232</v>
      </c>
      <c r="F228" s="70">
        <v>188353.535148</v>
      </c>
      <c r="G228" s="76">
        <v>-3.938898</v>
      </c>
      <c r="H228" s="70">
        <v>-7.419053742</v>
      </c>
      <c r="I228" s="71">
        <f t="shared" si="3"/>
        <v>-2.2079739995018275E-3</v>
      </c>
      <c r="J228" s="71">
        <f>H228/'סכום נכסי הקרן'!$C$41</f>
        <v>-3.5490595226788133E-5</v>
      </c>
    </row>
    <row r="229" spans="1:10">
      <c r="A229" s="67" t="s">
        <v>1550</v>
      </c>
      <c r="B229" s="54" t="s">
        <v>1551</v>
      </c>
      <c r="C229" s="68" t="s">
        <v>1051</v>
      </c>
      <c r="D229" s="68" t="s">
        <v>113</v>
      </c>
      <c r="E229" s="75">
        <v>45232</v>
      </c>
      <c r="F229" s="70">
        <v>101095.198321</v>
      </c>
      <c r="G229" s="76">
        <v>-3.8902739999999998</v>
      </c>
      <c r="H229" s="70">
        <v>-3.9328801659999999</v>
      </c>
      <c r="I229" s="71">
        <f t="shared" si="3"/>
        <v>-1.1704588552210048E-3</v>
      </c>
      <c r="J229" s="71">
        <f>H229/'סכום נכסי הקרן'!$C$41</f>
        <v>-1.8813754813068898E-5</v>
      </c>
    </row>
    <row r="230" spans="1:10">
      <c r="A230" s="67" t="s">
        <v>1552</v>
      </c>
      <c r="B230" s="54" t="s">
        <v>1553</v>
      </c>
      <c r="C230" s="68" t="s">
        <v>1051</v>
      </c>
      <c r="D230" s="68" t="s">
        <v>113</v>
      </c>
      <c r="E230" s="75">
        <v>45274</v>
      </c>
      <c r="F230" s="70">
        <v>307585.92462599999</v>
      </c>
      <c r="G230" s="76">
        <v>-1.485609</v>
      </c>
      <c r="H230" s="70">
        <v>-4.5695231329999997</v>
      </c>
      <c r="I230" s="71">
        <f t="shared" si="3"/>
        <v>-1.3599292603407227E-3</v>
      </c>
      <c r="J230" s="71">
        <f>H230/'סכום נכסי הקרן'!$C$41</f>
        <v>-2.1859269595886389E-5</v>
      </c>
    </row>
    <row r="231" spans="1:10">
      <c r="A231" s="67" t="s">
        <v>1554</v>
      </c>
      <c r="B231" s="54" t="s">
        <v>1555</v>
      </c>
      <c r="C231" s="68" t="s">
        <v>1051</v>
      </c>
      <c r="D231" s="68" t="s">
        <v>113</v>
      </c>
      <c r="E231" s="75">
        <v>45279</v>
      </c>
      <c r="F231" s="70">
        <v>115979.44299900001</v>
      </c>
      <c r="G231" s="76">
        <v>-0.93020800000000003</v>
      </c>
      <c r="H231" s="70">
        <v>-1.0788499059999999</v>
      </c>
      <c r="I231" s="71">
        <f t="shared" si="3"/>
        <v>-3.2107498134537581E-4</v>
      </c>
      <c r="J231" s="71">
        <f>H231/'סכום נכסי הקרן'!$C$41</f>
        <v>-5.1609041605328242E-6</v>
      </c>
    </row>
    <row r="232" spans="1:10">
      <c r="A232" s="67" t="s">
        <v>1556</v>
      </c>
      <c r="B232" s="54" t="s">
        <v>1557</v>
      </c>
      <c r="C232" s="68" t="s">
        <v>1051</v>
      </c>
      <c r="D232" s="68" t="s">
        <v>113</v>
      </c>
      <c r="E232" s="75">
        <v>45279</v>
      </c>
      <c r="F232" s="70">
        <v>116074.651189</v>
      </c>
      <c r="G232" s="76">
        <v>-0.84742200000000001</v>
      </c>
      <c r="H232" s="70">
        <v>-0.98364171599999994</v>
      </c>
      <c r="I232" s="71">
        <f t="shared" si="3"/>
        <v>-2.9274020775159939E-4</v>
      </c>
      <c r="J232" s="71">
        <f>H232/'סכום נכסי הקרן'!$C$41</f>
        <v>-4.7054558714287433E-6</v>
      </c>
    </row>
    <row r="233" spans="1:10">
      <c r="A233" s="67" t="s">
        <v>1558</v>
      </c>
      <c r="B233" s="54" t="s">
        <v>1559</v>
      </c>
      <c r="C233" s="68" t="s">
        <v>1051</v>
      </c>
      <c r="D233" s="68" t="s">
        <v>113</v>
      </c>
      <c r="E233" s="75">
        <v>45288</v>
      </c>
      <c r="F233" s="70">
        <v>78317.551542999994</v>
      </c>
      <c r="G233" s="76">
        <v>0.37514199999999998</v>
      </c>
      <c r="H233" s="70">
        <v>0.29380203699999996</v>
      </c>
      <c r="I233" s="71">
        <f t="shared" si="3"/>
        <v>8.7438005068527492E-5</v>
      </c>
      <c r="J233" s="71">
        <f>H233/'סכום נכסי הקרן'!$C$41</f>
        <v>1.405463490976398E-6</v>
      </c>
    </row>
    <row r="234" spans="1:10">
      <c r="A234" s="67" t="s">
        <v>1560</v>
      </c>
      <c r="B234" s="54" t="s">
        <v>1561</v>
      </c>
      <c r="C234" s="68" t="s">
        <v>1051</v>
      </c>
      <c r="D234" s="68" t="s">
        <v>113</v>
      </c>
      <c r="E234" s="75">
        <v>45288</v>
      </c>
      <c r="F234" s="70">
        <v>78388.076126999993</v>
      </c>
      <c r="G234" s="76">
        <v>0.46477299999999999</v>
      </c>
      <c r="H234" s="70">
        <v>0.36432662199999999</v>
      </c>
      <c r="I234" s="71">
        <f t="shared" si="3"/>
        <v>1.0842672619398995E-4</v>
      </c>
      <c r="J234" s="71">
        <f>H234/'סכום נכסי הקרן'!$C$41</f>
        <v>1.7428325931305869E-6</v>
      </c>
    </row>
    <row r="235" spans="1:10">
      <c r="A235" s="67" t="s">
        <v>1562</v>
      </c>
      <c r="B235" s="54" t="s">
        <v>1563</v>
      </c>
      <c r="C235" s="68" t="s">
        <v>1051</v>
      </c>
      <c r="D235" s="68" t="s">
        <v>114</v>
      </c>
      <c r="E235" s="75">
        <v>45280</v>
      </c>
      <c r="F235" s="70">
        <v>129676.523365</v>
      </c>
      <c r="G235" s="76">
        <v>-0.50404000000000004</v>
      </c>
      <c r="H235" s="70">
        <v>-0.65362163899999992</v>
      </c>
      <c r="I235" s="71">
        <f t="shared" si="3"/>
        <v>-1.9452340347041652E-4</v>
      </c>
      <c r="J235" s="71">
        <f>H235/'סכום נכסי הקרן'!$C$41</f>
        <v>-3.1267358113199706E-6</v>
      </c>
    </row>
    <row r="236" spans="1:10">
      <c r="A236" s="67" t="s">
        <v>1564</v>
      </c>
      <c r="B236" s="54" t="s">
        <v>1565</v>
      </c>
      <c r="C236" s="68" t="s">
        <v>1051</v>
      </c>
      <c r="D236" s="68" t="s">
        <v>114</v>
      </c>
      <c r="E236" s="75">
        <v>45281</v>
      </c>
      <c r="F236" s="70">
        <v>134269.99409600001</v>
      </c>
      <c r="G236" s="76">
        <v>-0.41282000000000002</v>
      </c>
      <c r="H236" s="70">
        <v>-0.55429383800000009</v>
      </c>
      <c r="I236" s="71">
        <f t="shared" si="3"/>
        <v>-1.6496259832431853E-4</v>
      </c>
      <c r="J236" s="71">
        <f>H236/'סכום נכסי הקרן'!$C$41</f>
        <v>-2.6515805014047137E-6</v>
      </c>
    </row>
    <row r="237" spans="1:10">
      <c r="A237" s="67" t="s">
        <v>1566</v>
      </c>
      <c r="B237" s="54" t="s">
        <v>1567</v>
      </c>
      <c r="C237" s="68" t="s">
        <v>1051</v>
      </c>
      <c r="D237" s="68" t="s">
        <v>111</v>
      </c>
      <c r="E237" s="75">
        <v>45251</v>
      </c>
      <c r="F237" s="70">
        <v>106081.011084</v>
      </c>
      <c r="G237" s="76">
        <v>-3.6627640000000001</v>
      </c>
      <c r="H237" s="70">
        <v>-3.8854967449999993</v>
      </c>
      <c r="I237" s="71">
        <f t="shared" si="3"/>
        <v>-1.156357142898424E-3</v>
      </c>
      <c r="J237" s="71">
        <f>H237/'סכום נכסי הקרן'!$C$41</f>
        <v>-1.8587086308748536E-5</v>
      </c>
    </row>
    <row r="238" spans="1:10">
      <c r="A238" s="67" t="s">
        <v>1568</v>
      </c>
      <c r="B238" s="54" t="s">
        <v>1569</v>
      </c>
      <c r="C238" s="68" t="s">
        <v>1051</v>
      </c>
      <c r="D238" s="68" t="s">
        <v>111</v>
      </c>
      <c r="E238" s="75">
        <v>45251</v>
      </c>
      <c r="F238" s="70">
        <v>105950.61923500002</v>
      </c>
      <c r="G238" s="76">
        <v>-3.7899940000000001</v>
      </c>
      <c r="H238" s="70">
        <v>-4.015522593</v>
      </c>
      <c r="I238" s="71">
        <f t="shared" si="3"/>
        <v>-1.1950539500157403E-3</v>
      </c>
      <c r="J238" s="71">
        <f>H238/'סכום נכסי הקרן'!$C$41</f>
        <v>-1.9209092146806246E-5</v>
      </c>
    </row>
    <row r="239" spans="1:10">
      <c r="A239" s="67" t="s">
        <v>1570</v>
      </c>
      <c r="B239" s="54" t="s">
        <v>1571</v>
      </c>
      <c r="C239" s="68" t="s">
        <v>1051</v>
      </c>
      <c r="D239" s="68" t="s">
        <v>111</v>
      </c>
      <c r="E239" s="75">
        <v>45251</v>
      </c>
      <c r="F239" s="70">
        <v>216598.84799499999</v>
      </c>
      <c r="G239" s="76">
        <v>-3.8465410000000002</v>
      </c>
      <c r="H239" s="70">
        <v>-8.3315645010000008</v>
      </c>
      <c r="I239" s="71">
        <f t="shared" si="3"/>
        <v>-2.4795450246221469E-3</v>
      </c>
      <c r="J239" s="71">
        <f>H239/'סכום נכסי הקרן'!$C$41</f>
        <v>-3.9855781288781511E-5</v>
      </c>
    </row>
    <row r="240" spans="1:10">
      <c r="A240" s="67" t="s">
        <v>1572</v>
      </c>
      <c r="B240" s="54" t="s">
        <v>1573</v>
      </c>
      <c r="C240" s="68" t="s">
        <v>1051</v>
      </c>
      <c r="D240" s="68" t="s">
        <v>111</v>
      </c>
      <c r="E240" s="75">
        <v>45250</v>
      </c>
      <c r="F240" s="70">
        <v>71905.164034000001</v>
      </c>
      <c r="G240" s="76">
        <v>-4.2706439999999999</v>
      </c>
      <c r="H240" s="70">
        <v>-3.070813598</v>
      </c>
      <c r="I240" s="71">
        <f t="shared" si="3"/>
        <v>-9.1390045381621089E-4</v>
      </c>
      <c r="J240" s="71">
        <f>H240/'סכום נכסי הקרן'!$C$41</f>
        <v>-1.4689879088833118E-5</v>
      </c>
    </row>
    <row r="241" spans="1:10">
      <c r="A241" s="67" t="s">
        <v>1574</v>
      </c>
      <c r="B241" s="54" t="s">
        <v>1575</v>
      </c>
      <c r="C241" s="68" t="s">
        <v>1051</v>
      </c>
      <c r="D241" s="68" t="s">
        <v>111</v>
      </c>
      <c r="E241" s="75">
        <v>45250</v>
      </c>
      <c r="F241" s="70">
        <v>215671.51352000001</v>
      </c>
      <c r="G241" s="76">
        <v>-4.291849</v>
      </c>
      <c r="H241" s="70">
        <v>-9.2562960420000007</v>
      </c>
      <c r="I241" s="71">
        <f t="shared" si="3"/>
        <v>-2.7547530592382757E-3</v>
      </c>
      <c r="J241" s="71">
        <f>H241/'סכום נכסי הקרן'!$C$41</f>
        <v>-4.4279428017377353E-5</v>
      </c>
    </row>
    <row r="242" spans="1:10">
      <c r="A242" s="67" t="s">
        <v>1576</v>
      </c>
      <c r="B242" s="54" t="s">
        <v>1577</v>
      </c>
      <c r="C242" s="68" t="s">
        <v>1051</v>
      </c>
      <c r="D242" s="68" t="s">
        <v>111</v>
      </c>
      <c r="E242" s="75">
        <v>45253</v>
      </c>
      <c r="F242" s="70">
        <v>142945.58119699999</v>
      </c>
      <c r="G242" s="76">
        <v>-4.8997299999999999</v>
      </c>
      <c r="H242" s="70">
        <v>-7.0039468129999998</v>
      </c>
      <c r="I242" s="71">
        <f t="shared" si="3"/>
        <v>-2.0844346185890841E-3</v>
      </c>
      <c r="J242" s="71">
        <f>H242/'סכום נכסי הקרן'!$C$41</f>
        <v>-3.3504844414717243E-5</v>
      </c>
    </row>
    <row r="243" spans="1:10">
      <c r="A243" s="67" t="s">
        <v>1578</v>
      </c>
      <c r="B243" s="54" t="s">
        <v>1579</v>
      </c>
      <c r="C243" s="68" t="s">
        <v>1051</v>
      </c>
      <c r="D243" s="68" t="s">
        <v>111</v>
      </c>
      <c r="E243" s="75">
        <v>45252</v>
      </c>
      <c r="F243" s="70">
        <v>142747.86947999999</v>
      </c>
      <c r="G243" s="76">
        <v>-5.0446309999999999</v>
      </c>
      <c r="H243" s="70">
        <v>-7.2011035689999998</v>
      </c>
      <c r="I243" s="71">
        <f t="shared" si="3"/>
        <v>-2.1431101594616021E-3</v>
      </c>
      <c r="J243" s="71">
        <f>H243/'סכום נכסי הקרן'!$C$41</f>
        <v>-3.4447984991231832E-5</v>
      </c>
    </row>
    <row r="244" spans="1:10">
      <c r="A244" s="67" t="s">
        <v>1580</v>
      </c>
      <c r="B244" s="54" t="s">
        <v>1581</v>
      </c>
      <c r="C244" s="68" t="s">
        <v>1051</v>
      </c>
      <c r="D244" s="68" t="s">
        <v>113</v>
      </c>
      <c r="E244" s="75">
        <v>45145</v>
      </c>
      <c r="F244" s="70">
        <v>1404060</v>
      </c>
      <c r="G244" s="76">
        <v>-0.16064700000000001</v>
      </c>
      <c r="H244" s="70">
        <v>-2.2555800000000001</v>
      </c>
      <c r="I244" s="71">
        <f t="shared" si="3"/>
        <v>-6.7127994579720791E-4</v>
      </c>
      <c r="J244" s="71">
        <f>H244/'סכום נכסי הקרן'!$C$41</f>
        <v>-1.0790038671435571E-5</v>
      </c>
    </row>
    <row r="245" spans="1:10">
      <c r="A245" s="67" t="s">
        <v>1582</v>
      </c>
      <c r="B245" s="54" t="s">
        <v>1583</v>
      </c>
      <c r="C245" s="68" t="s">
        <v>1051</v>
      </c>
      <c r="D245" s="68" t="s">
        <v>114</v>
      </c>
      <c r="E245" s="75">
        <v>45223</v>
      </c>
      <c r="F245" s="70">
        <v>235665.9</v>
      </c>
      <c r="G245" s="76">
        <v>4.3584459999999998</v>
      </c>
      <c r="H245" s="70">
        <v>10.271370000000001</v>
      </c>
      <c r="I245" s="71">
        <f t="shared" si="3"/>
        <v>3.0568477716875781E-3</v>
      </c>
      <c r="J245" s="71">
        <f>H245/'סכום נכסי הקרן'!$C$41</f>
        <v>4.9135246592283664E-5</v>
      </c>
    </row>
    <row r="246" spans="1:10">
      <c r="A246" s="67" t="s">
        <v>1584</v>
      </c>
      <c r="B246" s="54" t="s">
        <v>1585</v>
      </c>
      <c r="C246" s="68" t="s">
        <v>1051</v>
      </c>
      <c r="D246" s="68" t="s">
        <v>111</v>
      </c>
      <c r="E246" s="75">
        <v>45223</v>
      </c>
      <c r="F246" s="70">
        <v>215376</v>
      </c>
      <c r="G246" s="76">
        <v>4.5861700000000001</v>
      </c>
      <c r="H246" s="70">
        <v>9.8775100000000009</v>
      </c>
      <c r="I246" s="71">
        <f t="shared" si="3"/>
        <v>2.9396316590018443E-3</v>
      </c>
      <c r="J246" s="71">
        <f>H246/'סכום נכסי הקרן'!$C$41</f>
        <v>4.7251134908755871E-5</v>
      </c>
    </row>
    <row r="247" spans="1:10">
      <c r="A247" s="67" t="s">
        <v>1586</v>
      </c>
      <c r="B247" s="54" t="s">
        <v>1587</v>
      </c>
      <c r="C247" s="68" t="s">
        <v>1051</v>
      </c>
      <c r="D247" s="68" t="s">
        <v>113</v>
      </c>
      <c r="E247" s="75">
        <v>45197</v>
      </c>
      <c r="F247" s="70">
        <v>141944.97</v>
      </c>
      <c r="G247" s="76">
        <v>-4.765269</v>
      </c>
      <c r="H247" s="70">
        <v>-6.7640600000000006</v>
      </c>
      <c r="I247" s="71">
        <f t="shared" si="3"/>
        <v>-2.0130422464151405E-3</v>
      </c>
      <c r="J247" s="71">
        <f>H247/'סכום נכסי הקרן'!$C$41</f>
        <v>-3.2357295673800306E-5</v>
      </c>
    </row>
    <row r="248" spans="1:10">
      <c r="A248" s="67" t="s">
        <v>1588</v>
      </c>
      <c r="B248" s="54" t="s">
        <v>1589</v>
      </c>
      <c r="C248" s="68" t="s">
        <v>1051</v>
      </c>
      <c r="D248" s="68" t="s">
        <v>113</v>
      </c>
      <c r="E248" s="75">
        <v>45187</v>
      </c>
      <c r="F248" s="70">
        <v>467251.9</v>
      </c>
      <c r="G248" s="76">
        <v>-3.220453</v>
      </c>
      <c r="H248" s="70">
        <v>-15.04763</v>
      </c>
      <c r="I248" s="71">
        <f t="shared" si="3"/>
        <v>-4.4783036960677246E-3</v>
      </c>
      <c r="J248" s="71">
        <f>H248/'סכום נכסי הקרן'!$C$41</f>
        <v>-7.1983485229277621E-5</v>
      </c>
    </row>
    <row r="249" spans="1:10">
      <c r="A249" s="67" t="s">
        <v>1526</v>
      </c>
      <c r="B249" s="54" t="s">
        <v>1590</v>
      </c>
      <c r="C249" s="68" t="s">
        <v>1051</v>
      </c>
      <c r="D249" s="68" t="s">
        <v>114</v>
      </c>
      <c r="E249" s="75">
        <v>45113</v>
      </c>
      <c r="F249" s="70">
        <v>235024.38</v>
      </c>
      <c r="G249" s="76">
        <v>-0.28002199999999999</v>
      </c>
      <c r="H249" s="70">
        <v>-0.65812000000000004</v>
      </c>
      <c r="I249" s="71">
        <f t="shared" si="3"/>
        <v>-1.9586215426988112E-4</v>
      </c>
      <c r="J249" s="71">
        <f>H249/'סכום נכסי הקרן'!$C$41</f>
        <v>-3.1482546619695056E-6</v>
      </c>
    </row>
    <row r="250" spans="1:10">
      <c r="A250" s="67" t="s">
        <v>1591</v>
      </c>
      <c r="B250" s="54" t="s">
        <v>1592</v>
      </c>
      <c r="C250" s="68" t="s">
        <v>1051</v>
      </c>
      <c r="D250" s="68" t="s">
        <v>111</v>
      </c>
      <c r="E250" s="75">
        <v>45127</v>
      </c>
      <c r="F250" s="70">
        <v>679278.6</v>
      </c>
      <c r="G250" s="76">
        <v>3.8558690000000002</v>
      </c>
      <c r="H250" s="70">
        <v>26.19209</v>
      </c>
      <c r="I250" s="71">
        <f t="shared" si="3"/>
        <v>7.794990537030649E-3</v>
      </c>
      <c r="J250" s="71">
        <f>H250/'סכום נכסי הקרן'!$C$41</f>
        <v>1.2529534043825575E-4</v>
      </c>
    </row>
    <row r="251" spans="1:10">
      <c r="A251" s="108" t="s">
        <v>1707</v>
      </c>
      <c r="B251" s="107" t="s">
        <v>1707</v>
      </c>
      <c r="C251" s="107" t="s">
        <v>1707</v>
      </c>
      <c r="D251" s="107" t="s">
        <v>1707</v>
      </c>
      <c r="E251" s="107" t="s">
        <v>1707</v>
      </c>
      <c r="F251" s="107" t="s">
        <v>1707</v>
      </c>
      <c r="G251" s="107" t="s">
        <v>1707</v>
      </c>
      <c r="H251" s="107" t="s">
        <v>1707</v>
      </c>
      <c r="I251" s="107" t="s">
        <v>1707</v>
      </c>
      <c r="J251" s="107" t="s">
        <v>1707</v>
      </c>
    </row>
    <row r="252" spans="1:10">
      <c r="A252" s="62" t="s">
        <v>167</v>
      </c>
      <c r="B252" s="106" t="s">
        <v>1707</v>
      </c>
      <c r="C252" s="106" t="s">
        <v>1707</v>
      </c>
      <c r="D252" s="106" t="s">
        <v>1707</v>
      </c>
      <c r="E252" s="106" t="s">
        <v>1707</v>
      </c>
      <c r="F252" s="106" t="s">
        <v>1707</v>
      </c>
      <c r="G252" s="106" t="s">
        <v>1707</v>
      </c>
      <c r="H252" s="64">
        <v>1268.4355470519999</v>
      </c>
      <c r="I252" s="65">
        <f t="shared" si="3"/>
        <v>0.37749729349981748</v>
      </c>
      <c r="J252" s="65">
        <f>H252/'סכום נכסי הקרן'!$C$41</f>
        <v>6.0678267252390131E-3</v>
      </c>
    </row>
    <row r="253" spans="1:10">
      <c r="A253" s="66" t="s">
        <v>158</v>
      </c>
      <c r="B253" s="106" t="s">
        <v>1707</v>
      </c>
      <c r="C253" s="106" t="s">
        <v>1707</v>
      </c>
      <c r="D253" s="106" t="s">
        <v>1707</v>
      </c>
      <c r="E253" s="106" t="s">
        <v>1707</v>
      </c>
      <c r="F253" s="106" t="s">
        <v>1707</v>
      </c>
      <c r="G253" s="106" t="s">
        <v>1707</v>
      </c>
      <c r="H253" s="64">
        <v>1268.4355470519999</v>
      </c>
      <c r="I253" s="65">
        <f t="shared" si="3"/>
        <v>0.37749729349981748</v>
      </c>
      <c r="J253" s="65">
        <f>H253/'סכום נכסי הקרן'!$C$41</f>
        <v>6.0678267252390131E-3</v>
      </c>
    </row>
    <row r="254" spans="1:10">
      <c r="A254" s="67" t="s">
        <v>1593</v>
      </c>
      <c r="B254" s="54" t="s">
        <v>1594</v>
      </c>
      <c r="C254" s="68" t="s">
        <v>1051</v>
      </c>
      <c r="D254" s="68" t="s">
        <v>111</v>
      </c>
      <c r="E254" s="75">
        <v>44972</v>
      </c>
      <c r="F254" s="70">
        <v>3515122.2018840001</v>
      </c>
      <c r="G254" s="76">
        <v>6.601216</v>
      </c>
      <c r="H254" s="70">
        <v>232.040801227</v>
      </c>
      <c r="I254" s="71">
        <f t="shared" si="3"/>
        <v>6.9057331803971153E-2</v>
      </c>
      <c r="J254" s="71">
        <f>H254/'סכום נכסי הקרן'!$C$41</f>
        <v>1.1100157026530757E-3</v>
      </c>
    </row>
    <row r="255" spans="1:10">
      <c r="A255" s="67" t="s">
        <v>1595</v>
      </c>
      <c r="B255" s="54" t="s">
        <v>1596</v>
      </c>
      <c r="C255" s="68" t="s">
        <v>1051</v>
      </c>
      <c r="D255" s="68" t="s">
        <v>120</v>
      </c>
      <c r="E255" s="75">
        <v>44972</v>
      </c>
      <c r="F255" s="70">
        <v>1751019.2728210003</v>
      </c>
      <c r="G255" s="76">
        <v>21.096354000000002</v>
      </c>
      <c r="H255" s="70">
        <v>369.40122488599997</v>
      </c>
      <c r="I255" s="71">
        <f t="shared" si="3"/>
        <v>0.10993697151903113</v>
      </c>
      <c r="J255" s="71">
        <f>H255/'סכום נכסי הקרן'!$C$41</f>
        <v>1.7671080173594408E-3</v>
      </c>
    </row>
    <row r="256" spans="1:10">
      <c r="A256" s="67" t="s">
        <v>1597</v>
      </c>
      <c r="B256" s="54" t="s">
        <v>1598</v>
      </c>
      <c r="C256" s="68" t="s">
        <v>1051</v>
      </c>
      <c r="D256" s="68" t="s">
        <v>111</v>
      </c>
      <c r="E256" s="75">
        <v>45068</v>
      </c>
      <c r="F256" s="70">
        <v>353776.58171300002</v>
      </c>
      <c r="G256" s="76">
        <v>14.887363000000001</v>
      </c>
      <c r="H256" s="70">
        <v>52.668003376000001</v>
      </c>
      <c r="I256" s="71">
        <f t="shared" si="3"/>
        <v>1.5674449344066026E-2</v>
      </c>
      <c r="J256" s="71">
        <f>H256/'סכום נכסי הקרן'!$C$41</f>
        <v>2.5194840935561548E-4</v>
      </c>
    </row>
    <row r="257" spans="1:10">
      <c r="A257" s="67" t="s">
        <v>1593</v>
      </c>
      <c r="B257" s="54" t="s">
        <v>1599</v>
      </c>
      <c r="C257" s="68" t="s">
        <v>1051</v>
      </c>
      <c r="D257" s="68" t="s">
        <v>111</v>
      </c>
      <c r="E257" s="75">
        <v>45069</v>
      </c>
      <c r="F257" s="70">
        <v>2790038.0548370006</v>
      </c>
      <c r="G257" s="76">
        <v>12.757655</v>
      </c>
      <c r="H257" s="70">
        <v>355.943421118</v>
      </c>
      <c r="I257" s="71">
        <f t="shared" si="3"/>
        <v>0.10593181373968726</v>
      </c>
      <c r="J257" s="71">
        <f>H257/'סכום נכסי הקרן'!$C$41</f>
        <v>1.7027297984138431E-3</v>
      </c>
    </row>
    <row r="258" spans="1:10">
      <c r="A258" s="67" t="s">
        <v>1595</v>
      </c>
      <c r="B258" s="54" t="s">
        <v>1600</v>
      </c>
      <c r="C258" s="68" t="s">
        <v>1051</v>
      </c>
      <c r="D258" s="68" t="s">
        <v>120</v>
      </c>
      <c r="E258" s="75">
        <v>45082</v>
      </c>
      <c r="F258" s="70">
        <v>913771.18763099995</v>
      </c>
      <c r="G258" s="76">
        <v>7.888477</v>
      </c>
      <c r="H258" s="70">
        <v>72.082632492999991</v>
      </c>
      <c r="I258" s="71">
        <f t="shared" si="3"/>
        <v>2.1452409417010741E-2</v>
      </c>
      <c r="J258" s="71">
        <f>H258/'סכום נכסי הקרן'!$C$41</f>
        <v>3.4482234819352366E-4</v>
      </c>
    </row>
    <row r="259" spans="1:10">
      <c r="A259" s="67" t="s">
        <v>1593</v>
      </c>
      <c r="B259" s="54" t="s">
        <v>1601</v>
      </c>
      <c r="C259" s="68" t="s">
        <v>1051</v>
      </c>
      <c r="D259" s="68" t="s">
        <v>111</v>
      </c>
      <c r="E259" s="75">
        <v>45153</v>
      </c>
      <c r="F259" s="70">
        <v>3741357.2467129999</v>
      </c>
      <c r="G259" s="76">
        <v>5.9078999999999997</v>
      </c>
      <c r="H259" s="70">
        <v>221.03562896500003</v>
      </c>
      <c r="I259" s="71">
        <f t="shared" si="3"/>
        <v>6.5782098187994645E-2</v>
      </c>
      <c r="J259" s="71">
        <f>H259/'סכום נכסי הקרן'!$C$41</f>
        <v>1.0573701594700409E-3</v>
      </c>
    </row>
    <row r="260" spans="1:10">
      <c r="A260" s="67" t="s">
        <v>1602</v>
      </c>
      <c r="B260" s="54" t="s">
        <v>1603</v>
      </c>
      <c r="C260" s="68" t="s">
        <v>1051</v>
      </c>
      <c r="D260" s="68" t="s">
        <v>111</v>
      </c>
      <c r="E260" s="75">
        <v>45126</v>
      </c>
      <c r="F260" s="70">
        <v>476747.28444900009</v>
      </c>
      <c r="G260" s="76">
        <v>-7.2860750000000003</v>
      </c>
      <c r="H260" s="70">
        <v>-34.736165012999997</v>
      </c>
      <c r="I260" s="71">
        <f t="shared" si="3"/>
        <v>-1.0337780511943494E-2</v>
      </c>
      <c r="J260" s="71">
        <f>H260/'סכום נכסי הקרן'!$C$41</f>
        <v>-1.6616771020652659E-4</v>
      </c>
    </row>
    <row r="261" spans="1:10">
      <c r="A261" s="109" t="s">
        <v>1707</v>
      </c>
      <c r="B261" s="110" t="s">
        <v>1707</v>
      </c>
      <c r="C261" s="110" t="s">
        <v>1707</v>
      </c>
      <c r="D261" s="110" t="s">
        <v>1707</v>
      </c>
      <c r="E261" s="110" t="s">
        <v>1707</v>
      </c>
      <c r="F261" s="110" t="s">
        <v>1707</v>
      </c>
      <c r="G261" s="110" t="s">
        <v>1707</v>
      </c>
      <c r="H261" s="110" t="s">
        <v>1707</v>
      </c>
      <c r="I261" s="110" t="s">
        <v>1707</v>
      </c>
      <c r="J261" s="110" t="s">
        <v>1707</v>
      </c>
    </row>
    <row r="262" spans="1:10">
      <c r="A262" s="109" t="s">
        <v>1707</v>
      </c>
      <c r="B262" s="110" t="s">
        <v>1707</v>
      </c>
      <c r="C262" s="110" t="s">
        <v>1707</v>
      </c>
      <c r="D262" s="110" t="s">
        <v>1707</v>
      </c>
      <c r="E262" s="110" t="s">
        <v>1707</v>
      </c>
      <c r="F262" s="110" t="s">
        <v>1707</v>
      </c>
      <c r="G262" s="110" t="s">
        <v>1707</v>
      </c>
      <c r="H262" s="110" t="s">
        <v>1707</v>
      </c>
      <c r="I262" s="110" t="s">
        <v>1707</v>
      </c>
      <c r="J262" s="110" t="s">
        <v>1707</v>
      </c>
    </row>
    <row r="263" spans="1:10">
      <c r="A263" s="109" t="s">
        <v>1707</v>
      </c>
      <c r="B263" s="110" t="s">
        <v>1707</v>
      </c>
      <c r="C263" s="110" t="s">
        <v>1707</v>
      </c>
      <c r="D263" s="110" t="s">
        <v>1707</v>
      </c>
      <c r="E263" s="110" t="s">
        <v>1707</v>
      </c>
      <c r="F263" s="110" t="s">
        <v>1707</v>
      </c>
      <c r="G263" s="110" t="s">
        <v>1707</v>
      </c>
      <c r="H263" s="110" t="s">
        <v>1707</v>
      </c>
      <c r="I263" s="110" t="s">
        <v>1707</v>
      </c>
      <c r="J263" s="110" t="s">
        <v>1707</v>
      </c>
    </row>
    <row r="264" spans="1:10">
      <c r="A264" s="82" t="s">
        <v>185</v>
      </c>
      <c r="B264" s="110" t="s">
        <v>1707</v>
      </c>
      <c r="C264" s="110" t="s">
        <v>1707</v>
      </c>
      <c r="D264" s="110" t="s">
        <v>1707</v>
      </c>
      <c r="E264" s="110" t="s">
        <v>1707</v>
      </c>
      <c r="F264" s="110" t="s">
        <v>1707</v>
      </c>
      <c r="G264" s="110" t="s">
        <v>1707</v>
      </c>
      <c r="H264" s="110" t="s">
        <v>1707</v>
      </c>
      <c r="I264" s="110" t="s">
        <v>1707</v>
      </c>
      <c r="J264" s="110" t="s">
        <v>1707</v>
      </c>
    </row>
    <row r="265" spans="1:10">
      <c r="A265" s="82" t="s">
        <v>93</v>
      </c>
      <c r="B265" s="110" t="s">
        <v>1707</v>
      </c>
      <c r="C265" s="110" t="s">
        <v>1707</v>
      </c>
      <c r="D265" s="110" t="s">
        <v>1707</v>
      </c>
      <c r="E265" s="110" t="s">
        <v>1707</v>
      </c>
      <c r="F265" s="110" t="s">
        <v>1707</v>
      </c>
      <c r="G265" s="110" t="s">
        <v>1707</v>
      </c>
      <c r="H265" s="110" t="s">
        <v>1707</v>
      </c>
      <c r="I265" s="110" t="s">
        <v>1707</v>
      </c>
      <c r="J265" s="110" t="s">
        <v>1707</v>
      </c>
    </row>
    <row r="266" spans="1:10">
      <c r="A266" s="82" t="s">
        <v>168</v>
      </c>
      <c r="B266" s="110" t="s">
        <v>1707</v>
      </c>
      <c r="C266" s="110" t="s">
        <v>1707</v>
      </c>
      <c r="D266" s="110" t="s">
        <v>1707</v>
      </c>
      <c r="E266" s="110" t="s">
        <v>1707</v>
      </c>
      <c r="F266" s="110" t="s">
        <v>1707</v>
      </c>
      <c r="G266" s="110" t="s">
        <v>1707</v>
      </c>
      <c r="H266" s="110" t="s">
        <v>1707</v>
      </c>
      <c r="I266" s="110" t="s">
        <v>1707</v>
      </c>
      <c r="J266" s="110" t="s">
        <v>1707</v>
      </c>
    </row>
    <row r="267" spans="1:10">
      <c r="A267" s="82" t="s">
        <v>176</v>
      </c>
      <c r="B267" s="110" t="s">
        <v>1707</v>
      </c>
      <c r="C267" s="110" t="s">
        <v>1707</v>
      </c>
      <c r="D267" s="110" t="s">
        <v>1707</v>
      </c>
      <c r="E267" s="110" t="s">
        <v>1707</v>
      </c>
      <c r="F267" s="110" t="s">
        <v>1707</v>
      </c>
      <c r="G267" s="110" t="s">
        <v>1707</v>
      </c>
      <c r="H267" s="110" t="s">
        <v>1707</v>
      </c>
      <c r="I267" s="110" t="s">
        <v>1707</v>
      </c>
      <c r="J267" s="110" t="s">
        <v>1707</v>
      </c>
    </row>
    <row r="268" spans="1:10" hidden="1">
      <c r="B268" s="1"/>
      <c r="C268" s="1"/>
    </row>
    <row r="269" spans="1:10" hidden="1">
      <c r="B269" s="1"/>
      <c r="C269" s="1"/>
    </row>
    <row r="270" spans="1:10" hidden="1">
      <c r="B270" s="1"/>
      <c r="C270" s="1"/>
    </row>
    <row r="271" spans="1:10" hidden="1">
      <c r="B271" s="1"/>
      <c r="C271" s="1"/>
    </row>
    <row r="272" spans="1:10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125</v>
      </c>
      <c r="B1" s="36" t="s" vm="1">
        <v>192</v>
      </c>
    </row>
    <row r="2" spans="1:16">
      <c r="A2" s="36" t="s">
        <v>124</v>
      </c>
      <c r="B2" s="36" t="s">
        <v>193</v>
      </c>
    </row>
    <row r="3" spans="1:16">
      <c r="A3" s="36" t="s">
        <v>126</v>
      </c>
      <c r="B3" s="36" t="s">
        <v>194</v>
      </c>
    </row>
    <row r="4" spans="1:16">
      <c r="A4" s="36" t="s">
        <v>127</v>
      </c>
      <c r="B4" s="36">
        <v>2146</v>
      </c>
    </row>
    <row r="5" spans="1:16" ht="18.75">
      <c r="A5" s="130" t="s">
        <v>83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16" s="3" customFormat="1">
      <c r="A6" s="37" t="s">
        <v>97</v>
      </c>
      <c r="B6" s="38" t="s">
        <v>35</v>
      </c>
      <c r="C6" s="38" t="s">
        <v>40</v>
      </c>
      <c r="D6" s="38" t="s">
        <v>14</v>
      </c>
      <c r="E6" s="38" t="s">
        <v>52</v>
      </c>
      <c r="F6" s="38" t="s">
        <v>85</v>
      </c>
      <c r="G6" s="38" t="s">
        <v>17</v>
      </c>
      <c r="H6" s="38" t="s">
        <v>84</v>
      </c>
      <c r="I6" s="38" t="s">
        <v>16</v>
      </c>
      <c r="J6" s="38" t="s">
        <v>18</v>
      </c>
      <c r="K6" s="38" t="s">
        <v>170</v>
      </c>
      <c r="L6" s="38" t="s">
        <v>169</v>
      </c>
      <c r="M6" s="38" t="s">
        <v>92</v>
      </c>
      <c r="N6" s="38" t="s">
        <v>47</v>
      </c>
      <c r="O6" s="38" t="s">
        <v>128</v>
      </c>
      <c r="P6" s="40" t="s">
        <v>130</v>
      </c>
    </row>
    <row r="7" spans="1:16" s="3" customFormat="1">
      <c r="A7" s="102" t="s">
        <v>1707</v>
      </c>
      <c r="B7" s="103" t="s">
        <v>1707</v>
      </c>
      <c r="C7" s="103" t="s">
        <v>1707</v>
      </c>
      <c r="D7" s="103" t="s">
        <v>1707</v>
      </c>
      <c r="E7" s="103" t="s">
        <v>1707</v>
      </c>
      <c r="F7" s="12" t="s">
        <v>21</v>
      </c>
      <c r="G7" s="12" t="s">
        <v>20</v>
      </c>
      <c r="H7" s="103" t="s">
        <v>1707</v>
      </c>
      <c r="I7" s="12" t="s">
        <v>19</v>
      </c>
      <c r="J7" s="12" t="s">
        <v>19</v>
      </c>
      <c r="K7" s="12" t="s">
        <v>177</v>
      </c>
      <c r="L7" s="103" t="s">
        <v>1707</v>
      </c>
      <c r="M7" s="12" t="s">
        <v>173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4" t="s">
        <v>1707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94</v>
      </c>
    </row>
    <row r="9" spans="1:16" s="4" customFormat="1" ht="20.25">
      <c r="A9" s="79" t="s">
        <v>1657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80">
        <v>0</v>
      </c>
      <c r="N9" s="107" t="s">
        <v>1707</v>
      </c>
      <c r="O9" s="81">
        <v>0</v>
      </c>
      <c r="P9" s="81">
        <v>0</v>
      </c>
    </row>
    <row r="10" spans="1:16">
      <c r="A10" s="82" t="s">
        <v>185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</row>
    <row r="11" spans="1:16">
      <c r="A11" s="82" t="s">
        <v>93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</row>
    <row r="12" spans="1:16">
      <c r="A12" s="82" t="s">
        <v>168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</row>
    <row r="13" spans="1:16">
      <c r="A13" s="82" t="s">
        <v>176</v>
      </c>
      <c r="B13" s="107" t="s">
        <v>1707</v>
      </c>
      <c r="C13" s="107" t="s">
        <v>1707</v>
      </c>
      <c r="D13" s="107" t="s">
        <v>1707</v>
      </c>
      <c r="E13" s="107" t="s">
        <v>1707</v>
      </c>
      <c r="F13" s="107" t="s">
        <v>1707</v>
      </c>
      <c r="G13" s="107" t="s">
        <v>1707</v>
      </c>
      <c r="H13" s="107" t="s">
        <v>1707</v>
      </c>
      <c r="I13" s="107" t="s">
        <v>1707</v>
      </c>
      <c r="J13" s="107" t="s">
        <v>1707</v>
      </c>
      <c r="K13" s="107" t="s">
        <v>1707</v>
      </c>
      <c r="L13" s="107" t="s">
        <v>1707</v>
      </c>
      <c r="M13" s="107" t="s">
        <v>1707</v>
      </c>
      <c r="N13" s="107" t="s">
        <v>1707</v>
      </c>
      <c r="O13" s="107" t="s">
        <v>1707</v>
      </c>
      <c r="P13" s="107" t="s">
        <v>1707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125</v>
      </c>
      <c r="B1" s="36" t="s" vm="1">
        <v>192</v>
      </c>
    </row>
    <row r="2" spans="1:17">
      <c r="A2" s="36" t="s">
        <v>124</v>
      </c>
      <c r="B2" s="36" t="s">
        <v>193</v>
      </c>
    </row>
    <row r="3" spans="1:17">
      <c r="A3" s="36" t="s">
        <v>126</v>
      </c>
      <c r="B3" s="36" t="s">
        <v>194</v>
      </c>
    </row>
    <row r="4" spans="1:17">
      <c r="A4" s="36" t="s">
        <v>127</v>
      </c>
      <c r="B4" s="36">
        <v>2146</v>
      </c>
    </row>
    <row r="5" spans="1:17" s="3" customFormat="1">
      <c r="A5" s="37" t="s">
        <v>97</v>
      </c>
      <c r="B5" s="38" t="s">
        <v>154</v>
      </c>
      <c r="C5" s="38" t="s">
        <v>35</v>
      </c>
      <c r="D5" s="38" t="s">
        <v>98</v>
      </c>
      <c r="E5" s="38" t="s">
        <v>14</v>
      </c>
      <c r="F5" s="38" t="s">
        <v>85</v>
      </c>
      <c r="G5" s="38" t="s">
        <v>52</v>
      </c>
      <c r="H5" s="38" t="s">
        <v>17</v>
      </c>
      <c r="I5" s="38" t="s">
        <v>191</v>
      </c>
      <c r="J5" s="38" t="s">
        <v>84</v>
      </c>
      <c r="K5" s="38" t="s">
        <v>30</v>
      </c>
      <c r="L5" s="38" t="s">
        <v>18</v>
      </c>
      <c r="M5" s="38" t="s">
        <v>170</v>
      </c>
      <c r="N5" s="38" t="s">
        <v>169</v>
      </c>
      <c r="O5" s="38" t="s">
        <v>92</v>
      </c>
      <c r="P5" s="38" t="s">
        <v>128</v>
      </c>
      <c r="Q5" s="40" t="s">
        <v>130</v>
      </c>
    </row>
    <row r="6" spans="1:17" s="3" customFormat="1">
      <c r="A6" s="102" t="s">
        <v>1707</v>
      </c>
      <c r="B6" s="123" t="s">
        <v>1707</v>
      </c>
      <c r="C6" s="103" t="s">
        <v>1707</v>
      </c>
      <c r="D6" s="103" t="s">
        <v>1707</v>
      </c>
      <c r="E6" s="103" t="s">
        <v>1707</v>
      </c>
      <c r="F6" s="12" t="s">
        <v>21</v>
      </c>
      <c r="G6" s="103" t="s">
        <v>1707</v>
      </c>
      <c r="H6" s="12" t="s">
        <v>20</v>
      </c>
      <c r="I6" s="103" t="s">
        <v>1707</v>
      </c>
      <c r="J6" s="103" t="s">
        <v>1707</v>
      </c>
      <c r="K6" s="12" t="s">
        <v>19</v>
      </c>
      <c r="L6" s="12" t="s">
        <v>19</v>
      </c>
      <c r="M6" s="12" t="s">
        <v>177</v>
      </c>
      <c r="N6" s="103" t="s">
        <v>1707</v>
      </c>
      <c r="O6" s="12" t="s">
        <v>173</v>
      </c>
      <c r="P6" s="12" t="s">
        <v>19</v>
      </c>
      <c r="Q6" s="13" t="s">
        <v>19</v>
      </c>
    </row>
    <row r="7" spans="1:17" s="4" customFormat="1" ht="20.25">
      <c r="A7" s="104" t="s">
        <v>1707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94</v>
      </c>
      <c r="Q7" s="15" t="s">
        <v>95</v>
      </c>
    </row>
    <row r="8" spans="1:17" s="4" customFormat="1" ht="20.25">
      <c r="A8" s="79" t="s">
        <v>1659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107" t="s">
        <v>1707</v>
      </c>
      <c r="I8" s="107" t="s">
        <v>1707</v>
      </c>
      <c r="J8" s="107" t="s">
        <v>1707</v>
      </c>
      <c r="K8" s="107" t="s">
        <v>1707</v>
      </c>
      <c r="L8" s="107" t="s">
        <v>1707</v>
      </c>
      <c r="M8" s="107" t="s">
        <v>1707</v>
      </c>
      <c r="N8" s="107" t="s">
        <v>1707</v>
      </c>
      <c r="O8" s="80">
        <v>0</v>
      </c>
      <c r="P8" s="81">
        <v>0</v>
      </c>
      <c r="Q8" s="81">
        <v>0</v>
      </c>
    </row>
    <row r="9" spans="1:17">
      <c r="A9" s="82" t="s">
        <v>185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  <c r="P9" s="107" t="s">
        <v>1707</v>
      </c>
      <c r="Q9" s="107" t="s">
        <v>1707</v>
      </c>
    </row>
    <row r="10" spans="1:17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  <c r="P10" s="107" t="s">
        <v>1707</v>
      </c>
      <c r="Q10" s="107" t="s">
        <v>1707</v>
      </c>
    </row>
    <row r="11" spans="1:17">
      <c r="A11" s="82" t="s">
        <v>168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  <c r="P11" s="107" t="s">
        <v>1707</v>
      </c>
      <c r="Q11" s="107" t="s">
        <v>1707</v>
      </c>
    </row>
    <row r="12" spans="1:17">
      <c r="A12" s="82" t="s">
        <v>176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  <c r="O12" s="107" t="s">
        <v>1707</v>
      </c>
      <c r="P12" s="107" t="s">
        <v>1707</v>
      </c>
      <c r="Q12" s="107" t="s">
        <v>1707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125</v>
      </c>
      <c r="B1" s="36" t="s" vm="1">
        <v>192</v>
      </c>
    </row>
    <row r="2" spans="1:14">
      <c r="A2" s="36" t="s">
        <v>124</v>
      </c>
      <c r="B2" s="36" t="s">
        <v>193</v>
      </c>
    </row>
    <row r="3" spans="1:14">
      <c r="A3" s="36" t="s">
        <v>126</v>
      </c>
      <c r="B3" s="36" t="s">
        <v>194</v>
      </c>
    </row>
    <row r="4" spans="1:14">
      <c r="A4" s="36" t="s">
        <v>127</v>
      </c>
      <c r="B4" s="36">
        <v>2146</v>
      </c>
    </row>
    <row r="5" spans="1:14" s="3" customFormat="1">
      <c r="A5" s="37" t="s">
        <v>97</v>
      </c>
      <c r="B5" s="38" t="s">
        <v>35</v>
      </c>
      <c r="C5" s="38" t="s">
        <v>98</v>
      </c>
      <c r="D5" s="38" t="s">
        <v>14</v>
      </c>
      <c r="E5" s="38" t="s">
        <v>52</v>
      </c>
      <c r="F5" s="38" t="s">
        <v>17</v>
      </c>
      <c r="G5" s="38" t="s">
        <v>84</v>
      </c>
      <c r="H5" s="38" t="s">
        <v>41</v>
      </c>
      <c r="I5" s="38" t="s">
        <v>18</v>
      </c>
      <c r="J5" s="38" t="s">
        <v>170</v>
      </c>
      <c r="K5" s="38" t="s">
        <v>169</v>
      </c>
      <c r="L5" s="38" t="s">
        <v>92</v>
      </c>
      <c r="M5" s="38" t="s">
        <v>128</v>
      </c>
      <c r="N5" s="40" t="s">
        <v>130</v>
      </c>
    </row>
    <row r="6" spans="1:14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03" t="s">
        <v>1707</v>
      </c>
      <c r="F6" s="26" t="s">
        <v>20</v>
      </c>
      <c r="G6" s="103" t="s">
        <v>1707</v>
      </c>
      <c r="H6" s="26" t="s">
        <v>19</v>
      </c>
      <c r="I6" s="26" t="s">
        <v>19</v>
      </c>
      <c r="J6" s="26" t="s">
        <v>177</v>
      </c>
      <c r="K6" s="103" t="s">
        <v>1707</v>
      </c>
      <c r="L6" s="26" t="s">
        <v>173</v>
      </c>
      <c r="M6" s="26" t="s">
        <v>19</v>
      </c>
      <c r="N6" s="13" t="s">
        <v>19</v>
      </c>
    </row>
    <row r="7" spans="1:14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79" t="s">
        <v>1660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107" t="s">
        <v>1707</v>
      </c>
      <c r="I8" s="107" t="s">
        <v>1707</v>
      </c>
      <c r="J8" s="107" t="s">
        <v>1707</v>
      </c>
      <c r="K8" s="107" t="s">
        <v>1707</v>
      </c>
      <c r="L8" s="80">
        <v>0</v>
      </c>
      <c r="M8" s="81">
        <v>0</v>
      </c>
      <c r="N8" s="81">
        <v>0</v>
      </c>
    </row>
    <row r="9" spans="1:14">
      <c r="A9" s="82" t="s">
        <v>185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</row>
    <row r="10" spans="1:14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</row>
    <row r="11" spans="1:14">
      <c r="A11" s="82" t="s">
        <v>168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</row>
    <row r="12" spans="1:14">
      <c r="A12" s="82" t="s">
        <v>176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107" t="s">
        <v>1707</v>
      </c>
      <c r="I12" s="107" t="s">
        <v>1707</v>
      </c>
      <c r="J12" s="107" t="s">
        <v>1707</v>
      </c>
      <c r="K12" s="107" t="s">
        <v>1707</v>
      </c>
      <c r="L12" s="107" t="s">
        <v>1707</v>
      </c>
      <c r="M12" s="107" t="s">
        <v>1707</v>
      </c>
      <c r="N12" s="107" t="s">
        <v>1707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125</v>
      </c>
      <c r="B1" s="36" t="s" vm="1">
        <v>192</v>
      </c>
    </row>
    <row r="2" spans="1:9">
      <c r="A2" s="36" t="s">
        <v>124</v>
      </c>
      <c r="B2" s="36" t="s">
        <v>193</v>
      </c>
    </row>
    <row r="3" spans="1:9">
      <c r="A3" s="36" t="s">
        <v>126</v>
      </c>
      <c r="B3" s="36" t="s">
        <v>194</v>
      </c>
    </row>
    <row r="4" spans="1:9">
      <c r="A4" s="36" t="s">
        <v>127</v>
      </c>
      <c r="B4" s="36">
        <v>2146</v>
      </c>
    </row>
    <row r="5" spans="1:9" s="3" customFormat="1">
      <c r="A5" s="37" t="s">
        <v>97</v>
      </c>
      <c r="B5" s="39" t="s">
        <v>43</v>
      </c>
      <c r="C5" s="39" t="s">
        <v>69</v>
      </c>
      <c r="D5" s="39" t="s">
        <v>44</v>
      </c>
      <c r="E5" s="39" t="s">
        <v>84</v>
      </c>
      <c r="F5" s="39" t="s">
        <v>155</v>
      </c>
      <c r="G5" s="39" t="s">
        <v>128</v>
      </c>
      <c r="H5" s="39" t="s">
        <v>129</v>
      </c>
      <c r="I5" s="51" t="s">
        <v>180</v>
      </c>
    </row>
    <row r="6" spans="1:9" s="3" customFormat="1">
      <c r="A6" s="102" t="s">
        <v>1707</v>
      </c>
      <c r="B6" s="12" t="s">
        <v>21</v>
      </c>
      <c r="C6" s="103" t="s">
        <v>1707</v>
      </c>
      <c r="D6" s="12" t="s">
        <v>19</v>
      </c>
      <c r="E6" s="103" t="s">
        <v>1707</v>
      </c>
      <c r="F6" s="12" t="s">
        <v>174</v>
      </c>
      <c r="G6" s="26" t="s">
        <v>19</v>
      </c>
      <c r="H6" s="26" t="s">
        <v>19</v>
      </c>
      <c r="I6" s="124" t="s">
        <v>1707</v>
      </c>
    </row>
    <row r="7" spans="1:9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79" t="s">
        <v>1661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80">
        <v>0</v>
      </c>
      <c r="G8" s="81">
        <v>0</v>
      </c>
      <c r="H8" s="81">
        <v>0</v>
      </c>
      <c r="I8" s="107" t="s">
        <v>1707</v>
      </c>
    </row>
    <row r="9" spans="1:9" hidden="1">
      <c r="A9" s="86"/>
      <c r="B9" s="54"/>
      <c r="C9" s="54"/>
      <c r="D9" s="54"/>
      <c r="E9" s="54"/>
      <c r="F9" s="54"/>
      <c r="G9" s="54"/>
      <c r="H9" s="54"/>
      <c r="I9" s="54"/>
    </row>
    <row r="10" spans="1:9" hidden="1">
      <c r="A10" s="86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125</v>
      </c>
      <c r="B1" s="36" t="s" vm="1">
        <v>192</v>
      </c>
    </row>
    <row r="2" spans="1:10">
      <c r="A2" s="36" t="s">
        <v>124</v>
      </c>
      <c r="B2" s="36" t="s">
        <v>193</v>
      </c>
    </row>
    <row r="3" spans="1:10">
      <c r="A3" s="36" t="s">
        <v>126</v>
      </c>
      <c r="B3" s="36" t="s">
        <v>194</v>
      </c>
    </row>
    <row r="4" spans="1:10">
      <c r="A4" s="36" t="s">
        <v>127</v>
      </c>
      <c r="B4" s="36">
        <v>2146</v>
      </c>
    </row>
    <row r="5" spans="1:10" s="3" customFormat="1">
      <c r="A5" s="37" t="s">
        <v>97</v>
      </c>
      <c r="B5" s="39" t="s">
        <v>98</v>
      </c>
      <c r="C5" s="39" t="s">
        <v>14</v>
      </c>
      <c r="D5" s="39" t="s">
        <v>15</v>
      </c>
      <c r="E5" s="39" t="s">
        <v>46</v>
      </c>
      <c r="F5" s="39" t="s">
        <v>84</v>
      </c>
      <c r="G5" s="39" t="s">
        <v>42</v>
      </c>
      <c r="H5" s="39" t="s">
        <v>92</v>
      </c>
      <c r="I5" s="39" t="s">
        <v>128</v>
      </c>
      <c r="J5" s="51" t="s">
        <v>129</v>
      </c>
    </row>
    <row r="6" spans="1:10" s="3" customFormat="1">
      <c r="A6" s="102" t="s">
        <v>1707</v>
      </c>
      <c r="B6" s="123" t="s">
        <v>1707</v>
      </c>
      <c r="C6" s="103" t="s">
        <v>1707</v>
      </c>
      <c r="D6" s="103" t="s">
        <v>1707</v>
      </c>
      <c r="E6" s="12" t="s">
        <v>19</v>
      </c>
      <c r="F6" s="103" t="s">
        <v>1707</v>
      </c>
      <c r="G6" s="12" t="s">
        <v>19</v>
      </c>
      <c r="H6" s="12" t="s">
        <v>173</v>
      </c>
      <c r="I6" s="26" t="s">
        <v>19</v>
      </c>
      <c r="J6" s="13" t="s">
        <v>19</v>
      </c>
    </row>
    <row r="7" spans="1:10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79" t="s">
        <v>1662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80">
        <v>0</v>
      </c>
      <c r="I8" s="81">
        <v>0</v>
      </c>
      <c r="J8" s="81">
        <v>0</v>
      </c>
    </row>
    <row r="9" spans="1:10" hidden="1">
      <c r="A9" s="86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6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7109375" style="2" customWidth="1"/>
    <col min="2" max="2" width="51.5703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125</v>
      </c>
      <c r="B1" s="36" t="s" vm="1">
        <v>192</v>
      </c>
    </row>
    <row r="2" spans="1:14">
      <c r="A2" s="36" t="s">
        <v>124</v>
      </c>
      <c r="B2" s="36" t="s">
        <v>193</v>
      </c>
    </row>
    <row r="3" spans="1:14">
      <c r="A3" s="36" t="s">
        <v>126</v>
      </c>
      <c r="B3" s="36" t="s">
        <v>194</v>
      </c>
    </row>
    <row r="4" spans="1:14">
      <c r="A4" s="36" t="s">
        <v>127</v>
      </c>
      <c r="B4" s="36">
        <v>2146</v>
      </c>
    </row>
    <row r="5" spans="1:14" s="3" customFormat="1">
      <c r="A5" s="37" t="s">
        <v>97</v>
      </c>
      <c r="B5" s="39" t="s">
        <v>35</v>
      </c>
      <c r="C5" s="39" t="s">
        <v>14</v>
      </c>
      <c r="D5" s="39" t="s">
        <v>15</v>
      </c>
      <c r="E5" s="39" t="s">
        <v>46</v>
      </c>
      <c r="F5" s="39" t="s">
        <v>84</v>
      </c>
      <c r="G5" s="39" t="s">
        <v>42</v>
      </c>
      <c r="H5" s="39" t="s">
        <v>92</v>
      </c>
      <c r="I5" s="39" t="s">
        <v>128</v>
      </c>
      <c r="J5" s="41" t="s">
        <v>129</v>
      </c>
    </row>
    <row r="6" spans="1:14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2" t="s">
        <v>19</v>
      </c>
      <c r="F6" s="103" t="s">
        <v>1707</v>
      </c>
      <c r="G6" s="12" t="s">
        <v>19</v>
      </c>
      <c r="H6" s="12" t="s">
        <v>173</v>
      </c>
      <c r="I6" s="26" t="s">
        <v>19</v>
      </c>
      <c r="J6" s="13" t="s">
        <v>19</v>
      </c>
    </row>
    <row r="7" spans="1:14" s="4" customFormat="1" ht="20.25">
      <c r="A7" s="104" t="s">
        <v>1707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45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70">
        <f>H9+H12</f>
        <v>-4.6856944021052769</v>
      </c>
      <c r="I8" s="71">
        <f>IFERROR(H8/$H$8,0)</f>
        <v>1</v>
      </c>
      <c r="J8" s="71">
        <f>H8/'סכום נכסי הקרן'!$C$41</f>
        <v>-2.2414999158196612E-5</v>
      </c>
      <c r="N8" s="1"/>
    </row>
    <row r="9" spans="1:14">
      <c r="A9" s="87" t="s">
        <v>164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70">
        <f>SUM(H10:H11)</f>
        <v>-16.704346476105279</v>
      </c>
      <c r="I9" s="71">
        <f t="shared" ref="I9:I10" si="0">IFERROR(H9/$H$8,0)</f>
        <v>3.5649671196226618</v>
      </c>
      <c r="J9" s="71">
        <f>H9/'סכום נכסי הקרן'!$C$41</f>
        <v>-7.9908734985340555E-5</v>
      </c>
    </row>
    <row r="10" spans="1:14">
      <c r="A10" s="72" t="s">
        <v>1653</v>
      </c>
      <c r="B10" s="54" t="s">
        <v>1654</v>
      </c>
      <c r="C10" s="54" t="s">
        <v>1022</v>
      </c>
      <c r="D10" s="107" t="s">
        <v>1707</v>
      </c>
      <c r="E10" s="69">
        <v>0</v>
      </c>
      <c r="F10" s="68" t="s">
        <v>112</v>
      </c>
      <c r="G10" s="69">
        <v>0</v>
      </c>
      <c r="H10" s="70">
        <v>-17.641476071</v>
      </c>
      <c r="I10" s="71">
        <f t="shared" si="0"/>
        <v>3.7649651379470468</v>
      </c>
      <c r="J10" s="71">
        <f>H10/'סכום נכסי הקרן'!$C$41</f>
        <v>-8.4391690397722646E-5</v>
      </c>
    </row>
    <row r="11" spans="1:14">
      <c r="A11" s="84" t="s">
        <v>1705</v>
      </c>
      <c r="B11" s="54">
        <v>9483</v>
      </c>
      <c r="C11" s="54" t="s">
        <v>1022</v>
      </c>
      <c r="D11" s="107" t="s">
        <v>1707</v>
      </c>
      <c r="E11" s="69">
        <v>0</v>
      </c>
      <c r="F11" s="68" t="s">
        <v>111</v>
      </c>
      <c r="G11" s="69">
        <v>0</v>
      </c>
      <c r="H11" s="70">
        <v>0.93712959489471992</v>
      </c>
      <c r="I11" s="71">
        <f t="shared" ref="I11" si="1">IFERROR(H11/$H$8,0)</f>
        <v>-0.1999980183243851</v>
      </c>
      <c r="J11" s="71">
        <f>H11/'סכום נכסי הקרן'!$C$41</f>
        <v>4.4829554123820827E-6</v>
      </c>
    </row>
    <row r="12" spans="1:14">
      <c r="A12" s="87" t="s">
        <v>163</v>
      </c>
      <c r="B12" s="107" t="s">
        <v>1707</v>
      </c>
      <c r="C12" s="107" t="s">
        <v>1707</v>
      </c>
      <c r="D12" s="107" t="s">
        <v>1707</v>
      </c>
      <c r="E12" s="107" t="s">
        <v>1707</v>
      </c>
      <c r="F12" s="107" t="s">
        <v>1707</v>
      </c>
      <c r="G12" s="107" t="s">
        <v>1707</v>
      </c>
      <c r="H12" s="70">
        <f>SUM(H13)</f>
        <v>12.018652074000002</v>
      </c>
      <c r="I12" s="107" t="s">
        <v>1707</v>
      </c>
      <c r="J12" s="107" t="s">
        <v>1707</v>
      </c>
    </row>
    <row r="13" spans="1:14">
      <c r="A13" s="54" t="s">
        <v>1706</v>
      </c>
      <c r="B13" s="54">
        <v>8397</v>
      </c>
      <c r="C13" s="54" t="s">
        <v>1022</v>
      </c>
      <c r="D13" s="107" t="s">
        <v>1707</v>
      </c>
      <c r="E13" s="54">
        <v>0</v>
      </c>
      <c r="F13" s="54" t="s">
        <v>111</v>
      </c>
      <c r="G13" s="54">
        <v>0</v>
      </c>
      <c r="H13" s="70">
        <v>12.018652074000002</v>
      </c>
      <c r="I13" s="71">
        <f t="shared" ref="I13" si="2">IFERROR(H13/$H$8,0)</f>
        <v>-2.5649671196226618</v>
      </c>
      <c r="J13" s="71">
        <f>H13/'סכום נכסי הקרן'!$C$41</f>
        <v>5.7493735827143947E-5</v>
      </c>
    </row>
    <row r="14" spans="1:14" hidden="1">
      <c r="A14" s="86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86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72"/>
      <c r="B17" s="54"/>
      <c r="C17" s="54"/>
      <c r="D17" s="54"/>
      <c r="E17" s="69"/>
      <c r="F17" s="68"/>
      <c r="G17" s="69"/>
      <c r="H17" s="70"/>
      <c r="I17" s="54"/>
      <c r="J17" s="54"/>
    </row>
    <row r="18" spans="1:10" hidden="1">
      <c r="A18" s="87"/>
      <c r="B18"/>
      <c r="C18" s="88"/>
      <c r="D18"/>
      <c r="E18"/>
      <c r="F18"/>
      <c r="G18"/>
      <c r="H18" s="89"/>
      <c r="I18" s="54"/>
      <c r="J18" s="54"/>
    </row>
    <row r="19" spans="1:10" hidden="1">
      <c r="A19" s="72"/>
      <c r="B19" s="54"/>
      <c r="C19" s="54"/>
      <c r="D19" s="54"/>
      <c r="E19" s="69"/>
      <c r="F19" s="68"/>
      <c r="G19" s="69"/>
      <c r="H19" s="70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C103" s="3"/>
      <c r="D103" s="3"/>
      <c r="E103" s="3"/>
      <c r="F103" s="3"/>
      <c r="G103" s="3"/>
    </row>
    <row r="104" spans="1:10" hidden="1">
      <c r="C104" s="3"/>
      <c r="D104" s="3"/>
      <c r="E104" s="3"/>
      <c r="F104" s="3"/>
      <c r="G104" s="3"/>
    </row>
    <row r="105" spans="1:10" hidden="1">
      <c r="C105" s="3"/>
      <c r="D105" s="3"/>
      <c r="E105" s="3"/>
      <c r="F105" s="3"/>
      <c r="G105" s="3"/>
    </row>
    <row r="106" spans="1:10" hidden="1">
      <c r="C106" s="3"/>
      <c r="D106" s="3"/>
      <c r="E106" s="3"/>
      <c r="F106" s="3"/>
      <c r="G106" s="3"/>
    </row>
    <row r="107" spans="1:10" hidden="1">
      <c r="C107" s="3"/>
      <c r="D107" s="3"/>
      <c r="E107" s="3"/>
      <c r="F107" s="3"/>
      <c r="G107" s="3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D598" s="16"/>
      <c r="F598" s="16"/>
    </row>
    <row r="599" spans="3:7" hidden="1">
      <c r="D599" s="16"/>
      <c r="F599" s="16"/>
    </row>
    <row r="600" spans="3:7" hidden="1">
      <c r="D600" s="16"/>
      <c r="F600" s="16"/>
    </row>
    <row r="601" spans="3:7" hidden="1">
      <c r="D601" s="16"/>
      <c r="F601" s="16"/>
    </row>
    <row r="602" spans="3:7" hidden="1">
      <c r="D602" s="16"/>
      <c r="F602" s="16"/>
    </row>
    <row r="603" spans="3:7" hidden="1">
      <c r="D603" s="16"/>
      <c r="F603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2.140625" style="2" bestFit="1" customWidth="1"/>
    <col min="2" max="2" width="37.2851562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125</v>
      </c>
      <c r="B1" s="36" t="s" vm="1">
        <v>192</v>
      </c>
    </row>
    <row r="2" spans="1:5">
      <c r="A2" s="36" t="s">
        <v>124</v>
      </c>
      <c r="B2" s="36" t="s">
        <v>193</v>
      </c>
    </row>
    <row r="3" spans="1:5">
      <c r="A3" s="36" t="s">
        <v>126</v>
      </c>
      <c r="B3" s="36" t="s">
        <v>194</v>
      </c>
    </row>
    <row r="4" spans="1:5">
      <c r="A4" s="36" t="s">
        <v>127</v>
      </c>
      <c r="B4" s="36">
        <v>2146</v>
      </c>
    </row>
    <row r="5" spans="1:5" s="3" customFormat="1">
      <c r="A5" s="37" t="s">
        <v>97</v>
      </c>
      <c r="B5" s="42" t="s">
        <v>89</v>
      </c>
      <c r="C5" s="43" t="s">
        <v>88</v>
      </c>
    </row>
    <row r="6" spans="1:5" s="3" customFormat="1">
      <c r="A6" s="102" t="s">
        <v>1707</v>
      </c>
      <c r="B6" s="26" t="s">
        <v>173</v>
      </c>
      <c r="C6" s="13" t="s">
        <v>21</v>
      </c>
    </row>
    <row r="7" spans="1:5" s="4" customFormat="1" ht="20.25">
      <c r="A7" s="104" t="s">
        <v>1707</v>
      </c>
      <c r="B7" s="14" t="s">
        <v>0</v>
      </c>
      <c r="C7" s="15" t="s">
        <v>1</v>
      </c>
    </row>
    <row r="8" spans="1:5" s="4" customFormat="1" ht="20.25">
      <c r="A8" s="63" t="s">
        <v>1663</v>
      </c>
      <c r="B8" s="64">
        <v>721.95574381115853</v>
      </c>
      <c r="C8" s="106" t="s">
        <v>1707</v>
      </c>
    </row>
    <row r="9" spans="1:5">
      <c r="A9" s="62" t="s">
        <v>23</v>
      </c>
      <c r="B9" s="64">
        <v>184.96090589448517</v>
      </c>
      <c r="C9" s="106" t="s">
        <v>1707</v>
      </c>
    </row>
    <row r="10" spans="1:5">
      <c r="A10" s="67" t="s">
        <v>1669</v>
      </c>
      <c r="B10" s="70">
        <v>2.0508020485316862</v>
      </c>
      <c r="C10" s="75">
        <v>45640</v>
      </c>
      <c r="D10" s="3"/>
      <c r="E10" s="3"/>
    </row>
    <row r="11" spans="1:5">
      <c r="A11" s="67" t="s">
        <v>1670</v>
      </c>
      <c r="B11" s="70">
        <v>18.998970077578591</v>
      </c>
      <c r="C11" s="75">
        <v>46772</v>
      </c>
      <c r="D11" s="3"/>
      <c r="E11" s="3"/>
    </row>
    <row r="12" spans="1:5">
      <c r="A12" s="67" t="s">
        <v>1076</v>
      </c>
      <c r="B12" s="70">
        <v>11.690246447883432</v>
      </c>
      <c r="C12" s="75">
        <v>48274</v>
      </c>
    </row>
    <row r="13" spans="1:5">
      <c r="A13" s="67" t="s">
        <v>1077</v>
      </c>
      <c r="B13" s="70">
        <v>6.154348907438222</v>
      </c>
      <c r="C13" s="75">
        <v>48274</v>
      </c>
      <c r="D13" s="3"/>
      <c r="E13" s="3"/>
    </row>
    <row r="14" spans="1:5">
      <c r="A14" s="67" t="s">
        <v>1671</v>
      </c>
      <c r="B14" s="70">
        <v>2.7467448724773198</v>
      </c>
      <c r="C14" s="75">
        <v>46054</v>
      </c>
      <c r="D14" s="3"/>
      <c r="E14" s="3"/>
    </row>
    <row r="15" spans="1:5">
      <c r="A15" s="67" t="s">
        <v>1672</v>
      </c>
      <c r="B15" s="70">
        <v>2.573093858664139</v>
      </c>
      <c r="C15" s="75">
        <v>47209</v>
      </c>
    </row>
    <row r="16" spans="1:5">
      <c r="A16" s="67" t="s">
        <v>1082</v>
      </c>
      <c r="B16" s="70">
        <v>31.116970084298433</v>
      </c>
      <c r="C16" s="75">
        <v>48297</v>
      </c>
    </row>
    <row r="17" spans="1:3">
      <c r="A17" s="67" t="s">
        <v>1673</v>
      </c>
      <c r="B17" s="70">
        <v>9.8859261646068841</v>
      </c>
      <c r="C17" s="75">
        <v>47209</v>
      </c>
    </row>
    <row r="18" spans="1:3">
      <c r="A18" s="67" t="s">
        <v>1674</v>
      </c>
      <c r="B18" s="70">
        <v>27.004189046541587</v>
      </c>
      <c r="C18" s="75">
        <v>47308</v>
      </c>
    </row>
    <row r="19" spans="1:3">
      <c r="A19" s="67" t="s">
        <v>1675</v>
      </c>
      <c r="B19" s="70">
        <v>25.400826948115999</v>
      </c>
      <c r="C19" s="75">
        <v>50770</v>
      </c>
    </row>
    <row r="20" spans="1:3">
      <c r="A20" s="67" t="s">
        <v>1084</v>
      </c>
      <c r="B20" s="70">
        <v>3.1235801223076098</v>
      </c>
      <c r="C20" s="75">
        <v>46752</v>
      </c>
    </row>
    <row r="21" spans="1:3">
      <c r="A21" s="67" t="s">
        <v>1085</v>
      </c>
      <c r="B21" s="70">
        <v>26.685544708509184</v>
      </c>
      <c r="C21" s="75">
        <v>48233</v>
      </c>
    </row>
    <row r="22" spans="1:3">
      <c r="A22" s="67" t="s">
        <v>1086</v>
      </c>
      <c r="B22" s="70">
        <v>1.7727929961754396</v>
      </c>
      <c r="C22" s="75">
        <v>45322</v>
      </c>
    </row>
    <row r="23" spans="1:3">
      <c r="A23" s="67" t="s">
        <v>1676</v>
      </c>
      <c r="B23" s="70">
        <v>0.17704511875502243</v>
      </c>
      <c r="C23" s="75">
        <v>48944</v>
      </c>
    </row>
    <row r="24" spans="1:3">
      <c r="A24" s="67" t="s">
        <v>1677</v>
      </c>
      <c r="B24" s="70">
        <v>8.9433247674579111</v>
      </c>
      <c r="C24" s="75">
        <v>48212</v>
      </c>
    </row>
    <row r="25" spans="1:3">
      <c r="A25" s="67" t="s">
        <v>1678</v>
      </c>
      <c r="B25" s="70">
        <v>6.6258390278831385</v>
      </c>
      <c r="C25" s="75">
        <v>48212</v>
      </c>
    </row>
    <row r="26" spans="1:3">
      <c r="A26" s="67" t="s">
        <v>1679</v>
      </c>
      <c r="B26" s="70">
        <v>1.0660697260595039E-2</v>
      </c>
      <c r="C26" s="75">
        <v>46234</v>
      </c>
    </row>
    <row r="27" spans="1:3">
      <c r="A27" s="62" t="s">
        <v>31</v>
      </c>
      <c r="B27" s="64">
        <v>536.9948379166733</v>
      </c>
      <c r="C27" s="106" t="s">
        <v>1707</v>
      </c>
    </row>
    <row r="28" spans="1:3">
      <c r="A28" s="67" t="s">
        <v>1680</v>
      </c>
      <c r="B28" s="70">
        <v>33.957174584847095</v>
      </c>
      <c r="C28" s="75">
        <v>47201</v>
      </c>
    </row>
    <row r="29" spans="1:3">
      <c r="A29" s="67" t="s">
        <v>1107</v>
      </c>
      <c r="B29" s="70">
        <v>11.461255443270916</v>
      </c>
      <c r="C29" s="75">
        <v>47848</v>
      </c>
    </row>
    <row r="30" spans="1:3">
      <c r="A30" s="67" t="s">
        <v>1088</v>
      </c>
      <c r="B30" s="70">
        <v>46.891080486982808</v>
      </c>
      <c r="C30" s="75">
        <v>47398</v>
      </c>
    </row>
    <row r="31" spans="1:3">
      <c r="A31" s="67" t="s">
        <v>1108</v>
      </c>
      <c r="B31" s="70">
        <v>22.908314026046504</v>
      </c>
      <c r="C31" s="75">
        <v>48757</v>
      </c>
    </row>
    <row r="32" spans="1:3">
      <c r="A32" s="67" t="s">
        <v>1681</v>
      </c>
      <c r="B32" s="70">
        <v>0.10383116737427249</v>
      </c>
      <c r="C32" s="75">
        <v>48122</v>
      </c>
    </row>
    <row r="33" spans="1:3">
      <c r="A33" s="67" t="s">
        <v>1682</v>
      </c>
      <c r="B33" s="70">
        <v>28.812013470657611</v>
      </c>
      <c r="C33" s="75">
        <v>48395</v>
      </c>
    </row>
    <row r="34" spans="1:3">
      <c r="A34" s="67" t="s">
        <v>1091</v>
      </c>
      <c r="B34" s="70">
        <v>9.3259839031753629</v>
      </c>
      <c r="C34" s="75">
        <v>48395</v>
      </c>
    </row>
    <row r="35" spans="1:3">
      <c r="A35" s="67" t="s">
        <v>1683</v>
      </c>
      <c r="B35" s="70">
        <v>41.127418410629382</v>
      </c>
      <c r="C35" s="75">
        <v>48669</v>
      </c>
    </row>
    <row r="36" spans="1:3">
      <c r="A36" s="67" t="s">
        <v>1684</v>
      </c>
      <c r="B36" s="70">
        <v>42.490808428298102</v>
      </c>
      <c r="C36" s="75">
        <v>46933</v>
      </c>
    </row>
    <row r="37" spans="1:3">
      <c r="A37" s="67" t="s">
        <v>1685</v>
      </c>
      <c r="B37" s="70">
        <v>65.245965181253595</v>
      </c>
      <c r="C37" s="75">
        <v>48693</v>
      </c>
    </row>
    <row r="38" spans="1:3">
      <c r="A38" s="67" t="s">
        <v>1686</v>
      </c>
      <c r="B38" s="70">
        <v>45.034716930848106</v>
      </c>
      <c r="C38" s="75">
        <v>48332</v>
      </c>
    </row>
    <row r="39" spans="1:3">
      <c r="A39" s="67" t="s">
        <v>1687</v>
      </c>
      <c r="B39" s="70">
        <v>0.17814299721555674</v>
      </c>
      <c r="C39" s="75">
        <v>48944</v>
      </c>
    </row>
    <row r="40" spans="1:3">
      <c r="A40" s="67" t="s">
        <v>1093</v>
      </c>
      <c r="B40" s="70">
        <v>27.23705650492505</v>
      </c>
      <c r="C40" s="75">
        <v>48760</v>
      </c>
    </row>
    <row r="41" spans="1:3">
      <c r="A41" s="67" t="s">
        <v>1122</v>
      </c>
      <c r="B41" s="70">
        <v>29.38622994744582</v>
      </c>
      <c r="C41" s="75">
        <v>48180</v>
      </c>
    </row>
    <row r="42" spans="1:3">
      <c r="A42" s="67" t="s">
        <v>1688</v>
      </c>
      <c r="B42" s="70">
        <v>26.994037774932298</v>
      </c>
      <c r="C42" s="75">
        <v>47848</v>
      </c>
    </row>
    <row r="43" spans="1:3">
      <c r="A43" s="67" t="s">
        <v>1689</v>
      </c>
      <c r="B43" s="70">
        <v>8.7139206366897479</v>
      </c>
      <c r="C43" s="75">
        <v>46938</v>
      </c>
    </row>
    <row r="44" spans="1:3">
      <c r="A44" s="67" t="s">
        <v>1690</v>
      </c>
      <c r="B44" s="70">
        <v>16.973548937693749</v>
      </c>
      <c r="C44" s="75">
        <v>46201</v>
      </c>
    </row>
    <row r="45" spans="1:3">
      <c r="A45" s="67" t="s">
        <v>1691</v>
      </c>
      <c r="B45" s="70">
        <v>44.010841568302858</v>
      </c>
      <c r="C45" s="75">
        <v>48944</v>
      </c>
    </row>
    <row r="46" spans="1:3">
      <c r="A46" s="67" t="s">
        <v>1134</v>
      </c>
      <c r="B46" s="70">
        <v>0.10887985808492363</v>
      </c>
      <c r="C46" s="75">
        <v>46082</v>
      </c>
    </row>
    <row r="47" spans="1:3">
      <c r="A47" s="67" t="s">
        <v>1692</v>
      </c>
      <c r="B47" s="70">
        <v>14.788213770281285</v>
      </c>
      <c r="C47" s="75">
        <v>47236</v>
      </c>
    </row>
    <row r="48" spans="1:3">
      <c r="A48" s="67" t="s">
        <v>1693</v>
      </c>
      <c r="B48" s="70">
        <v>21.24540388771819</v>
      </c>
      <c r="C48" s="75">
        <v>46933</v>
      </c>
    </row>
    <row r="49" spans="1:3" hidden="1">
      <c r="A49" s="67"/>
      <c r="B49" s="70"/>
      <c r="C49" s="75"/>
    </row>
    <row r="50" spans="1:3" hidden="1">
      <c r="A50" s="67"/>
      <c r="B50" s="70"/>
      <c r="C50" s="75"/>
    </row>
    <row r="51" spans="1:3" hidden="1">
      <c r="A51" s="67"/>
      <c r="B51" s="70"/>
      <c r="C51" s="75"/>
    </row>
    <row r="52" spans="1:3" hidden="1">
      <c r="A52" s="67"/>
      <c r="B52" s="70"/>
      <c r="C52" s="75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125</v>
      </c>
      <c r="B1" s="36" t="s" vm="1">
        <v>192</v>
      </c>
    </row>
    <row r="2" spans="1:15">
      <c r="A2" s="36" t="s">
        <v>124</v>
      </c>
      <c r="B2" s="36" t="s">
        <v>193</v>
      </c>
    </row>
    <row r="3" spans="1:15">
      <c r="A3" s="36" t="s">
        <v>126</v>
      </c>
      <c r="B3" s="36" t="s">
        <v>194</v>
      </c>
    </row>
    <row r="4" spans="1:15">
      <c r="A4" s="36" t="s">
        <v>127</v>
      </c>
      <c r="B4" s="36">
        <v>2146</v>
      </c>
    </row>
    <row r="5" spans="1:15" s="3" customFormat="1">
      <c r="A5" s="37" t="s">
        <v>97</v>
      </c>
      <c r="B5" s="38" t="s">
        <v>35</v>
      </c>
      <c r="C5" s="38" t="s">
        <v>51</v>
      </c>
      <c r="D5" s="38" t="s">
        <v>14</v>
      </c>
      <c r="E5" s="38" t="s">
        <v>52</v>
      </c>
      <c r="F5" s="38" t="s">
        <v>85</v>
      </c>
      <c r="G5" s="38" t="s">
        <v>17</v>
      </c>
      <c r="H5" s="38" t="s">
        <v>84</v>
      </c>
      <c r="I5" s="38" t="s">
        <v>16</v>
      </c>
      <c r="J5" s="38" t="s">
        <v>151</v>
      </c>
      <c r="K5" s="38" t="s">
        <v>175</v>
      </c>
      <c r="L5" s="38" t="s">
        <v>152</v>
      </c>
      <c r="M5" s="38" t="s">
        <v>47</v>
      </c>
      <c r="N5" s="38" t="s">
        <v>128</v>
      </c>
      <c r="O5" s="40" t="s">
        <v>130</v>
      </c>
    </row>
    <row r="6" spans="1:15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03" t="s">
        <v>1707</v>
      </c>
      <c r="F6" s="26" t="s">
        <v>21</v>
      </c>
      <c r="G6" s="26" t="s">
        <v>20</v>
      </c>
      <c r="H6" s="103" t="s">
        <v>1707</v>
      </c>
      <c r="I6" s="26" t="s">
        <v>19</v>
      </c>
      <c r="J6" s="26" t="s">
        <v>19</v>
      </c>
      <c r="K6" s="26" t="s">
        <v>177</v>
      </c>
      <c r="L6" s="26" t="s">
        <v>173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9" t="s">
        <v>1664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107" t="s">
        <v>1707</v>
      </c>
      <c r="I8" s="107" t="s">
        <v>1707</v>
      </c>
      <c r="J8" s="107" t="s">
        <v>1707</v>
      </c>
      <c r="K8" s="107" t="s">
        <v>1707</v>
      </c>
      <c r="L8" s="80">
        <v>0</v>
      </c>
      <c r="M8" s="107" t="s">
        <v>1707</v>
      </c>
      <c r="N8" s="81">
        <v>0</v>
      </c>
      <c r="O8" s="81">
        <v>0</v>
      </c>
    </row>
    <row r="9" spans="1:15">
      <c r="A9" s="82" t="s">
        <v>185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</row>
    <row r="10" spans="1:15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</row>
    <row r="11" spans="1:15">
      <c r="A11" s="82" t="s">
        <v>176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125</v>
      </c>
      <c r="B1" s="36" t="s" vm="1">
        <v>192</v>
      </c>
    </row>
    <row r="2" spans="1:15">
      <c r="A2" s="36" t="s">
        <v>124</v>
      </c>
      <c r="B2" s="36" t="s">
        <v>193</v>
      </c>
    </row>
    <row r="3" spans="1:15">
      <c r="A3" s="36" t="s">
        <v>126</v>
      </c>
      <c r="B3" s="36" t="s">
        <v>194</v>
      </c>
    </row>
    <row r="4" spans="1:15">
      <c r="A4" s="36" t="s">
        <v>127</v>
      </c>
      <c r="B4" s="36">
        <v>2146</v>
      </c>
    </row>
    <row r="5" spans="1:15" s="3" customFormat="1">
      <c r="A5" s="37" t="s">
        <v>97</v>
      </c>
      <c r="B5" s="38" t="s">
        <v>35</v>
      </c>
      <c r="C5" s="38" t="s">
        <v>51</v>
      </c>
      <c r="D5" s="38" t="s">
        <v>14</v>
      </c>
      <c r="E5" s="38" t="s">
        <v>52</v>
      </c>
      <c r="F5" s="38" t="s">
        <v>85</v>
      </c>
      <c r="G5" s="38" t="s">
        <v>17</v>
      </c>
      <c r="H5" s="38" t="s">
        <v>84</v>
      </c>
      <c r="I5" s="38" t="s">
        <v>16</v>
      </c>
      <c r="J5" s="38" t="s">
        <v>151</v>
      </c>
      <c r="K5" s="38" t="s">
        <v>170</v>
      </c>
      <c r="L5" s="38" t="s">
        <v>152</v>
      </c>
      <c r="M5" s="38" t="s">
        <v>47</v>
      </c>
      <c r="N5" s="38" t="s">
        <v>128</v>
      </c>
      <c r="O5" s="40" t="s">
        <v>130</v>
      </c>
    </row>
    <row r="6" spans="1:15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03" t="s">
        <v>1707</v>
      </c>
      <c r="F6" s="26" t="s">
        <v>21</v>
      </c>
      <c r="G6" s="26" t="s">
        <v>20</v>
      </c>
      <c r="H6" s="103" t="s">
        <v>1707</v>
      </c>
      <c r="I6" s="26" t="s">
        <v>19</v>
      </c>
      <c r="J6" s="26" t="s">
        <v>19</v>
      </c>
      <c r="K6" s="26" t="s">
        <v>177</v>
      </c>
      <c r="L6" s="26" t="s">
        <v>173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9" t="s">
        <v>1665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107" t="s">
        <v>1707</v>
      </c>
      <c r="I8" s="107" t="s">
        <v>1707</v>
      </c>
      <c r="J8" s="107" t="s">
        <v>1707</v>
      </c>
      <c r="K8" s="107" t="s">
        <v>1707</v>
      </c>
      <c r="L8" s="80">
        <v>0</v>
      </c>
      <c r="M8" s="107" t="s">
        <v>1707</v>
      </c>
      <c r="N8" s="81">
        <v>0</v>
      </c>
      <c r="O8" s="81">
        <v>0</v>
      </c>
    </row>
    <row r="9" spans="1:15">
      <c r="A9" s="82" t="s">
        <v>185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</row>
    <row r="10" spans="1:15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</row>
    <row r="11" spans="1:15">
      <c r="A11" s="82" t="s">
        <v>176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125</v>
      </c>
      <c r="B1" s="36" t="s" vm="1">
        <v>192</v>
      </c>
    </row>
    <row r="2" spans="1:15">
      <c r="A2" s="36" t="s">
        <v>124</v>
      </c>
      <c r="B2" s="36" t="s">
        <v>193</v>
      </c>
    </row>
    <row r="3" spans="1:15">
      <c r="A3" s="36" t="s">
        <v>126</v>
      </c>
      <c r="B3" s="36" t="s">
        <v>194</v>
      </c>
    </row>
    <row r="4" spans="1:15">
      <c r="A4" s="36" t="s">
        <v>127</v>
      </c>
      <c r="B4" s="36">
        <v>2146</v>
      </c>
    </row>
    <row r="5" spans="1:15" s="3" customFormat="1">
      <c r="A5" s="37" t="s">
        <v>97</v>
      </c>
      <c r="B5" s="38" t="s">
        <v>35</v>
      </c>
      <c r="C5" s="38" t="s">
        <v>51</v>
      </c>
      <c r="D5" s="38" t="s">
        <v>14</v>
      </c>
      <c r="E5" s="38" t="s">
        <v>52</v>
      </c>
      <c r="F5" s="38" t="s">
        <v>85</v>
      </c>
      <c r="G5" s="38" t="s">
        <v>17</v>
      </c>
      <c r="H5" s="38" t="s">
        <v>84</v>
      </c>
      <c r="I5" s="38" t="s">
        <v>16</v>
      </c>
      <c r="J5" s="38" t="s">
        <v>151</v>
      </c>
      <c r="K5" s="38" t="s">
        <v>170</v>
      </c>
      <c r="L5" s="38" t="s">
        <v>152</v>
      </c>
      <c r="M5" s="38" t="s">
        <v>47</v>
      </c>
      <c r="N5" s="38" t="s">
        <v>128</v>
      </c>
      <c r="O5" s="40" t="s">
        <v>130</v>
      </c>
    </row>
    <row r="6" spans="1:15" s="3" customFormat="1">
      <c r="A6" s="102" t="s">
        <v>1707</v>
      </c>
      <c r="B6" s="103" t="s">
        <v>1707</v>
      </c>
      <c r="C6" s="103" t="s">
        <v>1707</v>
      </c>
      <c r="D6" s="103" t="s">
        <v>1707</v>
      </c>
      <c r="E6" s="103" t="s">
        <v>1707</v>
      </c>
      <c r="F6" s="26" t="s">
        <v>21</v>
      </c>
      <c r="G6" s="26" t="s">
        <v>20</v>
      </c>
      <c r="H6" s="103" t="s">
        <v>1707</v>
      </c>
      <c r="I6" s="26" t="s">
        <v>19</v>
      </c>
      <c r="J6" s="26" t="s">
        <v>19</v>
      </c>
      <c r="K6" s="26" t="s">
        <v>177</v>
      </c>
      <c r="L6" s="26" t="s">
        <v>173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4" t="s">
        <v>1707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9" t="s">
        <v>1666</v>
      </c>
      <c r="B8" s="107" t="s">
        <v>1707</v>
      </c>
      <c r="C8" s="107" t="s">
        <v>1707</v>
      </c>
      <c r="D8" s="107" t="s">
        <v>1707</v>
      </c>
      <c r="E8" s="107" t="s">
        <v>1707</v>
      </c>
      <c r="F8" s="107" t="s">
        <v>1707</v>
      </c>
      <c r="G8" s="107" t="s">
        <v>1707</v>
      </c>
      <c r="H8" s="107" t="s">
        <v>1707</v>
      </c>
      <c r="I8" s="107" t="s">
        <v>1707</v>
      </c>
      <c r="J8" s="107" t="s">
        <v>1707</v>
      </c>
      <c r="K8" s="107" t="s">
        <v>1707</v>
      </c>
      <c r="L8" s="80">
        <v>0</v>
      </c>
      <c r="M8" s="107" t="s">
        <v>1707</v>
      </c>
      <c r="N8" s="81">
        <v>0</v>
      </c>
      <c r="O8" s="81">
        <v>0</v>
      </c>
    </row>
    <row r="9" spans="1:15">
      <c r="A9" s="82" t="s">
        <v>185</v>
      </c>
      <c r="B9" s="107" t="s">
        <v>1707</v>
      </c>
      <c r="C9" s="107" t="s">
        <v>1707</v>
      </c>
      <c r="D9" s="107" t="s">
        <v>1707</v>
      </c>
      <c r="E9" s="107" t="s">
        <v>1707</v>
      </c>
      <c r="F9" s="107" t="s">
        <v>1707</v>
      </c>
      <c r="G9" s="107" t="s">
        <v>1707</v>
      </c>
      <c r="H9" s="107" t="s">
        <v>1707</v>
      </c>
      <c r="I9" s="107" t="s">
        <v>1707</v>
      </c>
      <c r="J9" s="107" t="s">
        <v>1707</v>
      </c>
      <c r="K9" s="107" t="s">
        <v>1707</v>
      </c>
      <c r="L9" s="107" t="s">
        <v>1707</v>
      </c>
      <c r="M9" s="107" t="s">
        <v>1707</v>
      </c>
      <c r="N9" s="107" t="s">
        <v>1707</v>
      </c>
      <c r="O9" s="107" t="s">
        <v>1707</v>
      </c>
    </row>
    <row r="10" spans="1:15">
      <c r="A10" s="82" t="s">
        <v>93</v>
      </c>
      <c r="B10" s="107" t="s">
        <v>1707</v>
      </c>
      <c r="C10" s="107" t="s">
        <v>1707</v>
      </c>
      <c r="D10" s="107" t="s">
        <v>1707</v>
      </c>
      <c r="E10" s="107" t="s">
        <v>1707</v>
      </c>
      <c r="F10" s="107" t="s">
        <v>1707</v>
      </c>
      <c r="G10" s="107" t="s">
        <v>1707</v>
      </c>
      <c r="H10" s="107" t="s">
        <v>1707</v>
      </c>
      <c r="I10" s="107" t="s">
        <v>1707</v>
      </c>
      <c r="J10" s="107" t="s">
        <v>1707</v>
      </c>
      <c r="K10" s="107" t="s">
        <v>1707</v>
      </c>
      <c r="L10" s="107" t="s">
        <v>1707</v>
      </c>
      <c r="M10" s="107" t="s">
        <v>1707</v>
      </c>
      <c r="N10" s="107" t="s">
        <v>1707</v>
      </c>
      <c r="O10" s="107" t="s">
        <v>1707</v>
      </c>
    </row>
    <row r="11" spans="1:15">
      <c r="A11" s="82" t="s">
        <v>176</v>
      </c>
      <c r="B11" s="107" t="s">
        <v>1707</v>
      </c>
      <c r="C11" s="107" t="s">
        <v>1707</v>
      </c>
      <c r="D11" s="107" t="s">
        <v>1707</v>
      </c>
      <c r="E11" s="107" t="s">
        <v>1707</v>
      </c>
      <c r="F11" s="107" t="s">
        <v>1707</v>
      </c>
      <c r="G11" s="107" t="s">
        <v>1707</v>
      </c>
      <c r="H11" s="107" t="s">
        <v>1707</v>
      </c>
      <c r="I11" s="107" t="s">
        <v>1707</v>
      </c>
      <c r="J11" s="107" t="s">
        <v>1707</v>
      </c>
      <c r="K11" s="107" t="s">
        <v>1707</v>
      </c>
      <c r="L11" s="107" t="s">
        <v>1707</v>
      </c>
      <c r="M11" s="107" t="s">
        <v>1707</v>
      </c>
      <c r="N11" s="107" t="s">
        <v>1707</v>
      </c>
      <c r="O11" s="107" t="s">
        <v>1707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