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71D2BDCD-DCA3-4E28-90BB-0E44B93A95CF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'!$A$5:$J$96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השקעה'!$A$6:$J$386</definedName>
    <definedName name="_xlnm._FilterDatabase" localSheetId="1" hidden="1">מזומנים!$A$5:$K$199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מסחריות'!$A$5:$R$23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הלוואות!$A$1:$AZ$390</definedName>
    <definedName name="_xlnm.Print_Area" localSheetId="24">'השקעה בחברות מוחזקות'!$A$1:$AZ$8</definedName>
    <definedName name="_xlnm.Print_Area" localSheetId="25">'השקעות אחרות '!$A$1:$AZ$22</definedName>
    <definedName name="_xlnm.Print_Area" localSheetId="23">'זכויות מקרקעין'!$A$1:$AZ$8</definedName>
    <definedName name="_xlnm.Print_Area" localSheetId="10">'חוזים עתידיים'!$A$1:$AZ$24</definedName>
    <definedName name="_xlnm.Print_Area" localSheetId="26">'יתרת התחייבות להשקעה'!$A$1:$AZ$213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עתידיים'!$A$1:$AZ$389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מניות'!$A$1:$AZ$47</definedName>
    <definedName name="_xlnm.Print_Area" localSheetId="16">'לא סחיר - קרנות השקעה'!$A$1:$AZ$288</definedName>
    <definedName name="_xlnm.Print_Area" localSheetId="13">'לא סחיר - תעודות חוב מסחריות'!$A$1:$AZ$19</definedName>
    <definedName name="_xlnm.Print_Area" localSheetId="11">'מוצרים מובנים'!$A$1:$AZ$13</definedName>
    <definedName name="_xlnm.Print_Area" localSheetId="1">מזומנים!$A$1:$AZ$79</definedName>
    <definedName name="_xlnm.Print_Area" localSheetId="5">מניות!$A$1:$AZ$264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ממשלתיות'!$A$1:$AZ$67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58" l="1"/>
  <c r="O47" i="78" l="1"/>
  <c r="H16" i="81"/>
  <c r="H9" i="81" l="1"/>
  <c r="H8" i="81" s="1"/>
  <c r="I18" i="81" s="1"/>
  <c r="P154" i="61"/>
  <c r="P11" i="61"/>
  <c r="I10" i="72"/>
  <c r="I9" i="72" s="1"/>
  <c r="C26" i="88" s="1"/>
  <c r="I60" i="58"/>
  <c r="C42" i="88"/>
  <c r="I17" i="81" l="1"/>
  <c r="P10" i="61"/>
  <c r="P9" i="61" s="1"/>
  <c r="I16" i="81"/>
  <c r="I19" i="81"/>
  <c r="I22" i="81"/>
  <c r="I20" i="81"/>
  <c r="I21" i="81"/>
  <c r="I11" i="81"/>
  <c r="I12" i="81"/>
  <c r="I10" i="81"/>
  <c r="I13" i="81"/>
  <c r="I15" i="81"/>
  <c r="I14" i="81"/>
  <c r="K60" i="58"/>
  <c r="C36" i="88"/>
  <c r="I9" i="81"/>
  <c r="C22" i="88"/>
  <c r="O10" i="78"/>
  <c r="N36" i="78"/>
  <c r="J10" i="74"/>
  <c r="J11" i="74"/>
  <c r="J12" i="74"/>
  <c r="J13" i="74"/>
  <c r="J14" i="74"/>
  <c r="J15" i="74"/>
  <c r="I164" i="73"/>
  <c r="I165" i="73"/>
  <c r="I166" i="73"/>
  <c r="I167" i="73"/>
  <c r="I168" i="73"/>
  <c r="I169" i="73"/>
  <c r="I170" i="73"/>
  <c r="I171" i="73"/>
  <c r="I172" i="73"/>
  <c r="I173" i="73"/>
  <c r="I174" i="73"/>
  <c r="I175" i="73"/>
  <c r="I176" i="73"/>
  <c r="I177" i="73"/>
  <c r="I178" i="73"/>
  <c r="I179" i="73"/>
  <c r="I180" i="73"/>
  <c r="I181" i="73"/>
  <c r="I182" i="73"/>
  <c r="I183" i="73"/>
  <c r="I184" i="73"/>
  <c r="I185" i="73"/>
  <c r="I186" i="73"/>
  <c r="I187" i="73"/>
  <c r="I188" i="73"/>
  <c r="I189" i="73"/>
  <c r="I190" i="73"/>
  <c r="I191" i="73"/>
  <c r="I192" i="73"/>
  <c r="I193" i="73"/>
  <c r="I194" i="73"/>
  <c r="I195" i="73"/>
  <c r="I196" i="73"/>
  <c r="I197" i="73"/>
  <c r="I198" i="73"/>
  <c r="I199" i="73"/>
  <c r="I200" i="73"/>
  <c r="I201" i="73"/>
  <c r="I202" i="73"/>
  <c r="I203" i="73"/>
  <c r="I204" i="73"/>
  <c r="I205" i="73"/>
  <c r="I206" i="73"/>
  <c r="I207" i="73"/>
  <c r="I208" i="73"/>
  <c r="I209" i="73"/>
  <c r="I210" i="73"/>
  <c r="I211" i="73"/>
  <c r="I212" i="73"/>
  <c r="I213" i="73"/>
  <c r="I214" i="73"/>
  <c r="I215" i="73"/>
  <c r="I216" i="73"/>
  <c r="I217" i="73"/>
  <c r="I218" i="73"/>
  <c r="I219" i="73"/>
  <c r="I220" i="73"/>
  <c r="I221" i="73"/>
  <c r="I222" i="73"/>
  <c r="I223" i="73"/>
  <c r="I224" i="73"/>
  <c r="I225" i="73"/>
  <c r="I226" i="73"/>
  <c r="I227" i="73"/>
  <c r="I228" i="73"/>
  <c r="I229" i="73"/>
  <c r="I230" i="73"/>
  <c r="I231" i="73"/>
  <c r="I232" i="73"/>
  <c r="I233" i="73"/>
  <c r="I234" i="73"/>
  <c r="I235" i="73"/>
  <c r="I236" i="73"/>
  <c r="I237" i="73"/>
  <c r="I238" i="73"/>
  <c r="I239" i="73"/>
  <c r="I240" i="73"/>
  <c r="I241" i="73"/>
  <c r="I242" i="73"/>
  <c r="I243" i="73"/>
  <c r="I244" i="73"/>
  <c r="I245" i="73"/>
  <c r="I246" i="73"/>
  <c r="I247" i="73"/>
  <c r="I248" i="73"/>
  <c r="I249" i="73"/>
  <c r="I250" i="73"/>
  <c r="I251" i="73"/>
  <c r="I252" i="73"/>
  <c r="I253" i="73"/>
  <c r="I254" i="73"/>
  <c r="I255" i="73"/>
  <c r="I256" i="73"/>
  <c r="I257" i="73"/>
  <c r="I258" i="73"/>
  <c r="I259" i="73"/>
  <c r="I260" i="73"/>
  <c r="I261" i="73"/>
  <c r="I262" i="73"/>
  <c r="I263" i="73"/>
  <c r="I264" i="73"/>
  <c r="I265" i="73"/>
  <c r="I266" i="73"/>
  <c r="I267" i="73"/>
  <c r="I268" i="73"/>
  <c r="I269" i="73"/>
  <c r="I270" i="73"/>
  <c r="I271" i="73"/>
  <c r="I272" i="73"/>
  <c r="I273" i="73"/>
  <c r="I274" i="73"/>
  <c r="I275" i="73"/>
  <c r="I276" i="73"/>
  <c r="I277" i="73"/>
  <c r="I278" i="73"/>
  <c r="I279" i="73"/>
  <c r="I280" i="73"/>
  <c r="I281" i="73"/>
  <c r="I282" i="73"/>
  <c r="I141" i="73"/>
  <c r="I142" i="73"/>
  <c r="I143" i="73"/>
  <c r="I144" i="73"/>
  <c r="I145" i="73"/>
  <c r="I146" i="73"/>
  <c r="I147" i="73"/>
  <c r="I148" i="73"/>
  <c r="I149" i="73"/>
  <c r="I150" i="73"/>
  <c r="I151" i="73"/>
  <c r="I152" i="73"/>
  <c r="I153" i="73"/>
  <c r="I154" i="73"/>
  <c r="I155" i="73"/>
  <c r="I156" i="73"/>
  <c r="I157" i="73"/>
  <c r="I158" i="73"/>
  <c r="I159" i="73"/>
  <c r="I160" i="73"/>
  <c r="I161" i="73"/>
  <c r="I162" i="73"/>
  <c r="I163" i="73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O9" i="70"/>
  <c r="O11" i="70"/>
  <c r="K186" i="62"/>
  <c r="K216" i="62"/>
  <c r="O9" i="78" l="1"/>
  <c r="O8" i="78" s="1"/>
  <c r="P378" i="78" s="1"/>
  <c r="K185" i="62"/>
  <c r="I59" i="58"/>
  <c r="I10" i="58"/>
  <c r="I20" i="58"/>
  <c r="I8" i="81"/>
  <c r="P371" i="78"/>
  <c r="P312" i="78"/>
  <c r="P300" i="78"/>
  <c r="P287" i="78"/>
  <c r="P278" i="78"/>
  <c r="P266" i="78"/>
  <c r="P253" i="78"/>
  <c r="P248" i="78"/>
  <c r="P236" i="78"/>
  <c r="P224" i="78"/>
  <c r="P218" i="78"/>
  <c r="P211" i="78"/>
  <c r="P194" i="78"/>
  <c r="P193" i="78"/>
  <c r="P181" i="78"/>
  <c r="P169" i="78"/>
  <c r="P166" i="78"/>
  <c r="P160" i="78"/>
  <c r="P151" i="78"/>
  <c r="P148" i="78"/>
  <c r="P140" i="78"/>
  <c r="P131" i="78"/>
  <c r="P129" i="78"/>
  <c r="P122" i="78"/>
  <c r="P116" i="78"/>
  <c r="P112" i="78"/>
  <c r="P107" i="78"/>
  <c r="P100" i="78"/>
  <c r="P99" i="78"/>
  <c r="P93" i="78"/>
  <c r="P87" i="78"/>
  <c r="P86" i="78"/>
  <c r="P81" i="78"/>
  <c r="P75" i="78"/>
  <c r="P74" i="78"/>
  <c r="P69" i="78"/>
  <c r="P63" i="78"/>
  <c r="P62" i="78"/>
  <c r="P57" i="78"/>
  <c r="P51" i="78"/>
  <c r="P50" i="78"/>
  <c r="P47" i="78"/>
  <c r="P43" i="78"/>
  <c r="P40" i="78"/>
  <c r="P39" i="78"/>
  <c r="P37" i="78"/>
  <c r="P34" i="78"/>
  <c r="P33" i="78"/>
  <c r="P31" i="78"/>
  <c r="P28" i="78"/>
  <c r="P27" i="78"/>
  <c r="P25" i="78"/>
  <c r="P24" i="78"/>
  <c r="P23" i="78"/>
  <c r="P21" i="78"/>
  <c r="P20" i="78"/>
  <c r="P19" i="78"/>
  <c r="P17" i="78"/>
  <c r="P16" i="78"/>
  <c r="P15" i="78"/>
  <c r="P13" i="78"/>
  <c r="P12" i="78"/>
  <c r="P11" i="78"/>
  <c r="P8" i="78"/>
  <c r="I382" i="76"/>
  <c r="I381" i="76"/>
  <c r="I380" i="76"/>
  <c r="I378" i="76"/>
  <c r="I377" i="76"/>
  <c r="I376" i="76"/>
  <c r="I375" i="76"/>
  <c r="I374" i="76"/>
  <c r="I373" i="76"/>
  <c r="I372" i="76"/>
  <c r="I371" i="76"/>
  <c r="I370" i="76"/>
  <c r="I368" i="76"/>
  <c r="I367" i="76"/>
  <c r="I366" i="76"/>
  <c r="I365" i="76"/>
  <c r="I363" i="76"/>
  <c r="I362" i="76"/>
  <c r="I361" i="76"/>
  <c r="I360" i="76"/>
  <c r="I359" i="76"/>
  <c r="I358" i="76"/>
  <c r="I357" i="76"/>
  <c r="I356" i="76"/>
  <c r="I355" i="76"/>
  <c r="I354" i="76"/>
  <c r="I353" i="76"/>
  <c r="I352" i="76"/>
  <c r="I351" i="76"/>
  <c r="I350" i="76"/>
  <c r="I349" i="76"/>
  <c r="I348" i="76"/>
  <c r="I347" i="76"/>
  <c r="I346" i="76"/>
  <c r="I345" i="76"/>
  <c r="I344" i="76"/>
  <c r="I343" i="76"/>
  <c r="I342" i="76"/>
  <c r="I341" i="76"/>
  <c r="I340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1" i="73"/>
  <c r="I80" i="73"/>
  <c r="I79" i="73"/>
  <c r="I78" i="73"/>
  <c r="I77" i="73"/>
  <c r="I76" i="73"/>
  <c r="I75" i="73"/>
  <c r="I74" i="73"/>
  <c r="I73" i="73"/>
  <c r="I71" i="73"/>
  <c r="I70" i="73"/>
  <c r="I69" i="73"/>
  <c r="I68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7" i="73"/>
  <c r="I26" i="73"/>
  <c r="I24" i="73"/>
  <c r="I23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40" i="72"/>
  <c r="K39" i="72"/>
  <c r="K38" i="72"/>
  <c r="K37" i="72"/>
  <c r="K36" i="72"/>
  <c r="K35" i="72"/>
  <c r="K34" i="72"/>
  <c r="K33" i="72"/>
  <c r="K32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8" i="62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61" i="59"/>
  <c r="P60" i="59"/>
  <c r="P59" i="59"/>
  <c r="P58" i="59"/>
  <c r="P56" i="59"/>
  <c r="P55" i="59"/>
  <c r="P54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C11" i="88"/>
  <c r="P9" i="78" l="1"/>
  <c r="P14" i="78"/>
  <c r="P18" i="78"/>
  <c r="P22" i="78"/>
  <c r="P26" i="78"/>
  <c r="P32" i="78"/>
  <c r="P38" i="78"/>
  <c r="P44" i="78"/>
  <c r="P56" i="78"/>
  <c r="P68" i="78"/>
  <c r="P80" i="78"/>
  <c r="P92" i="78"/>
  <c r="P106" i="78"/>
  <c r="P119" i="78"/>
  <c r="P139" i="78"/>
  <c r="P157" i="78"/>
  <c r="P176" i="78"/>
  <c r="P206" i="78"/>
  <c r="P235" i="78"/>
  <c r="P265" i="78"/>
  <c r="P294" i="78"/>
  <c r="P342" i="78"/>
  <c r="P311" i="78"/>
  <c r="P45" i="78"/>
  <c r="P52" i="78"/>
  <c r="P58" i="78"/>
  <c r="P64" i="78"/>
  <c r="P70" i="78"/>
  <c r="P76" i="78"/>
  <c r="P82" i="78"/>
  <c r="P88" i="78"/>
  <c r="P94" i="78"/>
  <c r="P101" i="78"/>
  <c r="P110" i="78"/>
  <c r="P117" i="78"/>
  <c r="P125" i="78"/>
  <c r="P134" i="78"/>
  <c r="P142" i="78"/>
  <c r="P152" i="78"/>
  <c r="P163" i="78"/>
  <c r="P172" i="78"/>
  <c r="P182" i="78"/>
  <c r="P199" i="78"/>
  <c r="P212" i="78"/>
  <c r="P229" i="78"/>
  <c r="P242" i="78"/>
  <c r="P254" i="78"/>
  <c r="P271" i="78"/>
  <c r="P288" i="78"/>
  <c r="P305" i="78"/>
  <c r="P318" i="78"/>
  <c r="P383" i="78"/>
  <c r="P53" i="78"/>
  <c r="P59" i="78"/>
  <c r="P65" i="78"/>
  <c r="P71" i="78"/>
  <c r="P77" i="78"/>
  <c r="P83" i="78"/>
  <c r="P89" i="78"/>
  <c r="P98" i="78"/>
  <c r="P104" i="78"/>
  <c r="P111" i="78"/>
  <c r="P118" i="78"/>
  <c r="P128" i="78"/>
  <c r="P137" i="78"/>
  <c r="P145" i="78"/>
  <c r="P154" i="78"/>
  <c r="P164" i="78"/>
  <c r="P175" i="78"/>
  <c r="P188" i="78"/>
  <c r="P200" i="78"/>
  <c r="P217" i="78"/>
  <c r="P230" i="78"/>
  <c r="P247" i="78"/>
  <c r="P260" i="78"/>
  <c r="P272" i="78"/>
  <c r="P293" i="78"/>
  <c r="P306" i="78"/>
  <c r="P329" i="78"/>
  <c r="P323" i="78"/>
  <c r="P324" i="78"/>
  <c r="P330" i="78"/>
  <c r="P95" i="78"/>
  <c r="P105" i="78"/>
  <c r="P113" i="78"/>
  <c r="P123" i="78"/>
  <c r="P135" i="78"/>
  <c r="P146" i="78"/>
  <c r="P158" i="78"/>
  <c r="P170" i="78"/>
  <c r="P187" i="78"/>
  <c r="P205" i="78"/>
  <c r="P223" i="78"/>
  <c r="P241" i="78"/>
  <c r="P259" i="78"/>
  <c r="P277" i="78"/>
  <c r="P299" i="78"/>
  <c r="P317" i="78"/>
  <c r="P339" i="78"/>
  <c r="P351" i="78"/>
  <c r="P355" i="78"/>
  <c r="P124" i="78"/>
  <c r="P130" i="78"/>
  <c r="P136" i="78"/>
  <c r="P141" i="78"/>
  <c r="P147" i="78"/>
  <c r="P153" i="78"/>
  <c r="P159" i="78"/>
  <c r="P165" i="78"/>
  <c r="P171" i="78"/>
  <c r="P177" i="78"/>
  <c r="P183" i="78"/>
  <c r="P189" i="78"/>
  <c r="P195" i="78"/>
  <c r="P201" i="78"/>
  <c r="P207" i="78"/>
  <c r="P213" i="78"/>
  <c r="P219" i="78"/>
  <c r="P225" i="78"/>
  <c r="P231" i="78"/>
  <c r="P237" i="78"/>
  <c r="P243" i="78"/>
  <c r="P249" i="78"/>
  <c r="P255" i="78"/>
  <c r="P261" i="78"/>
  <c r="P267" i="78"/>
  <c r="P273" i="78"/>
  <c r="P279" i="78"/>
  <c r="P289" i="78"/>
  <c r="P295" i="78"/>
  <c r="P301" i="78"/>
  <c r="P307" i="78"/>
  <c r="P313" i="78"/>
  <c r="P319" i="78"/>
  <c r="P325" i="78"/>
  <c r="P331" i="78"/>
  <c r="P343" i="78"/>
  <c r="P356" i="78"/>
  <c r="P178" i="78"/>
  <c r="P184" i="78"/>
  <c r="P190" i="78"/>
  <c r="P196" i="78"/>
  <c r="P202" i="78"/>
  <c r="P208" i="78"/>
  <c r="P214" i="78"/>
  <c r="P220" i="78"/>
  <c r="P226" i="78"/>
  <c r="P232" i="78"/>
  <c r="P238" i="78"/>
  <c r="P244" i="78"/>
  <c r="P250" i="78"/>
  <c r="P256" i="78"/>
  <c r="P262" i="78"/>
  <c r="P268" i="78"/>
  <c r="P274" i="78"/>
  <c r="P283" i="78"/>
  <c r="P290" i="78"/>
  <c r="P296" i="78"/>
  <c r="P302" i="78"/>
  <c r="P308" i="78"/>
  <c r="P314" i="78"/>
  <c r="P320" i="78"/>
  <c r="P326" i="78"/>
  <c r="P333" i="78"/>
  <c r="P345" i="78"/>
  <c r="P361" i="78"/>
  <c r="P29" i="78"/>
  <c r="P35" i="78"/>
  <c r="P41" i="78"/>
  <c r="P48" i="78"/>
  <c r="P54" i="78"/>
  <c r="P60" i="78"/>
  <c r="P66" i="78"/>
  <c r="P72" i="78"/>
  <c r="P78" i="78"/>
  <c r="P84" i="78"/>
  <c r="P90" i="78"/>
  <c r="P96" i="78"/>
  <c r="P102" i="78"/>
  <c r="P108" i="78"/>
  <c r="P114" i="78"/>
  <c r="P120" i="78"/>
  <c r="P126" i="78"/>
  <c r="P132" i="78"/>
  <c r="P138" i="78"/>
  <c r="P143" i="78"/>
  <c r="P149" i="78"/>
  <c r="P155" i="78"/>
  <c r="P161" i="78"/>
  <c r="P167" i="78"/>
  <c r="P173" i="78"/>
  <c r="P179" i="78"/>
  <c r="P185" i="78"/>
  <c r="P191" i="78"/>
  <c r="P197" i="78"/>
  <c r="P203" i="78"/>
  <c r="P209" i="78"/>
  <c r="P215" i="78"/>
  <c r="P221" i="78"/>
  <c r="P227" i="78"/>
  <c r="P233" i="78"/>
  <c r="P239" i="78"/>
  <c r="P245" i="78"/>
  <c r="P251" i="78"/>
  <c r="P257" i="78"/>
  <c r="P263" i="78"/>
  <c r="P269" i="78"/>
  <c r="P275" i="78"/>
  <c r="P285" i="78"/>
  <c r="P291" i="78"/>
  <c r="P297" i="78"/>
  <c r="P303" i="78"/>
  <c r="P309" i="78"/>
  <c r="P315" i="78"/>
  <c r="P321" i="78"/>
  <c r="P327" i="78"/>
  <c r="P336" i="78"/>
  <c r="P348" i="78"/>
  <c r="P367" i="78"/>
  <c r="P30" i="78"/>
  <c r="P36" i="78"/>
  <c r="P42" i="78"/>
  <c r="P49" i="78"/>
  <c r="P55" i="78"/>
  <c r="P61" i="78"/>
  <c r="P67" i="78"/>
  <c r="P73" i="78"/>
  <c r="P79" i="78"/>
  <c r="P85" i="78"/>
  <c r="P91" i="78"/>
  <c r="P97" i="78"/>
  <c r="P103" i="78"/>
  <c r="P109" i="78"/>
  <c r="P115" i="78"/>
  <c r="P121" i="78"/>
  <c r="P127" i="78"/>
  <c r="P133" i="78"/>
  <c r="P280" i="78"/>
  <c r="P144" i="78"/>
  <c r="P150" i="78"/>
  <c r="P156" i="78"/>
  <c r="P162" i="78"/>
  <c r="P168" i="78"/>
  <c r="P174" i="78"/>
  <c r="P180" i="78"/>
  <c r="P186" i="78"/>
  <c r="P192" i="78"/>
  <c r="P198" i="78"/>
  <c r="P204" i="78"/>
  <c r="P210" i="78"/>
  <c r="P216" i="78"/>
  <c r="P222" i="78"/>
  <c r="P228" i="78"/>
  <c r="P234" i="78"/>
  <c r="P240" i="78"/>
  <c r="P246" i="78"/>
  <c r="P252" i="78"/>
  <c r="P258" i="78"/>
  <c r="P264" i="78"/>
  <c r="P270" i="78"/>
  <c r="P276" i="78"/>
  <c r="P286" i="78"/>
  <c r="P292" i="78"/>
  <c r="P298" i="78"/>
  <c r="P304" i="78"/>
  <c r="P310" i="78"/>
  <c r="P316" i="78"/>
  <c r="P322" i="78"/>
  <c r="P328" i="78"/>
  <c r="P337" i="78"/>
  <c r="P349" i="78"/>
  <c r="P368" i="78"/>
  <c r="P332" i="78"/>
  <c r="P338" i="78"/>
  <c r="P344" i="78"/>
  <c r="P350" i="78"/>
  <c r="P360" i="78"/>
  <c r="P369" i="78"/>
  <c r="P334" i="78"/>
  <c r="P340" i="78"/>
  <c r="P346" i="78"/>
  <c r="P353" i="78"/>
  <c r="P362" i="78"/>
  <c r="P374" i="78"/>
  <c r="P335" i="78"/>
  <c r="P341" i="78"/>
  <c r="P347" i="78"/>
  <c r="P354" i="78"/>
  <c r="P363" i="78"/>
  <c r="P381" i="78"/>
  <c r="P375" i="78"/>
  <c r="P377" i="78"/>
  <c r="C32" i="88"/>
  <c r="P282" i="78"/>
  <c r="P357" i="78"/>
  <c r="P365" i="78"/>
  <c r="P372" i="78"/>
  <c r="P379" i="78"/>
  <c r="P359" i="78"/>
  <c r="P366" i="78"/>
  <c r="P373" i="78"/>
  <c r="P380" i="78"/>
  <c r="P352" i="78"/>
  <c r="P358" i="78"/>
  <c r="P364" i="78"/>
  <c r="P370" i="78"/>
  <c r="P376" i="78"/>
  <c r="P382" i="78"/>
  <c r="I9" i="58"/>
  <c r="I8" i="58" l="1"/>
  <c r="J60" i="58" s="1"/>
  <c r="J56" i="58" l="1"/>
  <c r="J61" i="58"/>
  <c r="J51" i="58"/>
  <c r="J43" i="58"/>
  <c r="J36" i="58"/>
  <c r="J29" i="58"/>
  <c r="J22" i="58"/>
  <c r="J13" i="58"/>
  <c r="C10" i="88"/>
  <c r="C9" i="88" s="1"/>
  <c r="J57" i="58"/>
  <c r="J49" i="58"/>
  <c r="J42" i="58"/>
  <c r="J35" i="58"/>
  <c r="J28" i="58"/>
  <c r="J21" i="58"/>
  <c r="J11" i="58"/>
  <c r="J55" i="58"/>
  <c r="J48" i="58"/>
  <c r="J41" i="58"/>
  <c r="J34" i="58"/>
  <c r="J27" i="58"/>
  <c r="J17" i="58"/>
  <c r="J59" i="58"/>
  <c r="J54" i="58"/>
  <c r="J47" i="58"/>
  <c r="J40" i="58"/>
  <c r="J33" i="58"/>
  <c r="J25" i="58"/>
  <c r="J16" i="58"/>
  <c r="J63" i="58"/>
  <c r="J53" i="58"/>
  <c r="J46" i="58"/>
  <c r="J39" i="58"/>
  <c r="J31" i="58"/>
  <c r="J24" i="58"/>
  <c r="J15" i="58"/>
  <c r="J8" i="58"/>
  <c r="J62" i="58"/>
  <c r="J52" i="58"/>
  <c r="J45" i="58"/>
  <c r="J37" i="58"/>
  <c r="J30" i="58"/>
  <c r="J23" i="58"/>
  <c r="J14" i="58"/>
  <c r="J10" i="58"/>
  <c r="J26" i="58"/>
  <c r="J38" i="58"/>
  <c r="J44" i="58"/>
  <c r="J50" i="58"/>
  <c r="J18" i="58"/>
  <c r="J32" i="58"/>
  <c r="J20" i="58"/>
  <c r="J12" i="58"/>
  <c r="J9" i="58"/>
  <c r="C41" i="88" l="1"/>
  <c r="Q282" i="78" s="1"/>
  <c r="J18" i="81" l="1"/>
  <c r="J21" i="81"/>
  <c r="J17" i="81"/>
  <c r="J16" i="81"/>
  <c r="J19" i="81"/>
  <c r="J22" i="81"/>
  <c r="J20" i="81"/>
  <c r="D9" i="88"/>
  <c r="J11" i="81"/>
  <c r="J14" i="81"/>
  <c r="J12" i="81"/>
  <c r="J10" i="81"/>
  <c r="J13" i="81"/>
  <c r="J15" i="81"/>
  <c r="J9" i="81"/>
  <c r="L14" i="72"/>
  <c r="L17" i="72"/>
  <c r="L20" i="72"/>
  <c r="L23" i="72"/>
  <c r="L26" i="72"/>
  <c r="L29" i="72"/>
  <c r="K10" i="74"/>
  <c r="K13" i="74"/>
  <c r="J165" i="73"/>
  <c r="J168" i="73"/>
  <c r="J171" i="73"/>
  <c r="J174" i="73"/>
  <c r="J177" i="73"/>
  <c r="J180" i="73"/>
  <c r="J183" i="73"/>
  <c r="J186" i="73"/>
  <c r="J189" i="73"/>
  <c r="J192" i="73"/>
  <c r="J195" i="73"/>
  <c r="J198" i="73"/>
  <c r="J201" i="73"/>
  <c r="J204" i="73"/>
  <c r="J207" i="73"/>
  <c r="J210" i="73"/>
  <c r="J213" i="73"/>
  <c r="J216" i="73"/>
  <c r="J219" i="73"/>
  <c r="J222" i="73"/>
  <c r="J225" i="73"/>
  <c r="J228" i="73"/>
  <c r="J231" i="73"/>
  <c r="J234" i="73"/>
  <c r="J237" i="73"/>
  <c r="J240" i="73"/>
  <c r="J243" i="73"/>
  <c r="J246" i="73"/>
  <c r="J249" i="73"/>
  <c r="J252" i="73"/>
  <c r="J255" i="73"/>
  <c r="J258" i="73"/>
  <c r="J261" i="73"/>
  <c r="J264" i="73"/>
  <c r="J267" i="73"/>
  <c r="J270" i="73"/>
  <c r="J273" i="73"/>
  <c r="J276" i="73"/>
  <c r="J279" i="73"/>
  <c r="J282" i="73"/>
  <c r="J143" i="73"/>
  <c r="J146" i="73"/>
  <c r="J149" i="73"/>
  <c r="J152" i="73"/>
  <c r="J155" i="73"/>
  <c r="J158" i="73"/>
  <c r="J161" i="73"/>
  <c r="L12" i="72"/>
  <c r="L15" i="72"/>
  <c r="L18" i="72"/>
  <c r="L21" i="72"/>
  <c r="L24" i="72"/>
  <c r="L27" i="72"/>
  <c r="K11" i="74"/>
  <c r="K14" i="74"/>
  <c r="J166" i="73"/>
  <c r="J169" i="73"/>
  <c r="J172" i="73"/>
  <c r="J175" i="73"/>
  <c r="J178" i="73"/>
  <c r="J181" i="73"/>
  <c r="J184" i="73"/>
  <c r="J187" i="73"/>
  <c r="J190" i="73"/>
  <c r="J193" i="73"/>
  <c r="J196" i="73"/>
  <c r="J199" i="73"/>
  <c r="J202" i="73"/>
  <c r="J205" i="73"/>
  <c r="J208" i="73"/>
  <c r="J211" i="73"/>
  <c r="J214" i="73"/>
  <c r="J217" i="73"/>
  <c r="J220" i="73"/>
  <c r="J223" i="73"/>
  <c r="J226" i="73"/>
  <c r="J230" i="73"/>
  <c r="J241" i="73"/>
  <c r="J248" i="73"/>
  <c r="J259" i="73"/>
  <c r="J266" i="73"/>
  <c r="J277" i="73"/>
  <c r="J142" i="73"/>
  <c r="J153" i="73"/>
  <c r="J160" i="73"/>
  <c r="K15" i="74"/>
  <c r="J164" i="73"/>
  <c r="J173" i="73"/>
  <c r="J182" i="73"/>
  <c r="J191" i="73"/>
  <c r="J200" i="73"/>
  <c r="J209" i="73"/>
  <c r="J218" i="73"/>
  <c r="J227" i="73"/>
  <c r="J238" i="73"/>
  <c r="J245" i="73"/>
  <c r="J256" i="73"/>
  <c r="J263" i="73"/>
  <c r="J274" i="73"/>
  <c r="J281" i="73"/>
  <c r="J150" i="73"/>
  <c r="J157" i="73"/>
  <c r="L16" i="72"/>
  <c r="L25" i="72"/>
  <c r="J235" i="73"/>
  <c r="J242" i="73"/>
  <c r="J253" i="73"/>
  <c r="J260" i="73"/>
  <c r="J271" i="73"/>
  <c r="J278" i="73"/>
  <c r="J147" i="73"/>
  <c r="J154" i="73"/>
  <c r="K12" i="74"/>
  <c r="J170" i="73"/>
  <c r="J179" i="73"/>
  <c r="J188" i="73"/>
  <c r="J197" i="73"/>
  <c r="J206" i="73"/>
  <c r="J215" i="73"/>
  <c r="J224" i="73"/>
  <c r="J232" i="73"/>
  <c r="J239" i="73"/>
  <c r="J250" i="73"/>
  <c r="J257" i="73"/>
  <c r="J268" i="73"/>
  <c r="J275" i="73"/>
  <c r="J144" i="73"/>
  <c r="J151" i="73"/>
  <c r="J162" i="73"/>
  <c r="L13" i="72"/>
  <c r="L22" i="72"/>
  <c r="J229" i="73"/>
  <c r="J236" i="73"/>
  <c r="J247" i="73"/>
  <c r="J254" i="73"/>
  <c r="J265" i="73"/>
  <c r="J272" i="73"/>
  <c r="J141" i="73"/>
  <c r="J148" i="73"/>
  <c r="J159" i="73"/>
  <c r="J167" i="73"/>
  <c r="J176" i="73"/>
  <c r="J185" i="73"/>
  <c r="J194" i="73"/>
  <c r="J203" i="73"/>
  <c r="J212" i="73"/>
  <c r="J221" i="73"/>
  <c r="J233" i="73"/>
  <c r="J244" i="73"/>
  <c r="J251" i="73"/>
  <c r="J262" i="73"/>
  <c r="J269" i="73"/>
  <c r="J280" i="73"/>
  <c r="J145" i="73"/>
  <c r="J156" i="73"/>
  <c r="J163" i="73"/>
  <c r="L19" i="72"/>
  <c r="L28" i="72"/>
  <c r="Q369" i="78"/>
  <c r="Q351" i="78"/>
  <c r="Q333" i="78"/>
  <c r="Q315" i="78"/>
  <c r="Q297" i="78"/>
  <c r="Q276" i="78"/>
  <c r="Q258" i="78"/>
  <c r="Q241" i="78"/>
  <c r="Q223" i="78"/>
  <c r="Q205" i="78"/>
  <c r="Q187" i="78"/>
  <c r="Q169" i="78"/>
  <c r="Q151" i="78"/>
  <c r="Q134" i="78"/>
  <c r="Q337" i="78"/>
  <c r="Q227" i="78"/>
  <c r="Q173" i="78"/>
  <c r="Q128" i="78"/>
  <c r="Q110" i="78"/>
  <c r="Q92" i="78"/>
  <c r="Q74" i="78"/>
  <c r="Q56" i="78"/>
  <c r="Q37" i="78"/>
  <c r="Q19" i="78"/>
  <c r="J375" i="76"/>
  <c r="J355" i="76"/>
  <c r="J337" i="76"/>
  <c r="Q347" i="78"/>
  <c r="Q293" i="78"/>
  <c r="Q237" i="78"/>
  <c r="Q313" i="78"/>
  <c r="Q236" i="78"/>
  <c r="Q182" i="78"/>
  <c r="Q129" i="78"/>
  <c r="Q75" i="78"/>
  <c r="Q20" i="78"/>
  <c r="J338" i="76"/>
  <c r="J316" i="76"/>
  <c r="J298" i="76"/>
  <c r="J280" i="76"/>
  <c r="J262" i="76"/>
  <c r="J243" i="76"/>
  <c r="J225" i="76"/>
  <c r="J207" i="76"/>
  <c r="J189" i="76"/>
  <c r="J171" i="76"/>
  <c r="J153" i="76"/>
  <c r="J135" i="76"/>
  <c r="J117" i="76"/>
  <c r="J99" i="76"/>
  <c r="J81" i="76"/>
  <c r="J63" i="76"/>
  <c r="J45" i="76"/>
  <c r="J27" i="76"/>
  <c r="K13" i="75"/>
  <c r="Q341" i="78"/>
  <c r="Q259" i="78"/>
  <c r="Q177" i="78"/>
  <c r="Q103" i="78"/>
  <c r="Q49" i="78"/>
  <c r="J367" i="76"/>
  <c r="Q361" i="78"/>
  <c r="Q275" i="78"/>
  <c r="Q207" i="78"/>
  <c r="Q298" i="78"/>
  <c r="Q194" i="78"/>
  <c r="Q141" i="78"/>
  <c r="Q51" i="78"/>
  <c r="J347" i="76"/>
  <c r="J284" i="76"/>
  <c r="J229" i="76"/>
  <c r="J8" i="81"/>
  <c r="Q366" i="78"/>
  <c r="Q348" i="78"/>
  <c r="Q330" i="78"/>
  <c r="Q312" i="78"/>
  <c r="Q294" i="78"/>
  <c r="Q273" i="78"/>
  <c r="Q256" i="78"/>
  <c r="Q238" i="78"/>
  <c r="Q220" i="78"/>
  <c r="Q202" i="78"/>
  <c r="Q184" i="78"/>
  <c r="Q166" i="78"/>
  <c r="Q148" i="78"/>
  <c r="Q380" i="78"/>
  <c r="Q326" i="78"/>
  <c r="Q269" i="78"/>
  <c r="Q216" i="78"/>
  <c r="Q162" i="78"/>
  <c r="Q125" i="78"/>
  <c r="Q107" i="78"/>
  <c r="Q89" i="78"/>
  <c r="Q71" i="78"/>
  <c r="Q53" i="78"/>
  <c r="Q34" i="78"/>
  <c r="Q16" i="78"/>
  <c r="J372" i="76"/>
  <c r="J352" i="76"/>
  <c r="J334" i="76"/>
  <c r="Q340" i="78"/>
  <c r="Q286" i="78"/>
  <c r="Q379" i="78"/>
  <c r="Q296" i="78"/>
  <c r="Q228" i="78"/>
  <c r="Q174" i="78"/>
  <c r="Q118" i="78"/>
  <c r="Q64" i="78"/>
  <c r="Q9" i="78"/>
  <c r="J331" i="76"/>
  <c r="J313" i="76"/>
  <c r="J295" i="76"/>
  <c r="J277" i="76"/>
  <c r="J259" i="76"/>
  <c r="J240" i="76"/>
  <c r="J222" i="76"/>
  <c r="J204" i="76"/>
  <c r="J186" i="76"/>
  <c r="J168" i="76"/>
  <c r="J150" i="76"/>
  <c r="J132" i="76"/>
  <c r="J114" i="76"/>
  <c r="J96" i="76"/>
  <c r="J78" i="76"/>
  <c r="J60" i="76"/>
  <c r="J42" i="76"/>
  <c r="J24" i="76"/>
  <c r="K10" i="75"/>
  <c r="Q320" i="78"/>
  <c r="Q243" i="78"/>
  <c r="Q158" i="78"/>
  <c r="Q96" i="78"/>
  <c r="Q41" i="78"/>
  <c r="J359" i="76"/>
  <c r="Q349" i="78"/>
  <c r="Q271" i="78"/>
  <c r="Q200" i="78"/>
  <c r="Q260" i="78"/>
  <c r="Q176" i="78"/>
  <c r="Q117" i="78"/>
  <c r="Q33" i="78"/>
  <c r="J327" i="76"/>
  <c r="J273" i="76"/>
  <c r="J218" i="76"/>
  <c r="J164" i="76"/>
  <c r="J110" i="76"/>
  <c r="J56" i="76"/>
  <c r="K9" i="74"/>
  <c r="Q381" i="78"/>
  <c r="Q357" i="78"/>
  <c r="Q327" i="78"/>
  <c r="Q303" i="78"/>
  <c r="Q270" i="78"/>
  <c r="Q247" i="78"/>
  <c r="Q217" i="78"/>
  <c r="Q193" i="78"/>
  <c r="Q163" i="78"/>
  <c r="Q139" i="78"/>
  <c r="Q319" i="78"/>
  <c r="Q245" i="78"/>
  <c r="Q155" i="78"/>
  <c r="Q116" i="78"/>
  <c r="Q86" i="78"/>
  <c r="Q62" i="78"/>
  <c r="Q31" i="78"/>
  <c r="J382" i="76"/>
  <c r="J349" i="76"/>
  <c r="Q365" i="78"/>
  <c r="Q272" i="78"/>
  <c r="Q346" i="78"/>
  <c r="Q224" i="78"/>
  <c r="Q143" i="78"/>
  <c r="Q57" i="78"/>
  <c r="J356" i="76"/>
  <c r="J310" i="76"/>
  <c r="J286" i="76"/>
  <c r="J256" i="76"/>
  <c r="J231" i="76"/>
  <c r="J201" i="76"/>
  <c r="J177" i="76"/>
  <c r="J147" i="76"/>
  <c r="J123" i="76"/>
  <c r="J93" i="76"/>
  <c r="J69" i="76"/>
  <c r="J39" i="76"/>
  <c r="J14" i="76"/>
  <c r="Q316" i="78"/>
  <c r="Q204" i="78"/>
  <c r="Q85" i="78"/>
  <c r="Q12" i="78"/>
  <c r="Q332" i="78"/>
  <c r="Q219" i="78"/>
  <c r="Q242" i="78"/>
  <c r="Q159" i="78"/>
  <c r="Q29" i="78"/>
  <c r="J302" i="76"/>
  <c r="J211" i="76"/>
  <c r="J146" i="76"/>
  <c r="J85" i="76"/>
  <c r="J19" i="76"/>
  <c r="J128" i="73"/>
  <c r="J110" i="73"/>
  <c r="J93" i="73"/>
  <c r="J75" i="73"/>
  <c r="J56" i="73"/>
  <c r="J40" i="73"/>
  <c r="J20" i="73"/>
  <c r="L35" i="72"/>
  <c r="R24" i="71"/>
  <c r="J14" i="67"/>
  <c r="Q356" i="78"/>
  <c r="Q283" i="78"/>
  <c r="Q123" i="78"/>
  <c r="J377" i="76"/>
  <c r="J305" i="76"/>
  <c r="J223" i="76"/>
  <c r="J142" i="76"/>
  <c r="J61" i="76"/>
  <c r="J89" i="73"/>
  <c r="J35" i="73"/>
  <c r="L9" i="72"/>
  <c r="Q274" i="78"/>
  <c r="Q378" i="78"/>
  <c r="Q354" i="78"/>
  <c r="Q324" i="78"/>
  <c r="Q300" i="78"/>
  <c r="Q267" i="78"/>
  <c r="Q244" i="78"/>
  <c r="Q214" i="78"/>
  <c r="Q190" i="78"/>
  <c r="Q160" i="78"/>
  <c r="Q137" i="78"/>
  <c r="Q308" i="78"/>
  <c r="Q234" i="78"/>
  <c r="Q144" i="78"/>
  <c r="Q113" i="78"/>
  <c r="Q83" i="78"/>
  <c r="Q59" i="78"/>
  <c r="Q28" i="78"/>
  <c r="J378" i="76"/>
  <c r="J346" i="76"/>
  <c r="Q358" i="78"/>
  <c r="Q265" i="78"/>
  <c r="Q325" i="78"/>
  <c r="Q201" i="78"/>
  <c r="Q136" i="78"/>
  <c r="Q45" i="78"/>
  <c r="J345" i="76"/>
  <c r="J307" i="76"/>
  <c r="J283" i="76"/>
  <c r="J253" i="76"/>
  <c r="J228" i="76"/>
  <c r="J198" i="76"/>
  <c r="J174" i="76"/>
  <c r="J144" i="76"/>
  <c r="J120" i="76"/>
  <c r="J90" i="76"/>
  <c r="J66" i="76"/>
  <c r="J36" i="76"/>
  <c r="J11" i="76"/>
  <c r="Q299" i="78"/>
  <c r="Q185" i="78"/>
  <c r="Q78" i="78"/>
  <c r="J380" i="76"/>
  <c r="Q328" i="78"/>
  <c r="Q215" i="78"/>
  <c r="Q222" i="78"/>
  <c r="Q146" i="78"/>
  <c r="Q8" i="78"/>
  <c r="J291" i="76"/>
  <c r="J200" i="76"/>
  <c r="J139" i="76"/>
  <c r="J74" i="76"/>
  <c r="J12" i="76"/>
  <c r="J125" i="73"/>
  <c r="J107" i="73"/>
  <c r="J90" i="73"/>
  <c r="J71" i="73"/>
  <c r="J55" i="73"/>
  <c r="J37" i="73"/>
  <c r="J17" i="73"/>
  <c r="L32" i="72"/>
  <c r="L10" i="72"/>
  <c r="R22" i="71"/>
  <c r="J11" i="67"/>
  <c r="Q335" i="78"/>
  <c r="Q277" i="78"/>
  <c r="Q109" i="78"/>
  <c r="J373" i="76"/>
  <c r="J297" i="76"/>
  <c r="J215" i="76"/>
  <c r="J134" i="76"/>
  <c r="J53" i="76"/>
  <c r="J130" i="73"/>
  <c r="J77" i="73"/>
  <c r="J23" i="73"/>
  <c r="R26" i="71"/>
  <c r="Q254" i="78"/>
  <c r="Q168" i="78"/>
  <c r="Q102" i="78"/>
  <c r="J374" i="76"/>
  <c r="J260" i="76"/>
  <c r="J178" i="76"/>
  <c r="J97" i="76"/>
  <c r="J15" i="76"/>
  <c r="Q375" i="78"/>
  <c r="Q339" i="78"/>
  <c r="Q291" i="78"/>
  <c r="Q253" i="78"/>
  <c r="Q211" i="78"/>
  <c r="Q175" i="78"/>
  <c r="Q373" i="78"/>
  <c r="Q262" i="78"/>
  <c r="Q138" i="78"/>
  <c r="Q98" i="78"/>
  <c r="Q50" i="78"/>
  <c r="Q13" i="78"/>
  <c r="J343" i="76"/>
  <c r="Q311" i="78"/>
  <c r="Q292" i="78"/>
  <c r="Q170" i="78"/>
  <c r="Q38" i="78"/>
  <c r="J322" i="76"/>
  <c r="J274" i="76"/>
  <c r="J237" i="76"/>
  <c r="J195" i="76"/>
  <c r="J159" i="76"/>
  <c r="J111" i="76"/>
  <c r="J75" i="76"/>
  <c r="J33" i="76"/>
  <c r="Q231" i="78"/>
  <c r="Q67" i="78"/>
  <c r="Q377" i="78"/>
  <c r="Q171" i="78"/>
  <c r="J370" i="76"/>
  <c r="J248" i="76"/>
  <c r="J128" i="76"/>
  <c r="J38" i="76"/>
  <c r="J134" i="73"/>
  <c r="J105" i="73"/>
  <c r="J81" i="73"/>
  <c r="J52" i="73"/>
  <c r="J29" i="73"/>
  <c r="R30" i="71"/>
  <c r="K18" i="66"/>
  <c r="Q305" i="78"/>
  <c r="Q70" i="78"/>
  <c r="J332" i="76"/>
  <c r="J196" i="76"/>
  <c r="J88" i="76"/>
  <c r="J69" i="73"/>
  <c r="Q249" i="78"/>
  <c r="Q140" i="78"/>
  <c r="Q44" i="78"/>
  <c r="J287" i="76"/>
  <c r="J197" i="76"/>
  <c r="J89" i="76"/>
  <c r="J100" i="73"/>
  <c r="J46" i="73"/>
  <c r="K12" i="66"/>
  <c r="Q225" i="78"/>
  <c r="Q15" i="78"/>
  <c r="J235" i="76"/>
  <c r="J73" i="76"/>
  <c r="J132" i="73"/>
  <c r="J57" i="73"/>
  <c r="R28" i="71"/>
  <c r="T300" i="61"/>
  <c r="T264" i="61"/>
  <c r="T221" i="61"/>
  <c r="T189" i="61"/>
  <c r="T149" i="61"/>
  <c r="T113" i="61"/>
  <c r="T80" i="61"/>
  <c r="T53" i="61"/>
  <c r="T23" i="61"/>
  <c r="Q42" i="59"/>
  <c r="Q13" i="59"/>
  <c r="Q17" i="78"/>
  <c r="J194" i="76"/>
  <c r="J83" i="76"/>
  <c r="L34" i="72"/>
  <c r="M63" i="63"/>
  <c r="M29" i="63"/>
  <c r="Q338" i="78"/>
  <c r="Q91" i="78"/>
  <c r="J329" i="76"/>
  <c r="J269" i="76"/>
  <c r="J217" i="76"/>
  <c r="J145" i="76"/>
  <c r="J94" i="76"/>
  <c r="J25" i="76"/>
  <c r="J87" i="73"/>
  <c r="K9" i="65"/>
  <c r="M70" i="63"/>
  <c r="M52" i="63"/>
  <c r="M34" i="63"/>
  <c r="M14" i="63"/>
  <c r="N245" i="62"/>
  <c r="N226" i="62"/>
  <c r="N207" i="62"/>
  <c r="N191" i="62"/>
  <c r="N172" i="62"/>
  <c r="N154" i="62"/>
  <c r="N136" i="62"/>
  <c r="N118" i="62"/>
  <c r="N99" i="62"/>
  <c r="N81" i="62"/>
  <c r="N63" i="62"/>
  <c r="N44" i="62"/>
  <c r="N23" i="62"/>
  <c r="T306" i="61"/>
  <c r="T273" i="61"/>
  <c r="T243" i="61"/>
  <c r="T195" i="61"/>
  <c r="T165" i="61"/>
  <c r="T128" i="61"/>
  <c r="T89" i="61"/>
  <c r="T41" i="61"/>
  <c r="Q51" i="59"/>
  <c r="Q364" i="78"/>
  <c r="Q81" i="78"/>
  <c r="J294" i="76"/>
  <c r="J131" i="76"/>
  <c r="J94" i="73"/>
  <c r="L39" i="72"/>
  <c r="Q21" i="78"/>
  <c r="J276" i="76"/>
  <c r="J148" i="76"/>
  <c r="J28" i="76"/>
  <c r="J121" i="73"/>
  <c r="R31" i="71"/>
  <c r="N13" i="64"/>
  <c r="M45" i="63"/>
  <c r="M10" i="63"/>
  <c r="J258" i="76"/>
  <c r="J40" i="76"/>
  <c r="R29" i="71"/>
  <c r="N198" i="62"/>
  <c r="N144" i="62"/>
  <c r="N89" i="62"/>
  <c r="N34" i="62"/>
  <c r="T284" i="61"/>
  <c r="T230" i="61"/>
  <c r="T173" i="61"/>
  <c r="T118" i="61"/>
  <c r="T64" i="61"/>
  <c r="T10" i="61"/>
  <c r="Q40" i="59"/>
  <c r="Q39" i="78"/>
  <c r="Q372" i="78"/>
  <c r="Q336" i="78"/>
  <c r="Q288" i="78"/>
  <c r="Q250" i="78"/>
  <c r="Q208" i="78"/>
  <c r="Q172" i="78"/>
  <c r="Q362" i="78"/>
  <c r="Q252" i="78"/>
  <c r="Q131" i="78"/>
  <c r="Q95" i="78"/>
  <c r="Q47" i="78"/>
  <c r="J340" i="76"/>
  <c r="Q304" i="78"/>
  <c r="Q268" i="78"/>
  <c r="Q147" i="78"/>
  <c r="Q27" i="78"/>
  <c r="J319" i="76"/>
  <c r="J271" i="76"/>
  <c r="J234" i="76"/>
  <c r="J192" i="76"/>
  <c r="J156" i="76"/>
  <c r="J108" i="76"/>
  <c r="J72" i="76"/>
  <c r="J30" i="76"/>
  <c r="Q374" i="78"/>
  <c r="Q212" i="78"/>
  <c r="Q60" i="78"/>
  <c r="Q382" i="78"/>
  <c r="Q371" i="78"/>
  <c r="Q167" i="78"/>
  <c r="J351" i="76"/>
  <c r="J236" i="76"/>
  <c r="J121" i="76"/>
  <c r="J31" i="76"/>
  <c r="J131" i="73"/>
  <c r="J102" i="73"/>
  <c r="J78" i="73"/>
  <c r="J49" i="73"/>
  <c r="J24" i="73"/>
  <c r="R27" i="71"/>
  <c r="K15" i="66"/>
  <c r="Q289" i="78"/>
  <c r="Q66" i="78"/>
  <c r="J324" i="76"/>
  <c r="J188" i="76"/>
  <c r="J80" i="76"/>
  <c r="J58" i="73"/>
  <c r="Q233" i="78"/>
  <c r="Q124" i="78"/>
  <c r="Q26" i="78"/>
  <c r="J279" i="76"/>
  <c r="J170" i="76"/>
  <c r="J70" i="76"/>
  <c r="J36" i="73"/>
  <c r="K17" i="65"/>
  <c r="Q183" i="78"/>
  <c r="J357" i="76"/>
  <c r="J209" i="76"/>
  <c r="J47" i="76"/>
  <c r="J115" i="73"/>
  <c r="J30" i="73"/>
  <c r="R11" i="71"/>
  <c r="T294" i="61"/>
  <c r="T258" i="61"/>
  <c r="T218" i="61"/>
  <c r="T180" i="61"/>
  <c r="T143" i="61"/>
  <c r="T107" i="61"/>
  <c r="T74" i="61"/>
  <c r="T50" i="61"/>
  <c r="T17" i="61"/>
  <c r="Q39" i="59"/>
  <c r="J336" i="76"/>
  <c r="J173" i="76"/>
  <c r="J71" i="76"/>
  <c r="J126" i="73"/>
  <c r="R17" i="71"/>
  <c r="M57" i="63"/>
  <c r="M22" i="63"/>
  <c r="Q246" i="78"/>
  <c r="Q87" i="78"/>
  <c r="J312" i="76"/>
  <c r="J261" i="76"/>
  <c r="J191" i="76"/>
  <c r="J140" i="76"/>
  <c r="J68" i="76"/>
  <c r="J16" i="76"/>
  <c r="J74" i="73"/>
  <c r="L11" i="72"/>
  <c r="N21" i="64"/>
  <c r="M67" i="63"/>
  <c r="M49" i="63"/>
  <c r="M30" i="63"/>
  <c r="M11" i="63"/>
  <c r="N242" i="62"/>
  <c r="N223" i="62"/>
  <c r="N204" i="62"/>
  <c r="N188" i="62"/>
  <c r="N169" i="62"/>
  <c r="N151" i="62"/>
  <c r="N133" i="62"/>
  <c r="N115" i="62"/>
  <c r="N96" i="62"/>
  <c r="N78" i="62"/>
  <c r="N60" i="62"/>
  <c r="N41" i="62"/>
  <c r="N20" i="62"/>
  <c r="T303" i="61"/>
  <c r="T267" i="61"/>
  <c r="T237" i="61"/>
  <c r="T192" i="61"/>
  <c r="T159" i="61"/>
  <c r="T122" i="61"/>
  <c r="T83" i="61"/>
  <c r="T35" i="61"/>
  <c r="Q45" i="59"/>
  <c r="Q359" i="78"/>
  <c r="Q52" i="78"/>
  <c r="J290" i="76"/>
  <c r="J127" i="76"/>
  <c r="J64" i="73"/>
  <c r="Q133" i="78"/>
  <c r="J371" i="76"/>
  <c r="J245" i="76"/>
  <c r="J122" i="76"/>
  <c r="J10" i="76"/>
  <c r="J86" i="73"/>
  <c r="J13" i="67"/>
  <c r="N10" i="64"/>
  <c r="M39" i="63"/>
  <c r="N254" i="62"/>
  <c r="J214" i="76"/>
  <c r="J23" i="76"/>
  <c r="K9" i="66"/>
  <c r="N192" i="62"/>
  <c r="N137" i="62"/>
  <c r="N82" i="62"/>
  <c r="N27" i="62"/>
  <c r="T277" i="61"/>
  <c r="T222" i="61"/>
  <c r="T166" i="61"/>
  <c r="T111" i="61"/>
  <c r="T57" i="61"/>
  <c r="Q56" i="59"/>
  <c r="Q28" i="59"/>
  <c r="J335" i="76"/>
  <c r="J155" i="76"/>
  <c r="Q363" i="78"/>
  <c r="Q309" i="78"/>
  <c r="Q235" i="78"/>
  <c r="Q181" i="78"/>
  <c r="Q355" i="78"/>
  <c r="Q191" i="78"/>
  <c r="Q80" i="78"/>
  <c r="Q25" i="78"/>
  <c r="Q383" i="78"/>
  <c r="Q367" i="78"/>
  <c r="Q111" i="78"/>
  <c r="J328" i="76"/>
  <c r="J268" i="76"/>
  <c r="J213" i="76"/>
  <c r="J141" i="76"/>
  <c r="J87" i="76"/>
  <c r="J21" i="76"/>
  <c r="Q150" i="78"/>
  <c r="J348" i="76"/>
  <c r="Q352" i="78"/>
  <c r="Q84" i="78"/>
  <c r="J193" i="76"/>
  <c r="J67" i="76"/>
  <c r="J122" i="73"/>
  <c r="J88" i="73"/>
  <c r="J45" i="73"/>
  <c r="J9" i="73"/>
  <c r="R18" i="71"/>
  <c r="Q331" i="78"/>
  <c r="Q61" i="78"/>
  <c r="J251" i="76"/>
  <c r="J34" i="76"/>
  <c r="J53" i="73"/>
  <c r="Q302" i="78"/>
  <c r="Q120" i="78"/>
  <c r="J314" i="76"/>
  <c r="J151" i="76"/>
  <c r="J35" i="76"/>
  <c r="J117" i="73"/>
  <c r="R13" i="71"/>
  <c r="Q161" i="78"/>
  <c r="J317" i="76"/>
  <c r="J22" i="76"/>
  <c r="J26" i="73"/>
  <c r="N35" i="62"/>
  <c r="T249" i="61"/>
  <c r="T201" i="61"/>
  <c r="T140" i="61"/>
  <c r="T92" i="61"/>
  <c r="T44" i="61"/>
  <c r="Q55" i="59"/>
  <c r="R14" i="71"/>
  <c r="J241" i="76"/>
  <c r="J58" i="76"/>
  <c r="J9" i="67"/>
  <c r="M42" i="63"/>
  <c r="Q192" i="78"/>
  <c r="Q18" i="78"/>
  <c r="J257" i="76"/>
  <c r="J166" i="76"/>
  <c r="J64" i="76"/>
  <c r="J139" i="73"/>
  <c r="J33" i="73"/>
  <c r="N17" i="64"/>
  <c r="M58" i="63"/>
  <c r="M27" i="63"/>
  <c r="N252" i="62"/>
  <c r="N220" i="62"/>
  <c r="N196" i="62"/>
  <c r="N166" i="62"/>
  <c r="N142" i="62"/>
  <c r="N111" i="62"/>
  <c r="N87" i="62"/>
  <c r="N57" i="62"/>
  <c r="N29" i="62"/>
  <c r="T297" i="61"/>
  <c r="T252" i="61"/>
  <c r="T186" i="61"/>
  <c r="T137" i="61"/>
  <c r="T77" i="61"/>
  <c r="T11" i="61"/>
  <c r="Q266" i="78"/>
  <c r="J366" i="76"/>
  <c r="J101" i="76"/>
  <c r="J60" i="73"/>
  <c r="K16" i="66"/>
  <c r="J323" i="76"/>
  <c r="J199" i="76"/>
  <c r="J14" i="73"/>
  <c r="M69" i="63"/>
  <c r="M19" i="63"/>
  <c r="J172" i="76"/>
  <c r="N235" i="62"/>
  <c r="N162" i="62"/>
  <c r="N71" i="62"/>
  <c r="T302" i="61"/>
  <c r="T209" i="61"/>
  <c r="T136" i="61"/>
  <c r="T46" i="61"/>
  <c r="Q25" i="59"/>
  <c r="J330" i="76"/>
  <c r="J112" i="76"/>
  <c r="J80" i="73"/>
  <c r="N214" i="62"/>
  <c r="N161" i="62"/>
  <c r="N106" i="62"/>
  <c r="N52" i="62"/>
  <c r="T301" i="61"/>
  <c r="T247" i="61"/>
  <c r="T190" i="61"/>
  <c r="T135" i="61"/>
  <c r="T81" i="61"/>
  <c r="T9" i="61"/>
  <c r="J350" i="76"/>
  <c r="J21" i="73"/>
  <c r="M9" i="63"/>
  <c r="N164" i="62"/>
  <c r="N62" i="62"/>
  <c r="T257" i="61"/>
  <c r="T157" i="61"/>
  <c r="T55" i="61"/>
  <c r="Q34" i="59"/>
  <c r="N47" i="62"/>
  <c r="T235" i="61"/>
  <c r="T123" i="61"/>
  <c r="T22" i="61"/>
  <c r="J254" i="76"/>
  <c r="R25" i="71"/>
  <c r="N253" i="62"/>
  <c r="N141" i="62"/>
  <c r="N50" i="62"/>
  <c r="T274" i="61"/>
  <c r="T151" i="61"/>
  <c r="T54" i="61"/>
  <c r="Q41" i="59"/>
  <c r="J326" i="76"/>
  <c r="K10" i="65"/>
  <c r="M35" i="63"/>
  <c r="N230" i="62"/>
  <c r="N176" i="62"/>
  <c r="N122" i="62"/>
  <c r="N67" i="62"/>
  <c r="N12" i="62"/>
  <c r="T262" i="61"/>
  <c r="T205" i="61"/>
  <c r="T150" i="61"/>
  <c r="T96" i="61"/>
  <c r="T42" i="61"/>
  <c r="T70" i="61"/>
  <c r="J339" i="76"/>
  <c r="J39" i="73"/>
  <c r="N250" i="62"/>
  <c r="N117" i="62"/>
  <c r="T311" i="61"/>
  <c r="T182" i="61"/>
  <c r="T66" i="61"/>
  <c r="Q55" i="78"/>
  <c r="Q360" i="78"/>
  <c r="Q306" i="78"/>
  <c r="Q232" i="78"/>
  <c r="Q178" i="78"/>
  <c r="Q344" i="78"/>
  <c r="Q180" i="78"/>
  <c r="Q77" i="78"/>
  <c r="Q22" i="78"/>
  <c r="Q376" i="78"/>
  <c r="Q350" i="78"/>
  <c r="Q100" i="78"/>
  <c r="J325" i="76"/>
  <c r="J265" i="76"/>
  <c r="J210" i="76"/>
  <c r="J138" i="76"/>
  <c r="J84" i="76"/>
  <c r="J17" i="76"/>
  <c r="Q132" i="78"/>
  <c r="J341" i="76"/>
  <c r="Q317" i="78"/>
  <c r="Q63" i="78"/>
  <c r="J182" i="76"/>
  <c r="J49" i="76"/>
  <c r="J119" i="73"/>
  <c r="J85" i="73"/>
  <c r="J43" i="73"/>
  <c r="L38" i="72"/>
  <c r="R15" i="71"/>
  <c r="Q310" i="78"/>
  <c r="Q48" i="78"/>
  <c r="J242" i="76"/>
  <c r="J26" i="76"/>
  <c r="J42" i="73"/>
  <c r="Q278" i="78"/>
  <c r="Q115" i="78"/>
  <c r="J306" i="76"/>
  <c r="J143" i="76"/>
  <c r="K12" i="75"/>
  <c r="J10" i="67"/>
  <c r="Q156" i="78"/>
  <c r="J239" i="76"/>
  <c r="J136" i="73"/>
  <c r="L40" i="72"/>
  <c r="T309" i="61"/>
  <c r="T240" i="61"/>
  <c r="T198" i="61"/>
  <c r="T131" i="61"/>
  <c r="T86" i="61"/>
  <c r="T38" i="61"/>
  <c r="Q48" i="59"/>
  <c r="Q368" i="78"/>
  <c r="J203" i="76"/>
  <c r="J37" i="76"/>
  <c r="K11" i="65"/>
  <c r="M36" i="63"/>
  <c r="Q165" i="78"/>
  <c r="J342" i="76"/>
  <c r="J230" i="76"/>
  <c r="J149" i="76"/>
  <c r="J59" i="76"/>
  <c r="J127" i="73"/>
  <c r="J19" i="73"/>
  <c r="N14" i="64"/>
  <c r="M55" i="63"/>
  <c r="M23" i="63"/>
  <c r="N249" i="62"/>
  <c r="N217" i="62"/>
  <c r="N193" i="62"/>
  <c r="N163" i="62"/>
  <c r="N139" i="62"/>
  <c r="N108" i="62"/>
  <c r="N84" i="62"/>
  <c r="N54" i="62"/>
  <c r="N26" i="62"/>
  <c r="T291" i="61"/>
  <c r="T246" i="61"/>
  <c r="T183" i="61"/>
  <c r="T134" i="61"/>
  <c r="T71" i="61"/>
  <c r="Q61" i="59"/>
  <c r="Q186" i="78"/>
  <c r="J360" i="76"/>
  <c r="J76" i="76"/>
  <c r="K19" i="65"/>
  <c r="J315" i="76"/>
  <c r="J190" i="76"/>
  <c r="R37" i="71"/>
  <c r="M66" i="63"/>
  <c r="M13" i="63"/>
  <c r="J167" i="76"/>
  <c r="N227" i="62"/>
  <c r="N155" i="62"/>
  <c r="N64" i="62"/>
  <c r="T295" i="61"/>
  <c r="T202" i="61"/>
  <c r="T129" i="61"/>
  <c r="T39" i="61"/>
  <c r="Q17" i="59"/>
  <c r="J293" i="76"/>
  <c r="J82" i="76"/>
  <c r="L33" i="72"/>
  <c r="N246" i="62"/>
  <c r="N150" i="62"/>
  <c r="N95" i="62"/>
  <c r="N40" i="62"/>
  <c r="T290" i="61"/>
  <c r="T236" i="61"/>
  <c r="T179" i="61"/>
  <c r="T124" i="61"/>
  <c r="T63" i="61"/>
  <c r="Q50" i="59"/>
  <c r="J137" i="76"/>
  <c r="K13" i="65"/>
  <c r="N237" i="62"/>
  <c r="N146" i="62"/>
  <c r="N43" i="62"/>
  <c r="T232" i="61"/>
  <c r="T138" i="61"/>
  <c r="T37" i="61"/>
  <c r="Q27" i="59"/>
  <c r="N28" i="62"/>
  <c r="T223" i="61"/>
  <c r="T105" i="61"/>
  <c r="T15" i="61"/>
  <c r="J163" i="76"/>
  <c r="N12" i="64"/>
  <c r="N231" i="62"/>
  <c r="N134" i="62"/>
  <c r="N42" i="62"/>
  <c r="T256" i="61"/>
  <c r="T133" i="61"/>
  <c r="T43" i="61"/>
  <c r="Q33" i="59"/>
  <c r="J267" i="76"/>
  <c r="J97" i="73"/>
  <c r="N15" i="64"/>
  <c r="M24" i="63"/>
  <c r="N219" i="62"/>
  <c r="N165" i="62"/>
  <c r="N110" i="62"/>
  <c r="N56" i="62"/>
  <c r="T305" i="61"/>
  <c r="T251" i="61"/>
  <c r="T194" i="61"/>
  <c r="T139" i="61"/>
  <c r="T85" i="61"/>
  <c r="T31" i="61"/>
  <c r="T16" i="61"/>
  <c r="J206" i="76"/>
  <c r="R16" i="71"/>
  <c r="N218" i="62"/>
  <c r="N109" i="62"/>
  <c r="T293" i="61"/>
  <c r="T164" i="61"/>
  <c r="T48" i="61"/>
  <c r="J354" i="76"/>
  <c r="J100" i="76"/>
  <c r="J27" i="73"/>
  <c r="N209" i="62"/>
  <c r="N149" i="62"/>
  <c r="N94" i="62"/>
  <c r="T289" i="61"/>
  <c r="T196" i="61"/>
  <c r="T58" i="61"/>
  <c r="J249" i="76"/>
  <c r="N224" i="62"/>
  <c r="N104" i="62"/>
  <c r="T263" i="61"/>
  <c r="T163" i="61"/>
  <c r="T36" i="61"/>
  <c r="K48" i="58"/>
  <c r="K30" i="58"/>
  <c r="K12" i="58"/>
  <c r="K23" i="58"/>
  <c r="K22" i="58"/>
  <c r="K14" i="58"/>
  <c r="K59" i="58"/>
  <c r="K35" i="58"/>
  <c r="K13" i="58"/>
  <c r="D26" i="88"/>
  <c r="D19" i="88"/>
  <c r="Q345" i="78"/>
  <c r="Q285" i="78"/>
  <c r="Q229" i="78"/>
  <c r="Q157" i="78"/>
  <c r="Q301" i="78"/>
  <c r="Q122" i="78"/>
  <c r="Q68" i="78"/>
  <c r="J368" i="76"/>
  <c r="Q329" i="78"/>
  <c r="Q93" i="78"/>
  <c r="J304" i="76"/>
  <c r="J250" i="76"/>
  <c r="J183" i="76"/>
  <c r="J129" i="76"/>
  <c r="J57" i="76"/>
  <c r="Q370" i="78"/>
  <c r="Q121" i="78"/>
  <c r="Q307" i="78"/>
  <c r="Q218" i="78"/>
  <c r="J320" i="76"/>
  <c r="J175" i="76"/>
  <c r="J116" i="73"/>
  <c r="J68" i="73"/>
  <c r="J34" i="73"/>
  <c r="R12" i="71"/>
  <c r="Q206" i="78"/>
  <c r="J362" i="76"/>
  <c r="J169" i="76"/>
  <c r="K11" i="75"/>
  <c r="J123" i="73"/>
  <c r="J16" i="73"/>
  <c r="Q203" i="78"/>
  <c r="Q58" i="78"/>
  <c r="J252" i="76"/>
  <c r="J124" i="76"/>
  <c r="J83" i="73"/>
  <c r="J10" i="73"/>
  <c r="Q334" i="78"/>
  <c r="Q106" i="78"/>
  <c r="J184" i="76"/>
  <c r="J111" i="73"/>
  <c r="L36" i="72"/>
  <c r="T285" i="61"/>
  <c r="T234" i="61"/>
  <c r="T174" i="61"/>
  <c r="T125" i="61"/>
  <c r="T68" i="61"/>
  <c r="T32" i="61"/>
  <c r="Q32" i="59"/>
  <c r="Q195" i="78"/>
  <c r="J160" i="76"/>
  <c r="J109" i="73"/>
  <c r="N20" i="64"/>
  <c r="M16" i="63"/>
  <c r="Q130" i="78"/>
  <c r="J308" i="76"/>
  <c r="J226" i="76"/>
  <c r="J136" i="76"/>
  <c r="J55" i="76"/>
  <c r="J103" i="73"/>
  <c r="R39" i="71"/>
  <c r="N11" i="64"/>
  <c r="M46" i="63"/>
  <c r="M20" i="63"/>
  <c r="N239" i="62"/>
  <c r="N213" i="62"/>
  <c r="N185" i="62"/>
  <c r="N160" i="62"/>
  <c r="N130" i="62"/>
  <c r="N105" i="62"/>
  <c r="N75" i="62"/>
  <c r="N51" i="62"/>
  <c r="N17" i="62"/>
  <c r="T288" i="61"/>
  <c r="T231" i="61"/>
  <c r="T177" i="61"/>
  <c r="T116" i="61"/>
  <c r="T59" i="61"/>
  <c r="Q35" i="59"/>
  <c r="Q280" i="78"/>
  <c r="J264" i="76"/>
  <c r="J50" i="76"/>
  <c r="J41" i="73"/>
  <c r="Q108" i="78"/>
  <c r="J311" i="76"/>
  <c r="J113" i="76"/>
  <c r="K10" i="66"/>
  <c r="M60" i="63"/>
  <c r="N251" i="62"/>
  <c r="J130" i="76"/>
  <c r="J133" i="73"/>
  <c r="N216" i="62"/>
  <c r="N126" i="62"/>
  <c r="N53" i="62"/>
  <c r="T266" i="61"/>
  <c r="T191" i="61"/>
  <c r="T100" i="61"/>
  <c r="T28" i="61"/>
  <c r="Q20" i="59"/>
  <c r="J288" i="76"/>
  <c r="J65" i="76"/>
  <c r="N197" i="62"/>
  <c r="N143" i="62"/>
  <c r="N88" i="62"/>
  <c r="N33" i="62"/>
  <c r="T283" i="61"/>
  <c r="T228" i="61"/>
  <c r="T172" i="61"/>
  <c r="T117" i="61"/>
  <c r="T52" i="61"/>
  <c r="Q23" i="59"/>
  <c r="J86" i="76"/>
  <c r="N9" i="64"/>
  <c r="N225" i="62"/>
  <c r="N128" i="62"/>
  <c r="N25" i="62"/>
  <c r="T220" i="61"/>
  <c r="T120" i="61"/>
  <c r="T30" i="61"/>
  <c r="Q15" i="59"/>
  <c r="N10" i="62"/>
  <c r="T185" i="61"/>
  <c r="T94" i="61"/>
  <c r="Q49" i="59"/>
  <c r="J13" i="76"/>
  <c r="M68" i="63"/>
  <c r="N212" i="62"/>
  <c r="N116" i="62"/>
  <c r="N24" i="62"/>
  <c r="Q342" i="78"/>
  <c r="Q226" i="78"/>
  <c r="Q290" i="78"/>
  <c r="Q65" i="78"/>
  <c r="Q322" i="78"/>
  <c r="Q82" i="78"/>
  <c r="J246" i="76"/>
  <c r="J126" i="76"/>
  <c r="Q114" i="78"/>
  <c r="Q213" i="78"/>
  <c r="J157" i="76"/>
  <c r="J113" i="73"/>
  <c r="J31" i="73"/>
  <c r="R9" i="71"/>
  <c r="J344" i="76"/>
  <c r="L37" i="72"/>
  <c r="Q54" i="78"/>
  <c r="J116" i="76"/>
  <c r="Q42" i="78"/>
  <c r="R34" i="71"/>
  <c r="T227" i="61"/>
  <c r="T119" i="61"/>
  <c r="T29" i="61"/>
  <c r="Q90" i="78"/>
  <c r="M72" i="63"/>
  <c r="Q126" i="78"/>
  <c r="J221" i="76"/>
  <c r="J29" i="76"/>
  <c r="J91" i="73"/>
  <c r="M73" i="63"/>
  <c r="M17" i="63"/>
  <c r="N210" i="62"/>
  <c r="N157" i="62"/>
  <c r="N102" i="62"/>
  <c r="N48" i="62"/>
  <c r="T282" i="61"/>
  <c r="T171" i="61"/>
  <c r="T47" i="61"/>
  <c r="Q99" i="78"/>
  <c r="J46" i="76"/>
  <c r="J11" i="73"/>
  <c r="J281" i="76"/>
  <c r="J138" i="73"/>
  <c r="M51" i="63"/>
  <c r="J125" i="76"/>
  <c r="N208" i="62"/>
  <c r="N45" i="62"/>
  <c r="T184" i="61"/>
  <c r="T21" i="61"/>
  <c r="J202" i="76"/>
  <c r="N241" i="62"/>
  <c r="N132" i="62"/>
  <c r="N22" i="62"/>
  <c r="T216" i="61"/>
  <c r="T106" i="61"/>
  <c r="Q12" i="59"/>
  <c r="M56" i="63"/>
  <c r="N98" i="62"/>
  <c r="T211" i="61"/>
  <c r="T12" i="61"/>
  <c r="T296" i="61"/>
  <c r="T76" i="61"/>
  <c r="N189" i="62"/>
  <c r="N13" i="62"/>
  <c r="T170" i="61"/>
  <c r="T18" i="61"/>
  <c r="Q24" i="78"/>
  <c r="J76" i="73"/>
  <c r="M44" i="63"/>
  <c r="N201" i="62"/>
  <c r="N129" i="62"/>
  <c r="N37" i="62"/>
  <c r="T269" i="61"/>
  <c r="T176" i="61"/>
  <c r="T103" i="61"/>
  <c r="T13" i="61"/>
  <c r="J381" i="76"/>
  <c r="M65" i="63"/>
  <c r="N135" i="62"/>
  <c r="T250" i="61"/>
  <c r="T73" i="61"/>
  <c r="J296" i="76"/>
  <c r="J9" i="76"/>
  <c r="J104" i="73"/>
  <c r="N221" i="62"/>
  <c r="N138" i="62"/>
  <c r="N58" i="62"/>
  <c r="T242" i="61"/>
  <c r="T112" i="61"/>
  <c r="J300" i="76"/>
  <c r="N22" i="64"/>
  <c r="N195" i="62"/>
  <c r="N31" i="62"/>
  <c r="T188" i="61"/>
  <c r="T72" i="61"/>
  <c r="K45" i="58"/>
  <c r="K24" i="58"/>
  <c r="K52" i="58"/>
  <c r="K8" i="58"/>
  <c r="K25" i="58"/>
  <c r="K44" i="58"/>
  <c r="K17" i="58"/>
  <c r="D27" i="88"/>
  <c r="D36" i="88"/>
  <c r="D24" i="88"/>
  <c r="N199" i="62"/>
  <c r="N32" i="62"/>
  <c r="T20" i="61"/>
  <c r="R10" i="71"/>
  <c r="N9" i="62"/>
  <c r="Q36" i="59"/>
  <c r="N222" i="62"/>
  <c r="T308" i="61"/>
  <c r="T88" i="61"/>
  <c r="M28" i="63"/>
  <c r="T175" i="61"/>
  <c r="T260" i="61"/>
  <c r="T281" i="61"/>
  <c r="J176" i="76"/>
  <c r="N256" i="62"/>
  <c r="N92" i="62"/>
  <c r="T233" i="61"/>
  <c r="T67" i="61"/>
  <c r="Q47" i="59"/>
  <c r="M18" i="63"/>
  <c r="T193" i="61"/>
  <c r="J244" i="76"/>
  <c r="J12" i="67"/>
  <c r="N120" i="62"/>
  <c r="T203" i="61"/>
  <c r="J18" i="76"/>
  <c r="M41" i="63"/>
  <c r="T292" i="61"/>
  <c r="K63" i="58"/>
  <c r="K18" i="58"/>
  <c r="K34" i="58"/>
  <c r="K11" i="58"/>
  <c r="K61" i="58"/>
  <c r="K31" i="58"/>
  <c r="D25" i="88"/>
  <c r="Q240" i="78"/>
  <c r="Q353" i="78"/>
  <c r="J161" i="76"/>
  <c r="Q188" i="78"/>
  <c r="J158" i="76"/>
  <c r="T279" i="61"/>
  <c r="T168" i="61"/>
  <c r="T65" i="61"/>
  <c r="J152" i="76"/>
  <c r="N257" i="62"/>
  <c r="J119" i="76"/>
  <c r="R23" i="71"/>
  <c r="N236" i="62"/>
  <c r="Q321" i="78"/>
  <c r="Q199" i="78"/>
  <c r="Q209" i="78"/>
  <c r="Q43" i="78"/>
  <c r="Q255" i="78"/>
  <c r="J376" i="76"/>
  <c r="J219" i="76"/>
  <c r="J105" i="76"/>
  <c r="Q30" i="78"/>
  <c r="Q105" i="78"/>
  <c r="J103" i="76"/>
  <c r="J99" i="73"/>
  <c r="J15" i="73"/>
  <c r="K11" i="66"/>
  <c r="J278" i="76"/>
  <c r="R19" i="71"/>
  <c r="Q14" i="78"/>
  <c r="J62" i="76"/>
  <c r="J135" i="73"/>
  <c r="R33" i="71"/>
  <c r="J353" i="76"/>
  <c r="J15" i="67"/>
  <c r="T210" i="61"/>
  <c r="T101" i="61"/>
  <c r="T14" i="61"/>
  <c r="J285" i="76"/>
  <c r="M54" i="63"/>
  <c r="Q73" i="78"/>
  <c r="J187" i="76"/>
  <c r="J50" i="73"/>
  <c r="M64" i="63"/>
  <c r="N258" i="62"/>
  <c r="N202" i="62"/>
  <c r="N148" i="62"/>
  <c r="N93" i="62"/>
  <c r="N38" i="62"/>
  <c r="T261" i="61"/>
  <c r="T152" i="61"/>
  <c r="T26" i="61"/>
  <c r="Q36" i="78"/>
  <c r="J233" i="76"/>
  <c r="J66" i="73"/>
  <c r="M33" i="63"/>
  <c r="N180" i="62"/>
  <c r="N16" i="62"/>
  <c r="T155" i="61"/>
  <c r="Q44" i="59"/>
  <c r="J185" i="76"/>
  <c r="N233" i="62"/>
  <c r="N125" i="62"/>
  <c r="N15" i="62"/>
  <c r="T208" i="61"/>
  <c r="T99" i="61"/>
  <c r="Q152" i="78"/>
  <c r="M47" i="63"/>
  <c r="N91" i="62"/>
  <c r="T200" i="61"/>
  <c r="Q54" i="59"/>
  <c r="T271" i="61"/>
  <c r="T69" i="61"/>
  <c r="N177" i="62"/>
  <c r="T299" i="61"/>
  <c r="T115" i="61"/>
  <c r="Q60" i="59"/>
  <c r="J181" i="76"/>
  <c r="J13" i="73"/>
  <c r="M15" i="63"/>
  <c r="N194" i="62"/>
  <c r="N103" i="62"/>
  <c r="N30" i="62"/>
  <c r="T244" i="61"/>
  <c r="T169" i="61"/>
  <c r="T78" i="61"/>
  <c r="Q59" i="59"/>
  <c r="J91" i="76"/>
  <c r="M38" i="63"/>
  <c r="N80" i="62"/>
  <c r="T239" i="61"/>
  <c r="T19" i="61"/>
  <c r="J275" i="76"/>
  <c r="K9" i="75"/>
  <c r="J47" i="73"/>
  <c r="N203" i="62"/>
  <c r="N131" i="62"/>
  <c r="N39" i="62"/>
  <c r="T215" i="61"/>
  <c r="T87" i="61"/>
  <c r="J104" i="76"/>
  <c r="M59" i="63"/>
  <c r="N170" i="62"/>
  <c r="T310" i="61"/>
  <c r="T181" i="61"/>
  <c r="D29" i="88"/>
  <c r="K42" i="58"/>
  <c r="K21" i="58"/>
  <c r="K41" i="58"/>
  <c r="K29" i="58"/>
  <c r="K53" i="58"/>
  <c r="K37" i="58"/>
  <c r="K10" i="58"/>
  <c r="D15" i="88"/>
  <c r="D14" i="88"/>
  <c r="D41" i="88"/>
  <c r="Q318" i="78"/>
  <c r="Q196" i="78"/>
  <c r="Q198" i="78"/>
  <c r="Q40" i="78"/>
  <c r="Q248" i="78"/>
  <c r="J363" i="76"/>
  <c r="J216" i="76"/>
  <c r="J102" i="76"/>
  <c r="Q23" i="78"/>
  <c r="Q88" i="78"/>
  <c r="J92" i="76"/>
  <c r="J96" i="73"/>
  <c r="J12" i="73"/>
  <c r="K20" i="65"/>
  <c r="J270" i="76"/>
  <c r="J16" i="67"/>
  <c r="J333" i="76"/>
  <c r="J43" i="76"/>
  <c r="J124" i="73"/>
  <c r="R20" i="71"/>
  <c r="J321" i="76"/>
  <c r="K17" i="66"/>
  <c r="T207" i="61"/>
  <c r="T95" i="61"/>
  <c r="J272" i="76"/>
  <c r="M48" i="63"/>
  <c r="Q69" i="78"/>
  <c r="J179" i="76"/>
  <c r="J38" i="73"/>
  <c r="M61" i="63"/>
  <c r="N255" i="62"/>
  <c r="N145" i="62"/>
  <c r="N90" i="62"/>
  <c r="T255" i="61"/>
  <c r="T146" i="61"/>
  <c r="Q32" i="78"/>
  <c r="J220" i="76"/>
  <c r="M25" i="63"/>
  <c r="N173" i="62"/>
  <c r="T147" i="61"/>
  <c r="J133" i="76"/>
  <c r="N113" i="62"/>
  <c r="T197" i="61"/>
  <c r="Q11" i="78"/>
  <c r="N73" i="62"/>
  <c r="Q46" i="59"/>
  <c r="T51" i="61"/>
  <c r="N159" i="62"/>
  <c r="T108" i="61"/>
  <c r="Q52" i="59"/>
  <c r="K13" i="66"/>
  <c r="N183" i="62"/>
  <c r="N19" i="62"/>
  <c r="T158" i="61"/>
  <c r="N55" i="62"/>
  <c r="Q221" i="78"/>
  <c r="N234" i="62"/>
  <c r="N21" i="62"/>
  <c r="T40" i="61"/>
  <c r="N152" i="62"/>
  <c r="T144" i="61"/>
  <c r="K39" i="58"/>
  <c r="K46" i="58"/>
  <c r="D10" i="88"/>
  <c r="Q279" i="78"/>
  <c r="Q154" i="78"/>
  <c r="Q119" i="78"/>
  <c r="J365" i="76"/>
  <c r="J301" i="76"/>
  <c r="J180" i="76"/>
  <c r="J54" i="76"/>
  <c r="Q295" i="78"/>
  <c r="J309" i="76"/>
  <c r="Q153" i="78"/>
  <c r="J112" i="73"/>
  <c r="J232" i="76"/>
  <c r="J70" i="73"/>
  <c r="Q323" i="78"/>
  <c r="J84" i="73"/>
  <c r="Q26" i="59"/>
  <c r="J73" i="73"/>
  <c r="J303" i="76"/>
  <c r="M43" i="63"/>
  <c r="N181" i="62"/>
  <c r="Q264" i="78"/>
  <c r="J361" i="76"/>
  <c r="J165" i="76"/>
  <c r="Q251" i="78"/>
  <c r="J140" i="73"/>
  <c r="Q149" i="78"/>
  <c r="Q179" i="78"/>
  <c r="J63" i="73"/>
  <c r="J79" i="73"/>
  <c r="T62" i="61"/>
  <c r="J32" i="73"/>
  <c r="J106" i="76"/>
  <c r="M40" i="63"/>
  <c r="N127" i="62"/>
  <c r="N14" i="62"/>
  <c r="T110" i="61"/>
  <c r="J238" i="76"/>
  <c r="Q94" i="78"/>
  <c r="K14" i="65"/>
  <c r="T259" i="61"/>
  <c r="Q9" i="59"/>
  <c r="N187" i="62"/>
  <c r="T272" i="61"/>
  <c r="T45" i="61"/>
  <c r="N200" i="62"/>
  <c r="T109" i="61"/>
  <c r="T167" i="61"/>
  <c r="M50" i="63"/>
  <c r="T238" i="61"/>
  <c r="Q21" i="59"/>
  <c r="M71" i="63"/>
  <c r="N158" i="62"/>
  <c r="T298" i="61"/>
  <c r="T132" i="61"/>
  <c r="Q43" i="59"/>
  <c r="N206" i="62"/>
  <c r="T145" i="61"/>
  <c r="J227" i="76"/>
  <c r="K18" i="65"/>
  <c r="N112" i="62"/>
  <c r="T178" i="61"/>
  <c r="N123" i="62"/>
  <c r="T126" i="61"/>
  <c r="K36" i="58"/>
  <c r="K16" i="58"/>
  <c r="K56" i="58"/>
  <c r="K20" i="58"/>
  <c r="D20" i="88"/>
  <c r="M53" i="63"/>
  <c r="T114" i="61"/>
  <c r="N153" i="62"/>
  <c r="J52" i="76"/>
  <c r="N228" i="62"/>
  <c r="T130" i="61"/>
  <c r="J65" i="73"/>
  <c r="T90" i="61"/>
  <c r="K26" i="58"/>
  <c r="D18" i="88"/>
  <c r="J107" i="76"/>
  <c r="T270" i="61"/>
  <c r="Q343" i="78"/>
  <c r="N229" i="62"/>
  <c r="T224" i="61"/>
  <c r="J118" i="73"/>
  <c r="N248" i="62"/>
  <c r="T93" i="61"/>
  <c r="N77" i="62"/>
  <c r="Q30" i="59"/>
  <c r="T79" i="61"/>
  <c r="N247" i="62"/>
  <c r="T225" i="61"/>
  <c r="Q210" i="78"/>
  <c r="N186" i="62"/>
  <c r="T33" i="61"/>
  <c r="T245" i="61"/>
  <c r="K50" i="58"/>
  <c r="D37" i="88"/>
  <c r="N18" i="62"/>
  <c r="K54" i="58"/>
  <c r="D22" i="88"/>
  <c r="J289" i="76"/>
  <c r="R36" i="71"/>
  <c r="J109" i="76"/>
  <c r="K12" i="65"/>
  <c r="T204" i="61"/>
  <c r="J98" i="73"/>
  <c r="J263" i="76"/>
  <c r="J101" i="73"/>
  <c r="T142" i="61"/>
  <c r="T275" i="61"/>
  <c r="N68" i="62"/>
  <c r="J92" i="73"/>
  <c r="N49" i="62"/>
  <c r="T24" i="61"/>
  <c r="T268" i="61"/>
  <c r="J108" i="73"/>
  <c r="T253" i="61"/>
  <c r="Q38" i="59"/>
  <c r="T206" i="61"/>
  <c r="K62" i="58"/>
  <c r="D17" i="88"/>
  <c r="Q261" i="78"/>
  <c r="J358" i="76"/>
  <c r="J162" i="76"/>
  <c r="Q239" i="78"/>
  <c r="J137" i="73"/>
  <c r="Q135" i="78"/>
  <c r="Q164" i="78"/>
  <c r="J54" i="73"/>
  <c r="J61" i="73"/>
  <c r="T56" i="61"/>
  <c r="J18" i="73"/>
  <c r="J98" i="76"/>
  <c r="M37" i="63"/>
  <c r="N124" i="62"/>
  <c r="N11" i="62"/>
  <c r="T104" i="61"/>
  <c r="J212" i="76"/>
  <c r="Q76" i="78"/>
  <c r="N23" i="64"/>
  <c r="J51" i="73"/>
  <c r="T248" i="61"/>
  <c r="Q314" i="78"/>
  <c r="N179" i="62"/>
  <c r="T265" i="61"/>
  <c r="T34" i="61"/>
  <c r="N190" i="62"/>
  <c r="T91" i="61"/>
  <c r="T148" i="61"/>
  <c r="M31" i="63"/>
  <c r="T219" i="61"/>
  <c r="Q14" i="59"/>
  <c r="M62" i="63"/>
  <c r="N147" i="62"/>
  <c r="T287" i="61"/>
  <c r="T121" i="61"/>
  <c r="Q31" i="59"/>
  <c r="N182" i="62"/>
  <c r="T127" i="61"/>
  <c r="J95" i="76"/>
  <c r="N240" i="62"/>
  <c r="N101" i="62"/>
  <c r="T160" i="61"/>
  <c r="J129" i="73"/>
  <c r="N79" i="62"/>
  <c r="T97" i="61"/>
  <c r="K33" i="58"/>
  <c r="K55" i="58"/>
  <c r="K49" i="58"/>
  <c r="D30" i="88"/>
  <c r="D16" i="88"/>
  <c r="Q145" i="78"/>
  <c r="Q197" i="78"/>
  <c r="J51" i="76"/>
  <c r="J266" i="76"/>
  <c r="J62" i="73"/>
  <c r="J115" i="76"/>
  <c r="J224" i="76"/>
  <c r="Q257" i="78"/>
  <c r="T276" i="61"/>
  <c r="Q22" i="59"/>
  <c r="N244" i="62"/>
  <c r="N232" i="62"/>
  <c r="N121" i="62"/>
  <c r="T312" i="61"/>
  <c r="T98" i="61"/>
  <c r="J208" i="76"/>
  <c r="Q72" i="78"/>
  <c r="N16" i="64"/>
  <c r="T241" i="61"/>
  <c r="Q97" i="78"/>
  <c r="N168" i="62"/>
  <c r="T254" i="61"/>
  <c r="T27" i="61"/>
  <c r="N171" i="62"/>
  <c r="T84" i="61"/>
  <c r="T141" i="61"/>
  <c r="M21" i="63"/>
  <c r="T199" i="61"/>
  <c r="Q35" i="78"/>
  <c r="N140" i="62"/>
  <c r="T280" i="61"/>
  <c r="Q79" i="78"/>
  <c r="T102" i="61"/>
  <c r="N76" i="62"/>
  <c r="N61" i="62"/>
  <c r="K27" i="58"/>
  <c r="K38" i="58"/>
  <c r="D12" i="88"/>
  <c r="Q142" i="78"/>
  <c r="Q189" i="78"/>
  <c r="J48" i="76"/>
  <c r="J255" i="76"/>
  <c r="J59" i="73"/>
  <c r="J205" i="76"/>
  <c r="Q230" i="78"/>
  <c r="Q16" i="59"/>
  <c r="N72" i="62"/>
  <c r="Q29" i="59"/>
  <c r="J79" i="76"/>
  <c r="N119" i="62"/>
  <c r="T161" i="61"/>
  <c r="T304" i="61"/>
  <c r="N174" i="62"/>
  <c r="N97" i="62"/>
  <c r="J44" i="76"/>
  <c r="N85" i="62"/>
  <c r="T60" i="61"/>
  <c r="N36" i="62"/>
  <c r="T307" i="61"/>
  <c r="M12" i="63"/>
  <c r="K57" i="58"/>
  <c r="K15" i="58"/>
  <c r="K47" i="58"/>
  <c r="D32" i="88"/>
  <c r="Q104" i="78"/>
  <c r="J292" i="76"/>
  <c r="Q287" i="78"/>
  <c r="R38" i="71"/>
  <c r="J106" i="73"/>
  <c r="J154" i="76"/>
  <c r="T162" i="61"/>
  <c r="J118" i="76"/>
  <c r="J299" i="76"/>
  <c r="K15" i="65"/>
  <c r="N178" i="62"/>
  <c r="N69" i="62"/>
  <c r="T213" i="61"/>
  <c r="Q19" i="59"/>
  <c r="J114" i="73"/>
  <c r="J41" i="76"/>
  <c r="Q127" i="78"/>
  <c r="N107" i="62"/>
  <c r="T82" i="61"/>
  <c r="N70" i="62"/>
  <c r="T154" i="61"/>
  <c r="T286" i="61"/>
  <c r="N83" i="62"/>
  <c r="Q18" i="59"/>
  <c r="N86" i="62"/>
  <c r="T61" i="61"/>
  <c r="N238" i="62"/>
  <c r="N74" i="62"/>
  <c r="T212" i="61"/>
  <c r="T49" i="61"/>
  <c r="J120" i="73"/>
  <c r="Q112" i="78"/>
  <c r="N167" i="62"/>
  <c r="T278" i="61"/>
  <c r="Q58" i="59"/>
  <c r="N243" i="62"/>
  <c r="T226" i="61"/>
  <c r="K9" i="58"/>
  <c r="K43" i="58"/>
  <c r="K40" i="58"/>
  <c r="D28" i="88"/>
  <c r="Q101" i="78"/>
  <c r="Q263" i="78"/>
  <c r="J95" i="73"/>
  <c r="J77" i="76"/>
  <c r="T156" i="61"/>
  <c r="J282" i="76"/>
  <c r="N175" i="62"/>
  <c r="N66" i="62"/>
  <c r="Q10" i="59"/>
  <c r="J32" i="76"/>
  <c r="N100" i="62"/>
  <c r="T75" i="61"/>
  <c r="N59" i="62"/>
  <c r="J44" i="73"/>
  <c r="N65" i="62"/>
  <c r="Q11" i="59"/>
  <c r="T25" i="61"/>
  <c r="N211" i="62"/>
  <c r="T187" i="61"/>
  <c r="N19" i="64"/>
  <c r="J318" i="76"/>
  <c r="N156" i="62"/>
  <c r="N205" i="62"/>
  <c r="K51" i="58"/>
  <c r="K32" i="58"/>
  <c r="K28" i="58"/>
  <c r="D11" i="88"/>
  <c r="P10" i="78" l="1"/>
  <c r="Q10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1231]}"/>
    <s v="{[Medida].[Medida].&amp;[2]}"/>
    <s v="{[Keren].[Keren].[All]}"/>
    <s v="{[Cheshbon KM].[Hie Peilut].[Peilut 7].&amp;[Kod_Peilut_L7_10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<sst xmlns="http://schemas.openxmlformats.org/spreadsheetml/2006/main" count="16973" uniqueCount="3366">
  <si>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</si>
  <si>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</si>
  <si>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</si>
  <si>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</si>
  <si>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</si>
  <si>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</si>
  <si>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</si>
  <si>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</si>
  <si>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</si>
  <si>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</si>
  <si>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</si>
  <si>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</si>
  <si>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</si>
  <si>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</si>
  <si>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</si>
  <si>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</si>
  <si>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</si>
  <si>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</si>
  <si>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</si>
  <si>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</si>
  <si>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</si>
  <si>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</si>
  <si>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</si>
  <si>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</si>
  <si>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</si>
  <si>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</si>
  <si>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</si>
  <si>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</si>
  <si>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</si>
  <si>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</si>
  <si>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</si>
  <si>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</si>
  <si>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</si>
  <si>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</si>
  <si>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</si>
  <si>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</si>
  <si>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</si>
  <si>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</si>
  <si>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</si>
  <si>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</si>
  <si>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</si>
  <si>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</si>
  <si>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</si>
  <si>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</si>
  <si>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</si>
  <si>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</si>
  <si>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</si>
  <si>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</si>
  <si>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</si>
  <si>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</si>
  <si>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</si>
  <si>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</si>
  <si>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</si>
  <si>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</si>
  <si>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</si>
  <si>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</si>
  <si>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</si>
  <si>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</si>
  <si>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</si>
  <si>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</si>
  <si>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</si>
  <si>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</si>
  <si>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</si>
  <si>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</si>
  <si>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</si>
  <si>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</si>
  <si>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</si>
  <si>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</si>
  <si>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</si>
  <si>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</si>
  <si>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</si>
  <si>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</si>
  <si>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</si>
  <si>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</si>
  <si>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</si>
  <si>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</si>
  <si>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</si>
  <si>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</si>
  <si>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</si>
  <si>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</si>
  <si>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</si>
  <si>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</si>
  <si>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</si>
  <si>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</si>
  <si>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</si>
  <si>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</si>
  <si>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</si>
  <si>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</si>
  <si>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</si>
  <si>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</si>
  <si>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</si>
  <si>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</si>
  <si>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</si>
  <si>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</si>
  <si>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</si>
  <si>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</si>
  <si>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</si>
  <si>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</si>
  <si>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</si>
  <si>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</si>
  <si>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</si>
  <si>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</si>
  <si>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</si>
  <si>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</si>
  <si>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</si>
  <si>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</si>
  <si>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</si>
  <si>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</si>
  <si>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</si>
  <si>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</si>
  <si>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</si>
  <si>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</si>
  <si>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</si>
  <si>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</si>
  <si>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</si>
  <si>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</si>
  <si>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</si>
  <si>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</si>
  <si>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</si>
  <si>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</si>
  <si>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</si>
  <si>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</si>
  <si>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</si>
  <si>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</si>
  <si>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</si>
  <si>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</si>
  <si>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</si>
  <si>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</si>
  <si>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</si>
  <si>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</si>
  <si>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</si>
  <si>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</si>
  <si>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</si>
  <si>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</si>
  <si>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</si>
  <si>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</si>
  <si>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</si>
  <si>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</si>
  <si>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</si>
  <si>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</si>
  <si>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</si>
  <si>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</si>
  <si>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</si>
  <si>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</si>
  <si>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</si>
  <si>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</si>
  <si>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</si>
  <si>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</si>
  <si>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</si>
  <si>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</si>
  <si>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</si>
  <si>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</si>
  <si>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</si>
  <si>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</si>
  <si>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</si>
  <si>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</si>
  <si>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</si>
  <si>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</si>
  <si>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</si>
  <si>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</si>
  <si>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</si>
  <si>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</si>
  <si>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</si>
  <si>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</si>
  <si>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</si>
  <si>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</si>
  <si>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</si>
  <si>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</si>
  <si>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</si>
  <si>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</si>
  <si>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</si>
  <si>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</si>
  <si>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</si>
  <si>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</si>
  <si>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</si>
  <si>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</si>
  <si>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</si>
  <si>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</si>
  <si>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</si>
  <si>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</si>
  <si>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</si>
  <si>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</si>
  <si>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</si>
  <si>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</si>
  <si>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</si>
  <si>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</si>
  <si>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</si>
  <si>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</si>
  <si>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</si>
  <si>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</si>
  <si>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</si>
  <si>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</si>
  <si>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</si>
  <si>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</si>
  <si>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</si>
  <si>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</si>
  <si>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</si>
  <si>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</si>
  <si>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</si>
  <si>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</si>
  <si>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</si>
  <si>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</si>
  <si>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</si>
  <si>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</si>
  <si>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</si>
  <si>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</si>
  <si>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</si>
  <si>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</si>
  <si>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</si>
  <si>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</si>
  <si>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</si>
  <si>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</si>
  <si>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</si>
  <si>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</si>
  <si>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</si>
  <si>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</si>
  <si>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</si>
  <si>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</si>
  <si>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כללי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</si>
  <si>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</si>
  <si>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</si>
  <si>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</si>
  <si>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</si>
  <si>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</si>
  <si>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</si>
  <si>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</si>
  <si>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</si>
  <si>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</si>
  <si>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</si>
  <si>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</si>
  <si>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</si>
  <si>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</si>
  <si>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</si>
  <si>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</si>
  <si>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</si>
  <si>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</si>
  <si>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</si>
  <si>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</si>
  <si>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</si>
  <si>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</si>
  <si>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</si>
  <si>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</si>
  <si>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</si>
  <si>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</si>
  <si>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</si>
  <si>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</si>
  <si>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</si>
  <si>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</si>
  <si>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</si>
  <si>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</si>
  <si>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</si>
  <si>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</si>
  <si>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</si>
  <si>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</si>
  <si>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</si>
  <si>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</si>
  <si>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</si>
  <si>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</si>
  <si>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</si>
  <si>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</si>
  <si>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</si>
  <si>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</si>
  <si>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</si>
  <si>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</si>
  <si>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</si>
  <si>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</si>
  <si>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</si>
  <si>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</si>
  <si>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</si>
  <si>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</si>
  <si>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</si>
  <si>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</si>
  <si>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</si>
  <si>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</si>
  <si>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</si>
  <si>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</si>
  <si>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</si>
  <si>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</si>
  <si>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</si>
  <si>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</si>
  <si>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</si>
  <si>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</si>
  <si>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</si>
  <si>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</si>
  <si>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</si>
  <si>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</si>
  <si>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</si>
  <si>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</si>
  <si>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</si>
  <si>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</si>
  <si>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</si>
  <si>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</si>
  <si>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</si>
  <si>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</si>
  <si>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</si>
  <si>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</si>
  <si>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</si>
  <si>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</si>
  <si>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</si>
  <si>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</si>
  <si>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</si>
  <si>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</si>
  <si>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</si>
  <si>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</si>
  <si>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</si>
  <si>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</si>
  <si>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</si>
  <si>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</si>
  <si>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</si>
  <si>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</si>
  <si>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</si>
  <si>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</si>
  <si>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</si>
  <si>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</si>
  <si>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</si>
  <si>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</si>
  <si>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</si>
  <si>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</si>
  <si>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</si>
  <si>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</si>
  <si>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</si>
  <si>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</si>
  <si>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</si>
  <si>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</si>
  <si>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</si>
  <si>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</si>
  <si>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</si>
  <si>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</si>
  <si>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</si>
  <si>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</si>
  <si>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</si>
  <si>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</si>
  <si>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</si>
  <si>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</si>
  <si>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</si>
  <si>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</si>
  <si>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</si>
  <si>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</si>
  <si>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</si>
  <si>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</si>
  <si>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</si>
  <si>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</si>
  <si>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</si>
  <si>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</si>
  <si>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</si>
  <si>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</si>
  <si>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</si>
  <si>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</si>
  <si>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</si>
  <si>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</si>
  <si>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</si>
  <si>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</si>
  <si>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</si>
  <si>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</si>
  <si>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</si>
  <si>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</si>
  <si>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</si>
  <si>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</si>
  <si>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</si>
  <si>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</si>
  <si>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</si>
  <si>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</si>
  <si>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</si>
  <si>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</si>
  <si>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</si>
  <si>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</si>
  <si>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</si>
  <si>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</si>
  <si>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</si>
  <si>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</si>
  <si>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</si>
  <si>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</si>
  <si>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</si>
  <si>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</si>
  <si>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</si>
  <si>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</si>
  <si>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</si>
  <si>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</si>
  <si>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</si>
  <si>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</si>
  <si>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</si>
  <si>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</si>
  <si>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</si>
  <si>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</si>
  <si>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</si>
  <si>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</si>
  <si>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</si>
  <si>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</si>
  <si>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</si>
  <si>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</si>
  <si>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</si>
  <si>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</si>
  <si>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</si>
  <si>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</si>
  <si>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</si>
  <si>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</si>
  <si>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</si>
  <si>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</si>
  <si>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</si>
  <si>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</si>
  <si>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</si>
  <si>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</si>
  <si>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</si>
  <si>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</si>
  <si>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</si>
  <si>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</si>
  <si>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</si>
  <si>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</si>
  <si>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</si>
  <si>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</si>
  <si>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</si>
  <si>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</si>
  <si>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</si>
  <si>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</si>
  <si>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</si>
  <si>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</si>
  <si>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</si>
  <si>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</si>
  <si>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</si>
  <si>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</si>
  <si>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</si>
  <si>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</si>
  <si>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</si>
  <si>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</si>
  <si>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</si>
  <si>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</si>
  <si>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</si>
  <si>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</si>
  <si>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</si>
  <si>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</si>
  <si>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</si>
  <si>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</si>
  <si>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</si>
  <si>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</si>
  <si>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</si>
  <si>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</si>
  <si>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</si>
  <si>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</si>
  <si>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</si>
  <si>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</si>
  <si>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</si>
  <si>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</si>
  <si>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</si>
  <si>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</si>
  <si>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</si>
  <si>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</si>
  <si>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</si>
  <si>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</si>
  <si>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</si>
  <si>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</si>
  <si>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</si>
  <si>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</si>
  <si>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</si>
  <si>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</si>
  <si>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</si>
  <si>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</si>
  <si>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</si>
  <si>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</si>
  <si>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</si>
  <si>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</si>
  <si>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</si>
  <si>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</si>
  <si>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</si>
  <si>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</si>
  <si>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</si>
  <si>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</si>
  <si>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</si>
  <si>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</si>
  <si>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</si>
  <si>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</si>
  <si>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</si>
  <si>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</si>
  <si>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</si>
  <si>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</si>
  <si>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</si>
  <si>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</si>
  <si>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</si>
  <si>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</si>
  <si>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</si>
  <si>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</si>
  <si>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</si>
  <si>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</si>
  <si>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</si>
  <si>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</si>
  <si>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</si>
  <si>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</si>
  <si>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</si>
  <si>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</si>
  <si>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</si>
  <si>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</si>
  <si>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</si>
  <si>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</si>
  <si>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</si>
  <si>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</si>
  <si>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</si>
  <si>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</si>
  <si>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</si>
  <si>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</si>
  <si>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</si>
  <si>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</si>
  <si>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</si>
  <si>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</si>
  <si>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</si>
  <si>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</si>
  <si>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</si>
  <si>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</si>
  <si>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</si>
  <si>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</si>
  <si>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</si>
  <si>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</si>
  <si>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</si>
  <si>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</si>
  <si>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</si>
  <si>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</si>
  <si>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</si>
  <si>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</si>
  <si>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</si>
  <si>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</si>
  <si>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</si>
  <si>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</si>
  <si>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</si>
  <si>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</si>
  <si>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</si>
  <si>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</si>
  <si>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</si>
  <si>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</si>
  <si>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</si>
  <si>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</si>
  <si>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</si>
  <si>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</si>
  <si>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</si>
  <si>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</si>
  <si>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</si>
  <si>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</si>
  <si>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</si>
  <si>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</si>
  <si>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</si>
  <si>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</si>
  <si>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</si>
  <si>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</si>
  <si>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</si>
  <si>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</si>
  <si>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</si>
  <si>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</si>
  <si>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</si>
  <si>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</si>
  <si>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</si>
  <si>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</si>
  <si>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</si>
  <si>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</si>
  <si>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</si>
  <si>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</si>
  <si>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</si>
  <si>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</si>
  <si>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</si>
  <si>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</si>
  <si>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</si>
  <si>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</si>
  <si>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</si>
  <si>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</si>
  <si>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</si>
  <si>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</si>
  <si>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</si>
  <si>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</si>
  <si>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</si>
  <si>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</si>
  <si>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</si>
  <si>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</si>
  <si>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</si>
  <si>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</si>
  <si>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</si>
  <si>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</si>
  <si>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</si>
  <si>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</si>
  <si>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</si>
  <si>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</si>
  <si>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</si>
  <si>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</si>
  <si>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</si>
  <si>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</si>
  <si>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</si>
  <si>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</si>
  <si>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</si>
  <si>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</si>
  <si>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</si>
  <si>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</si>
  <si>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</si>
  <si>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</si>
  <si>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</si>
  <si>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</si>
  <si>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</si>
  <si>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</si>
  <si>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</si>
  <si>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</si>
  <si>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</si>
  <si>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</si>
  <si>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</si>
  <si>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</si>
  <si>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</si>
  <si>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</si>
  <si>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</si>
  <si>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</si>
  <si>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</si>
  <si>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</si>
  <si>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</si>
  <si>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</si>
  <si>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</si>
  <si>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</si>
  <si>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</si>
  <si>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</si>
  <si>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</si>
  <si>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</si>
  <si>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</si>
  <si>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</si>
  <si>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</si>
  <si>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</si>
  <si>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</si>
  <si>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</si>
  <si>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</si>
  <si>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</si>
  <si>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</si>
  <si>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</si>
  <si>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</si>
  <si>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</si>
  <si>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</si>
  <si>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</si>
  <si>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</si>
  <si>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</si>
  <si>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</si>
  <si>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</si>
  <si>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</si>
  <si>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</si>
  <si>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</si>
  <si>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</si>
  <si>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</si>
  <si>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</si>
  <si>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</si>
  <si>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</si>
  <si>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</si>
  <si>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</si>
  <si>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</si>
  <si>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</si>
  <si>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</si>
  <si>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</si>
  <si>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</si>
  <si>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</si>
  <si>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</si>
  <si>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</si>
  <si>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</si>
  <si>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</si>
  <si>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</si>
  <si>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</si>
  <si>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</si>
  <si>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</si>
  <si>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</si>
  <si>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</si>
  <si>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</si>
  <si>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</si>
  <si>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</si>
  <si>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</si>
  <si>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</si>
  <si>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</si>
  <si>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</si>
  <si>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</si>
  <si>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</si>
  <si>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</si>
  <si>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</si>
  <si>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</si>
  <si>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</si>
  <si>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</si>
  <si>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</si>
  <si>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</si>
  <si>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</si>
  <si>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</si>
  <si>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</si>
  <si>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</si>
  <si>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</si>
  <si>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</si>
  <si>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</si>
  <si>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</si>
  <si>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</si>
  <si>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</si>
  <si>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</si>
  <si>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</si>
  <si>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</si>
  <si>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</si>
  <si>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</si>
  <si>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</si>
  <si>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</si>
  <si>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</si>
  <si>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</si>
  <si>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</si>
  <si>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</si>
  <si>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</si>
  <si>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</si>
  <si>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</si>
  <si>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</si>
  <si>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</si>
  <si>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</si>
  <si>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</si>
  <si>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</si>
  <si>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</si>
  <si>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</si>
  <si>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</si>
  <si>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</si>
  <si>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</si>
  <si>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</si>
  <si>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</si>
  <si>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</si>
  <si>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</si>
  <si>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</si>
  <si>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</si>
  <si>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</si>
  <si>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</si>
  <si>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</si>
  <si>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</si>
  <si>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</si>
  <si>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</si>
  <si>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</si>
  <si>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</si>
  <si>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</si>
  <si>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</si>
  <si>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</si>
  <si>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</si>
  <si>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</si>
  <si>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</si>
  <si>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</si>
  <si>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</si>
  <si>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</si>
  <si>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</si>
  <si>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</si>
  <si>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</si>
  <si>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</si>
  <si>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</si>
  <si>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</si>
  <si>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</si>
  <si>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</si>
  <si>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</si>
  <si>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</si>
  <si>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</si>
  <si>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</si>
  <si>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</si>
  <si>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</si>
  <si>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</si>
  <si>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</si>
  <si>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</si>
  <si>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</si>
  <si>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</si>
  <si>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</si>
  <si>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</si>
  <si>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</si>
  <si>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</si>
  <si>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</si>
  <si>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</si>
  <si>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</si>
  <si>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</si>
  <si>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</si>
  <si>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</si>
  <si>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</si>
  <si>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</si>
  <si>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</si>
  <si>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</si>
  <si>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</si>
  <si>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</si>
  <si>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</si>
  <si>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</si>
  <si>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</si>
  <si>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</si>
  <si>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</si>
  <si>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</si>
  <si>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</si>
  <si>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</si>
  <si>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</si>
  <si>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</si>
  <si>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</si>
  <si>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</si>
  <si>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</si>
  <si>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</si>
  <si>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</si>
  <si>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</si>
  <si>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</si>
  <si>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</si>
  <si>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</si>
  <si>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</si>
  <si>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</si>
  <si>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</si>
  <si>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</si>
  <si>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</si>
  <si>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</si>
  <si>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</si>
  <si>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</si>
  <si>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</si>
  <si>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</si>
  <si>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</si>
  <si>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</si>
  <si>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</si>
  <si>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</si>
  <si>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</si>
  <si>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</si>
  <si>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</si>
  <si>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</si>
  <si>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</si>
  <si>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</si>
  <si>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</si>
  <si>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</si>
  <si>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</si>
  <si>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</si>
  <si>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</si>
  <si>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</si>
  <si>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</si>
  <si>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</si>
  <si>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</si>
  <si>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</si>
  <si>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</si>
  <si>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</si>
  <si>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</si>
  <si>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</si>
  <si>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</si>
  <si>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</si>
  <si>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</si>
  <si>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</si>
  <si>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</si>
  <si>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</si>
  <si>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</si>
  <si>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</si>
  <si>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</si>
  <si>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</si>
  <si>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</si>
  <si>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</si>
  <si>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</si>
  <si>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</si>
  <si>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</si>
  <si>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</si>
  <si>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</si>
  <si>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</si>
  <si>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</si>
  <si>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</si>
  <si>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</si>
  <si>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</si>
  <si>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</si>
  <si>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</si>
  <si>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</si>
  <si>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</si>
  <si>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</si>
  <si>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</si>
  <si>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</si>
  <si>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</si>
  <si>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</si>
  <si>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</si>
  <si>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</si>
  <si>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</si>
  <si>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</si>
  <si>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</si>
  <si>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</si>
  <si>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</si>
  <si>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</si>
  <si>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</si>
  <si>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</si>
  <si>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</si>
  <si>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</si>
  <si>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</si>
  <si>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</si>
  <si>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</si>
  <si>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</si>
  <si>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</si>
  <si>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</si>
  <si>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</si>
  <si>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</si>
  <si>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</si>
  <si>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</si>
  <si>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</si>
  <si>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</si>
  <si>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</si>
  <si>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</si>
  <si>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</si>
  <si>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</si>
  <si>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</si>
  <si>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</si>
  <si>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</si>
  <si>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</si>
  <si>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</si>
  <si>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</si>
  <si>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</si>
  <si>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</si>
  <si>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</si>
  <si>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</si>
  <si>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</si>
  <si>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</si>
  <si>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</si>
  <si>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</si>
  <si>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</si>
  <si>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</si>
  <si>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</si>
  <si>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</si>
  <si>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</si>
  <si>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</si>
  <si>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</si>
  <si>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</si>
  <si>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</si>
  <si>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</si>
  <si>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</si>
  <si>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</si>
  <si>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</si>
  <si>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</si>
  <si>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</si>
  <si>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</si>
  <si>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</si>
  <si>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</si>
  <si>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</si>
  <si>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</si>
  <si>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</si>
  <si>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</si>
  <si>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</si>
  <si>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</si>
  <si>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</si>
  <si>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</si>
  <si>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</si>
  <si>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</si>
  <si>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</si>
  <si>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</si>
  <si>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</si>
  <si>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</si>
  <si>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</si>
  <si>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</si>
  <si>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</si>
  <si>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</si>
  <si>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</si>
  <si>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</si>
  <si>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</si>
  <si>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</si>
  <si>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</si>
  <si>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</si>
  <si>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</si>
  <si>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</si>
  <si>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</si>
  <si>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</si>
  <si>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</si>
  <si>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</si>
  <si>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</si>
  <si>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</si>
  <si>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</si>
  <si>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</si>
  <si>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</si>
  <si>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</si>
  <si>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</si>
  <si>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</si>
  <si>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</si>
  <si>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</si>
  <si>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</si>
  <si>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</si>
  <si>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</si>
  <si>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</si>
  <si>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</si>
  <si>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</si>
  <si>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</si>
  <si>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</si>
  <si>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</si>
  <si>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</si>
  <si>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</si>
  <si>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</si>
  <si>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</si>
  <si>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</si>
  <si>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</si>
  <si>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</si>
  <si>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</si>
  <si>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</si>
  <si>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</si>
  <si>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</si>
  <si>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</si>
  <si>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</si>
  <si>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</si>
  <si>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</si>
  <si>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</si>
  <si>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</si>
  <si>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</si>
  <si>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</si>
  <si>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</si>
  <si>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</si>
  <si>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</si>
  <si>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</si>
  <si>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</si>
  <si>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</si>
  <si>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</si>
  <si>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</si>
  <si>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</si>
  <si>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</si>
  <si>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</si>
  <si>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</si>
  <si>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</si>
  <si>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</si>
  <si>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</si>
  <si>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</si>
  <si>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</si>
  <si>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</si>
  <si>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</si>
  <si>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</si>
  <si>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</si>
  <si>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</si>
  <si>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</si>
  <si>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</si>
  <si>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</si>
  <si>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</si>
  <si>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</si>
  <si>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</si>
  <si>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</si>
  <si>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</si>
  <si>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</si>
  <si>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</si>
  <si>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</si>
  <si>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</si>
  <si>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</si>
  <si>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</si>
  <si>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</si>
  <si>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</si>
  <si>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</si>
  <si>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</si>
  <si>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</si>
  <si>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</si>
  <si>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</si>
  <si>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</si>
  <si>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</si>
  <si>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</si>
  <si>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</si>
  <si>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</si>
  <si>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</si>
  <si>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</si>
  <si>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</si>
  <si>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</si>
  <si>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</si>
  <si>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</si>
  <si>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</si>
  <si>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</si>
  <si>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</si>
  <si>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</si>
  <si>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</si>
  <si>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</si>
  <si>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</si>
  <si>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</si>
  <si>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</si>
  <si>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</si>
  <si>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</si>
  <si>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</si>
  <si>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</si>
  <si>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</si>
  <si>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</si>
  <si>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</si>
  <si>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</si>
  <si>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</si>
  <si>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</si>
  <si>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</si>
  <si>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</si>
  <si>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</si>
  <si>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</si>
  <si>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</si>
  <si>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</si>
  <si>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</si>
  <si>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</si>
  <si>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</si>
  <si>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</si>
  <si>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</si>
  <si>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</si>
  <si>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</si>
  <si>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</si>
  <si>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</si>
  <si>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</si>
  <si>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</si>
  <si>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</si>
  <si>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</si>
  <si>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</si>
  <si>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</si>
  <si>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</si>
  <si>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</si>
  <si>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</si>
  <si>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</si>
  <si>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</si>
  <si>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</si>
  <si>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</si>
  <si>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</si>
  <si>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</si>
  <si>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</si>
  <si>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</si>
  <si>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</si>
  <si>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</si>
  <si>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</si>
  <si>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</si>
  <si>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</si>
  <si>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</si>
  <si>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</si>
  <si>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</si>
  <si>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</si>
  <si>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</si>
  <si>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</si>
  <si>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</si>
  <si>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</si>
  <si>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</si>
  <si>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</si>
  <si>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</si>
  <si>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</si>
  <si>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</si>
  <si>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</si>
  <si>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</si>
  <si>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</si>
  <si>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</si>
  <si>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</si>
  <si>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</si>
  <si>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</si>
  <si>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</si>
  <si>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</si>
  <si>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</si>
  <si>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</si>
  <si>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</si>
  <si>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</si>
  <si>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</si>
  <si>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</si>
  <si>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</si>
  <si>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</si>
  <si>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</si>
  <si>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</si>
  <si>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</si>
  <si>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</si>
  <si>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</si>
  <si>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</si>
  <si>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</si>
  <si>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</si>
  <si>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</si>
  <si>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</si>
  <si>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</si>
  <si>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</si>
  <si>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</si>
  <si>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</si>
  <si>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</si>
  <si>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</si>
  <si>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</si>
  <si>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</si>
  <si>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</si>
  <si>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</si>
  <si>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</si>
  <si>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</si>
  <si>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</si>
  <si>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</si>
  <si>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</si>
  <si>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</si>
  <si>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</si>
  <si>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</si>
  <si>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</si>
  <si>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</si>
  <si>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</si>
  <si>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</si>
  <si>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</si>
  <si>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</si>
  <si>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</si>
  <si>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</si>
  <si>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</si>
  <si>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</si>
  <si>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</si>
  <si>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</si>
  <si>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</si>
  <si>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</si>
  <si>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</si>
  <si>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</si>
  <si>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</si>
  <si>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</si>
  <si>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</si>
  <si>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</si>
  <si>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</si>
  <si>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</si>
  <si>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</si>
  <si>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</si>
  <si>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</si>
  <si>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</si>
  <si>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</si>
  <si>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</si>
  <si>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</si>
  <si>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</si>
  <si>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</si>
  <si>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</si>
  <si>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</si>
  <si>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</si>
  <si>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</si>
  <si>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</si>
  <si>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</si>
  <si>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</si>
  <si>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</si>
  <si>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</si>
  <si>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</si>
  <si>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</si>
  <si>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</si>
  <si>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</si>
  <si>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</si>
  <si>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</si>
  <si>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</si>
  <si>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</si>
  <si>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</si>
  <si>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</si>
  <si>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</si>
  <si>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</si>
  <si>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</si>
  <si>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</si>
  <si>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</si>
  <si>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</si>
  <si>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</si>
  <si>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</si>
  <si>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</si>
  <si>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</si>
  <si>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</si>
  <si>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</si>
  <si>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</si>
  <si>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</si>
  <si>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</si>
  <si>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</si>
  <si>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</si>
  <si>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</si>
  <si>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</si>
  <si>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</si>
  <si>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</si>
  <si>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</si>
  <si>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</si>
  <si>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</si>
  <si>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</si>
  <si>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</si>
  <si>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</si>
  <si>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</si>
  <si>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</si>
  <si>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</si>
  <si>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</si>
  <si>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</si>
  <si>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</si>
  <si>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</si>
  <si>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</si>
  <si>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</si>
  <si>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</si>
  <si>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</si>
  <si>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</si>
  <si>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</si>
  <si>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</si>
  <si>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</si>
  <si>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</si>
  <si>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</si>
  <si>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</si>
  <si>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</si>
  <si>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</si>
  <si>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</si>
  <si>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</si>
  <si>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</si>
  <si>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</si>
  <si>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</si>
  <si>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</si>
  <si>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</si>
  <si>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</si>
  <si>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</si>
  <si>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</si>
  <si>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</si>
  <si>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</si>
  <si>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</si>
  <si>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</si>
  <si>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</si>
  <si>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</si>
  <si>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</si>
  <si>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</si>
  <si>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</si>
  <si>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</si>
  <si>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</si>
  <si>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</si>
  <si>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</si>
  <si>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</si>
  <si>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</si>
  <si>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</si>
  <si>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</si>
  <si>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</si>
  <si>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</si>
  <si>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</si>
  <si>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</si>
  <si>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</si>
  <si>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</si>
  <si>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</si>
  <si>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</si>
  <si>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</si>
  <si>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</si>
  <si>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</si>
  <si>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</si>
  <si>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</si>
  <si>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</si>
  <si>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</si>
  <si>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</si>
  <si>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</si>
  <si>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</si>
  <si>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</si>
  <si>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</si>
  <si>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</si>
  <si>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</si>
  <si>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</si>
  <si>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</si>
  <si>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</si>
  <si>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</si>
  <si>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</si>
  <si>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</si>
  <si>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</si>
  <si>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</si>
  <si>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</si>
  <si>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</si>
  <si>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</si>
  <si>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</si>
  <si>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</si>
  <si>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</si>
  <si>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</si>
  <si>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</si>
  <si>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</si>
  <si>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</si>
  <si>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</si>
  <si>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</si>
  <si>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</si>
  <si>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</si>
  <si>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</si>
  <si>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</si>
  <si>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</si>
  <si>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</si>
  <si>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</si>
  <si>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</si>
  <si>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</si>
  <si>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</si>
  <si>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</si>
  <si>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</si>
  <si>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</si>
  <si>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</si>
  <si>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</si>
  <si>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</si>
  <si>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</si>
  <si>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</si>
  <si>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</si>
  <si>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</si>
  <si>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</si>
  <si>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</si>
  <si>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</si>
  <si>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</si>
  <si>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</si>
  <si>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</si>
  <si>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</si>
  <si>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</si>
  <si>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</si>
  <si>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</si>
  <si>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</si>
  <si>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</si>
  <si>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</si>
  <si>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</si>
  <si>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</si>
  <si>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</si>
  <si>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</si>
  <si>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</si>
  <si>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</si>
  <si>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</si>
  <si>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</si>
  <si>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</si>
  <si>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</si>
  <si>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</si>
  <si>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</si>
  <si>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</si>
  <si>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</si>
  <si>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</si>
  <si>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</si>
  <si>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</si>
  <si>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</si>
  <si>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</si>
  <si>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</si>
  <si>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</si>
  <si>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</si>
  <si>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</si>
  <si>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</si>
  <si>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</si>
  <si>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</si>
  <si>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</si>
  <si>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</si>
  <si>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</si>
  <si>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</si>
  <si>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</si>
  <si>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</si>
  <si>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</si>
  <si>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</si>
  <si>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</si>
  <si>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</si>
  <si>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</si>
  <si>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</si>
  <si>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</si>
  <si>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</si>
  <si>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</si>
  <si>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</si>
  <si>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</si>
  <si>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</si>
  <si>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</si>
  <si>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</si>
  <si>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</si>
  <si>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</si>
  <si>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</si>
  <si>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</si>
  <si>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</si>
  <si>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</si>
  <si>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</si>
  <si>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</si>
  <si>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</si>
  <si>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</si>
  <si>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</si>
  <si>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</si>
  <si>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</si>
  <si>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</si>
  <si>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</si>
  <si>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</si>
  <si>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</si>
  <si>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</si>
  <si>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</si>
  <si>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</si>
  <si>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</si>
  <si>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</si>
  <si>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</si>
  <si>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</si>
  <si>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</si>
  <si>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</si>
  <si>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</si>
  <si>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</si>
  <si>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</si>
  <si>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</si>
  <si>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</si>
  <si>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</si>
  <si>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</si>
  <si>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</si>
  <si>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</si>
  <si>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</si>
  <si>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</si>
  <si>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</si>
  <si>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</si>
  <si>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</si>
  <si>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</si>
  <si>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</si>
  <si>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</si>
  <si>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</si>
  <si>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</si>
  <si>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</si>
  <si>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</si>
  <si>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</si>
  <si>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</si>
  <si>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</si>
  <si>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</si>
  <si>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</si>
  <si>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</si>
  <si>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</si>
  <si>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</si>
  <si>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</si>
  <si>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</si>
  <si>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</si>
  <si>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</si>
  <si>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</si>
  <si>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</si>
  <si>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</si>
  <si>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</si>
  <si>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</si>
  <si>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</si>
  <si>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</si>
  <si>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</si>
  <si>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</si>
  <si>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</si>
  <si>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</si>
  <si>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</si>
  <si>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</si>
  <si>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</si>
  <si>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</si>
  <si>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</si>
  <si>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</si>
  <si>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</si>
  <si>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</si>
  <si>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</si>
  <si>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</si>
  <si>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</si>
  <si>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</si>
  <si>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</si>
  <si>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</si>
  <si>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</si>
  <si>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</si>
  <si>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</si>
  <si>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</si>
  <si>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</si>
  <si>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</si>
  <si>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</si>
  <si>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</si>
  <si>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</si>
  <si>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</si>
  <si>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</si>
  <si>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</si>
  <si>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</si>
  <si>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</si>
  <si>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</si>
  <si>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</si>
  <si>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</si>
  <si>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</si>
  <si>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</si>
  <si>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</si>
  <si>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</si>
  <si>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</si>
  <si>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</si>
  <si>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</si>
  <si>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</si>
  <si>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</si>
  <si>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</si>
  <si>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</si>
  <si>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</si>
  <si>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</si>
  <si>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</si>
  <si>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</si>
  <si>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</si>
  <si>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</si>
  <si>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</si>
  <si>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</si>
  <si>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</si>
  <si>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</si>
  <si>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</si>
  <si>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</si>
  <si>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</si>
  <si>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</si>
  <si>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</si>
  <si>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</si>
  <si>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</si>
  <si>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</si>
  <si>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</si>
  <si>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</si>
  <si>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</si>
  <si>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</si>
  <si>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</si>
  <si>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</si>
  <si>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</si>
  <si>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</si>
  <si>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</si>
  <si>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</si>
  <si>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</si>
  <si>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</si>
  <si>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</si>
  <si>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</si>
  <si>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</si>
  <si>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</si>
  <si>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</si>
  <si>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</si>
  <si>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</si>
  <si>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</si>
  <si>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</si>
  <si>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</si>
  <si>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</si>
  <si>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</si>
  <si>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</si>
  <si>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</si>
  <si>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</si>
  <si>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</si>
  <si>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</si>
  <si>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</si>
  <si>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</si>
  <si>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</si>
  <si>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</si>
  <si>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</si>
  <si>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</si>
  <si>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</si>
  <si>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</si>
  <si>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</si>
  <si>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</si>
  <si>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</si>
  <si>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</si>
  <si>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</si>
  <si>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</si>
  <si>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</si>
  <si>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</si>
  <si>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</si>
  <si>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</si>
  <si>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</si>
  <si>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</si>
  <si>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</si>
  <si>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</si>
  <si>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</si>
  <si>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</si>
  <si>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</si>
  <si>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</si>
  <si>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</si>
  <si>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</si>
  <si>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</si>
  <si>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</si>
  <si>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</si>
  <si>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</si>
  <si>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</si>
  <si>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</si>
  <si>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</si>
  <si>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</si>
  <si>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</si>
  <si>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</si>
  <si>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</si>
  <si>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</si>
  <si>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</si>
  <si>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</si>
  <si>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</si>
  <si>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</si>
  <si>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</si>
  <si>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</si>
  <si>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</si>
  <si>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</si>
  <si>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</si>
  <si>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</si>
  <si>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</si>
  <si>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</si>
  <si>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</si>
  <si>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</si>
  <si>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</si>
  <si>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</si>
  <si>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</si>
  <si>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</si>
  <si>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</si>
  <si>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</si>
  <si>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</si>
  <si>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</si>
  <si>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</si>
  <si>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</si>
  <si>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</si>
  <si>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</si>
  <si>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</si>
  <si>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</si>
  <si>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</si>
  <si>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</si>
  <si>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</si>
  <si>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</si>
  <si>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</si>
  <si>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</si>
  <si>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</si>
  <si>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</si>
  <si>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</si>
  <si>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</si>
  <si>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</si>
  <si>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</si>
  <si>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</si>
  <si>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</si>
  <si>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</si>
  <si>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</si>
  <si>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</si>
  <si>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</si>
  <si>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</si>
  <si>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</si>
  <si>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</si>
  <si>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</si>
  <si>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</si>
  <si>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</si>
  <si>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</si>
  <si>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</si>
  <si>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</si>
  <si>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</si>
  <si>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</si>
  <si>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</si>
  <si>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</si>
  <si>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</si>
  <si>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</si>
  <si>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</si>
  <si>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</si>
  <si>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</si>
  <si>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</si>
  <si>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</si>
  <si>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</si>
  <si>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</si>
  <si>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</si>
  <si>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</si>
  <si>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</si>
  <si>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</si>
  <si>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</si>
  <si>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</si>
  <si>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</si>
  <si>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</si>
  <si>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</si>
  <si>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</si>
  <si>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</si>
  <si>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</si>
  <si>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</si>
  <si>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</si>
  <si>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</si>
  <si>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</si>
  <si>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</si>
  <si>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</si>
  <si>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</si>
  <si>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</si>
  <si>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</si>
  <si>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</si>
  <si>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</si>
  <si>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</si>
  <si>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</si>
  <si>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</si>
  <si>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</si>
  <si>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</si>
  <si>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</si>
  <si>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</si>
  <si>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</si>
  <si>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</si>
  <si>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</si>
  <si>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</si>
  <si>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</si>
  <si>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</si>
  <si>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</si>
  <si>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</si>
  <si>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</si>
  <si>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</si>
  <si>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</si>
  <si>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</si>
  <si>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</si>
  <si>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</si>
  <si>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</si>
  <si>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</si>
  <si>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</si>
  <si>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</si>
  <si>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</si>
  <si>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</si>
  <si>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</si>
  <si>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</si>
  <si>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</si>
  <si>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</si>
  <si>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</si>
  <si>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</si>
  <si>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</si>
  <si>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</si>
  <si>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</si>
  <si>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</si>
  <si>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</si>
  <si>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</si>
  <si>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</si>
  <si>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</si>
  <si>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</si>
  <si>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</si>
  <si>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</si>
  <si>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</si>
  <si>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</si>
  <si>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</si>
  <si>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</si>
  <si>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</si>
  <si>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</si>
  <si>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</si>
  <si>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</si>
  <si>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</si>
  <si>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</si>
  <si>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</si>
  <si>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</si>
  <si>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</si>
  <si>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</si>
  <si>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</si>
  <si>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</si>
  <si>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</si>
  <si>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</si>
  <si>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</si>
  <si>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</si>
  <si>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</si>
  <si>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</si>
  <si>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</si>
  <si>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</si>
  <si>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</si>
  <si>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</si>
  <si>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</si>
  <si>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</si>
  <si>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</si>
  <si>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</si>
  <si>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</si>
  <si>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</si>
  <si>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</si>
  <si>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</si>
  <si>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</si>
  <si>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</si>
  <si>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</si>
  <si>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</si>
  <si>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</si>
  <si>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</si>
  <si>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</si>
  <si>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</si>
  <si>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</si>
  <si>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</si>
  <si>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</si>
  <si>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</si>
  <si>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</si>
  <si>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</si>
  <si>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</si>
  <si>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</si>
  <si>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</si>
  <si>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</si>
  <si>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</si>
  <si>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</si>
  <si>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</si>
  <si>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</si>
  <si>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</si>
  <si>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</si>
  <si>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</si>
  <si>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</si>
  <si>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</si>
  <si>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</si>
  <si>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</si>
  <si>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</si>
  <si>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</si>
  <si>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</si>
  <si>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</si>
  <si>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</si>
  <si>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</si>
  <si>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</si>
  <si>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</si>
  <si>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</si>
  <si>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</si>
  <si>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</si>
  <si>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</si>
  <si>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</si>
  <si>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</si>
  <si>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</si>
  <si>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</si>
  <si>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</si>
  <si>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</si>
  <si>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</si>
  <si>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</si>
  <si>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</si>
  <si>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</si>
  <si>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</si>
  <si>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</si>
  <si>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</si>
  <si>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</si>
  <si>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</si>
  <si>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</si>
  <si>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</si>
  <si>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</si>
  <si>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</si>
  <si>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</si>
  <si>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</si>
  <si>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</si>
  <si>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</si>
  <si>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</si>
  <si>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</si>
  <si>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</si>
  <si>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</si>
  <si>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</si>
  <si>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</si>
  <si>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</si>
  <si>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</si>
  <si>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</si>
  <si>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</si>
  <si>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</si>
  <si>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</si>
  <si>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</si>
  <si>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</si>
  <si>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</si>
  <si>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</si>
  <si>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</si>
  <si>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</si>
  <si>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</si>
  <si>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</si>
  <si>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</si>
  <si>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</si>
  <si>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</si>
  <si>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</si>
  <si>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</si>
  <si>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</si>
  <si>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</si>
  <si>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</si>
  <si>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</si>
  <si>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</si>
  <si>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</si>
  <si>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</si>
  <si>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</si>
  <si>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</si>
  <si>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</si>
  <si>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</si>
  <si>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</si>
  <si>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</si>
  <si>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</si>
  <si>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</si>
  <si>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</si>
  <si>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</si>
  <si>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</si>
  <si>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</si>
  <si>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</si>
  <si>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</si>
  <si>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</si>
  <si>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</si>
  <si>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</si>
  <si>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</si>
  <si>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</si>
  <si>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</si>
  <si>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</si>
  <si>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</si>
  <si>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</si>
  <si>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</si>
  <si>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</si>
  <si>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</si>
  <si>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</si>
  <si>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</si>
  <si>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</si>
  <si>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</si>
  <si>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</si>
  <si>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</si>
  <si>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</si>
  <si>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</si>
  <si>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</si>
  <si>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</si>
  <si>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</si>
  <si>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</si>
  <si>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</si>
  <si>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</si>
  <si>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</si>
  <si>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</si>
  <si>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</si>
  <si>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</si>
  <si>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</si>
  <si>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</si>
  <si>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</si>
  <si>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</si>
  <si>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</si>
  <si>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</si>
  <si>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</si>
  <si>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</si>
  <si>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</si>
  <si>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</si>
  <si>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</si>
  <si>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</si>
  <si>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אקוויטי</t>
  </si>
  <si>
    <t>540278835</t>
  </si>
  <si>
    <t>פרויקט תענך   הלוואת בעלים</t>
  </si>
  <si>
    <t>תביעה יצוגית טבע</t>
  </si>
  <si>
    <t>NORDIC POWER 2*</t>
  </si>
  <si>
    <t>NORDIC POWER 3*</t>
  </si>
  <si>
    <t>NORDIC POWER 4*</t>
  </si>
  <si>
    <t>OHA Private Credit Advisors</t>
  </si>
  <si>
    <t>ORDH</t>
  </si>
  <si>
    <t>SPVNI 2 Next 2021 LP</t>
  </si>
  <si>
    <t>Sunbit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</si>
  <si>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</si>
  <si>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</si>
  <si>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</si>
  <si>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</si>
  <si>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</si>
  <si>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</si>
  <si>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</si>
  <si>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</si>
  <si>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</si>
  <si>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Stage One Venture Capital Fund IV</t>
  </si>
  <si>
    <t>StageOne S.P.V R.S</t>
  </si>
  <si>
    <t>Noked Long L.P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</si>
  <si>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</si>
  <si>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</si>
  <si>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</si>
  <si>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</si>
  <si>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</si>
  <si>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</si>
  <si>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Fortissimo Partners VI</t>
  </si>
  <si>
    <t>Kedma Capital III</t>
  </si>
  <si>
    <t>MA Movilim Renewable Energies L.P*</t>
  </si>
  <si>
    <t>Noy 4 Infrastructure and energy</t>
  </si>
  <si>
    <t>Panorays. Ltd (ISR)</t>
  </si>
  <si>
    <t>Pitango Venture Capital Fund VIII, L.P.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</si>
  <si>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</si>
  <si>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</si>
  <si>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</si>
  <si>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</si>
  <si>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</si>
  <si>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</si>
  <si>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</si>
  <si>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</si>
  <si>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</si>
  <si>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</si>
  <si>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</si>
  <si>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</si>
  <si>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</si>
  <si>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</si>
  <si>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</si>
  <si>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</si>
  <si>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</si>
  <si>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</si>
  <si>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</si>
  <si>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</si>
  <si>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</si>
  <si>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</si>
  <si>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</si>
  <si>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</si>
  <si>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</si>
  <si>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</si>
  <si>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</si>
  <si>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</si>
  <si>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</si>
  <si>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</si>
  <si>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</si>
  <si>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</si>
  <si>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</si>
  <si>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</si>
  <si>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</si>
  <si>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</si>
  <si>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</si>
  <si>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</si>
  <si>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</si>
  <si>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</si>
  <si>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</si>
  <si>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</si>
  <si>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</si>
  <si>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</si>
  <si>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</si>
  <si>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</si>
  <si>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</si>
  <si>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</si>
  <si>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</si>
  <si>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</si>
  <si>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</si>
  <si>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</si>
  <si>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</si>
  <si>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</si>
  <si>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</si>
  <si>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</si>
  <si>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</si>
  <si>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</si>
  <si>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</si>
  <si>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</si>
  <si>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</si>
  <si>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</si>
  <si>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</si>
  <si>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</si>
  <si>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</si>
  <si>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</si>
  <si>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</si>
  <si>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</si>
  <si>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</si>
  <si>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</si>
  <si>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</si>
  <si>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</si>
  <si>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</si>
  <si>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</si>
  <si>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</si>
  <si>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</si>
  <si>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</si>
  <si>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</si>
  <si>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</si>
  <si>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</si>
  <si>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</si>
  <si>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</si>
  <si>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</si>
  <si>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</si>
  <si>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</si>
  <si>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</si>
  <si>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</si>
  <si>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</si>
  <si>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</si>
  <si>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</si>
  <si>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</si>
  <si>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</si>
  <si>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</si>
  <si>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</si>
  <si>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</si>
  <si>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</si>
  <si>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</si>
  <si>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</si>
  <si>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</si>
  <si>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</si>
  <si>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</si>
  <si>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</si>
  <si>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</si>
  <si>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</si>
  <si>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</si>
  <si>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</si>
  <si>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</si>
  <si>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</si>
  <si>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</si>
  <si>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</si>
  <si>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</si>
  <si>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</si>
  <si>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</si>
  <si>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</si>
  <si>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</si>
  <si>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</si>
  <si>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</si>
  <si>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</si>
  <si>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</si>
  <si>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</si>
  <si>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</si>
  <si>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</si>
  <si>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</si>
  <si>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</si>
  <si>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</si>
  <si>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</si>
  <si>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</si>
  <si>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</si>
  <si>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</si>
  <si>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</si>
  <si>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</si>
  <si>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</si>
  <si>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</si>
  <si>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</si>
  <si>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</si>
  <si>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</si>
  <si>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</si>
  <si>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</si>
  <si>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</si>
  <si>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</si>
  <si>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</si>
  <si>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</si>
  <si>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</si>
  <si>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</si>
  <si>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</si>
  <si>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</si>
  <si>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</si>
  <si>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</si>
  <si>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</si>
  <si>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</si>
  <si>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</si>
  <si>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</si>
  <si>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</si>
  <si>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</si>
  <si>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</si>
  <si>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</si>
  <si>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</si>
  <si>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</si>
  <si>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</si>
  <si>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</si>
  <si>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</si>
  <si>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</si>
  <si>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</si>
  <si>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</si>
  <si>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</si>
  <si>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</si>
  <si>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</si>
  <si>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</si>
  <si>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</si>
  <si>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</si>
  <si>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</si>
  <si>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</si>
  <si>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</si>
  <si>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</si>
  <si>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</si>
  <si>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</si>
  <si>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</si>
  <si>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</si>
  <si>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</si>
  <si>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</si>
  <si>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</si>
  <si>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</si>
  <si>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</si>
  <si>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</si>
  <si>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</si>
  <si>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</si>
  <si>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</si>
  <si>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</si>
  <si>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</si>
  <si>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</si>
  <si>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</si>
  <si>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</si>
  <si>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</si>
  <si>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</si>
  <si>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</si>
  <si>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</si>
  <si>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</si>
  <si>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</si>
  <si>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</si>
  <si>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</si>
  <si>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</si>
  <si>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</si>
  <si>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</si>
  <si>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</si>
  <si>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</si>
  <si>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</si>
  <si>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</si>
  <si>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</si>
  <si>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</si>
  <si>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</si>
  <si>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</si>
  <si>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</si>
  <si>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</si>
  <si>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</si>
  <si>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</si>
  <si>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</si>
  <si>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</si>
  <si>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</si>
  <si>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</si>
  <si>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</si>
  <si>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</si>
  <si>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</si>
  <si>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</si>
  <si>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</si>
  <si>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</si>
  <si>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</si>
  <si>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</si>
  <si>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</si>
  <si>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</si>
  <si>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</si>
  <si>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</si>
  <si>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</si>
  <si>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</si>
  <si>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</si>
  <si>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</si>
  <si>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</si>
  <si>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</si>
  <si>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</si>
  <si>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</si>
  <si>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</si>
  <si>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</si>
  <si>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</si>
  <si>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</si>
  <si>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</si>
  <si>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</si>
  <si>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10000643</t>
  </si>
  <si>
    <t>או פי סי אנרגיה</t>
  </si>
  <si>
    <t>10000668</t>
  </si>
  <si>
    <t>בזק</t>
  </si>
  <si>
    <t>10000669</t>
  </si>
  <si>
    <t>10000676</t>
  </si>
  <si>
    <t>10000667</t>
  </si>
  <si>
    <t>10000757</t>
  </si>
  <si>
    <t>10000721</t>
  </si>
  <si>
    <t>10000854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</si>
  <si>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</si>
  <si>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</si>
  <si>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</si>
  <si>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</si>
  <si>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</si>
  <si>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</si>
  <si>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</si>
  <si>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</si>
  <si>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</si>
  <si>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3.6606 22-01-24 (10) -359</t>
  </si>
  <si>
    <t>10004093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</si>
  <si>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</si>
  <si>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</si>
  <si>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</si>
  <si>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</si>
  <si>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</si>
  <si>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</si>
  <si>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</si>
  <si>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</si>
  <si>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</si>
  <si>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</si>
  <si>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</si>
  <si>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</si>
  <si>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</si>
  <si>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</si>
  <si>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</si>
  <si>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</si>
  <si>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</si>
  <si>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</si>
  <si>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</si>
  <si>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</si>
  <si>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</si>
  <si>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</si>
  <si>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</si>
  <si>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</si>
  <si>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</si>
  <si>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</si>
  <si>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</si>
  <si>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3.7656 21-02-24 (12) -324</t>
  </si>
  <si>
    <t>10004108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</si>
  <si>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</si>
  <si>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</si>
  <si>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</si>
  <si>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</si>
  <si>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</si>
  <si>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</si>
  <si>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</si>
  <si>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</si>
  <si>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</si>
  <si>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</si>
  <si>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</si>
  <si>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</si>
  <si>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</si>
  <si>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</si>
  <si>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</si>
  <si>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</si>
  <si>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</si>
  <si>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</si>
  <si>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</si>
  <si>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</si>
  <si>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</si>
  <si>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</si>
  <si>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</si>
  <si>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</si>
  <si>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</si>
  <si>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</si>
  <si>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</si>
  <si>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</si>
  <si>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10004122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</si>
  <si>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</si>
  <si>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</si>
  <si>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</si>
  <si>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</si>
  <si>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</si>
  <si>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</si>
  <si>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</si>
  <si>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</si>
  <si>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</si>
  <si>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</si>
  <si>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</si>
  <si>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</si>
  <si>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</si>
  <si>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</si>
  <si>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</si>
  <si>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</si>
  <si>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</si>
  <si>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</si>
  <si>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10004116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</si>
  <si>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</si>
  <si>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</si>
  <si>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</si>
  <si>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</si>
  <si>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</si>
  <si>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</si>
  <si>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</si>
  <si>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</si>
  <si>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</si>
  <si>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</si>
  <si>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</si>
  <si>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</si>
  <si>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</si>
  <si>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</si>
  <si>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</si>
  <si>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</si>
  <si>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</si>
  <si>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</si>
  <si>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</si>
  <si>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</si>
  <si>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</si>
  <si>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</si>
  <si>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</si>
  <si>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</si>
  <si>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</si>
  <si>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</si>
  <si>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</si>
  <si>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</si>
  <si>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</si>
  <si>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</si>
  <si>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</si>
  <si>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</si>
  <si>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</si>
  <si>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</si>
  <si>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</si>
  <si>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</si>
  <si>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</si>
  <si>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</si>
  <si>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</si>
  <si>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</si>
  <si>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</si>
  <si>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3.765 21-02-24 (10) -310</t>
  </si>
  <si>
    <t>10000288</t>
  </si>
  <si>
    <t>+USD/-ILS 3.7685 22-01-24 (10) -255</t>
  </si>
  <si>
    <t>10004114</t>
  </si>
  <si>
    <t>+USD/-ILS 3.78 21-02-24 (20) -288</t>
  </si>
  <si>
    <t>10001061</t>
  </si>
  <si>
    <t>+USD/-ILS 3.8055 22-01-24 (10) -235</t>
  </si>
  <si>
    <t>10001057</t>
  </si>
  <si>
    <t>+ILS/-USD 3.656 05-02-24 (10) -35</t>
  </si>
  <si>
    <t>10004159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</si>
  <si>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</si>
  <si>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</si>
  <si>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</si>
  <si>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</si>
  <si>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</si>
  <si>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</si>
  <si>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</si>
  <si>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</si>
  <si>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</si>
  <si>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10004154</t>
  </si>
  <si>
    <t>10001169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</si>
  <si>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</si>
  <si>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</si>
  <si>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</si>
  <si>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</si>
  <si>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</si>
  <si>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</si>
  <si>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</si>
  <si>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</si>
  <si>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</si>
  <si>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</si>
  <si>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</si>
  <si>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</si>
  <si>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10004151</t>
  </si>
  <si>
    <t>+ILS/-USD 3.6738 16-05-24 (10) -372</t>
  </si>
  <si>
    <t>10000858</t>
  </si>
  <si>
    <t>10004291</t>
  </si>
  <si>
    <t>10004149</t>
  </si>
  <si>
    <t>+ILS/-USD 3.6747 16-05-24 (11) -373</t>
  </si>
  <si>
    <t>10004293</t>
  </si>
  <si>
    <t>10000860</t>
  </si>
  <si>
    <t>+ILS/-USD 3.6793 06-08-24 (10) -522</t>
  </si>
  <si>
    <t>10004156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</si>
  <si>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</si>
  <si>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</si>
  <si>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</si>
  <si>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</si>
  <si>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</si>
  <si>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</si>
  <si>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</si>
  <si>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</si>
  <si>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</si>
  <si>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</si>
  <si>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</si>
  <si>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</si>
  <si>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</si>
  <si>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</si>
  <si>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</si>
  <si>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</si>
  <si>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</si>
  <si>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</si>
  <si>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</si>
  <si>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</si>
  <si>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</si>
  <si>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</si>
  <si>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</si>
  <si>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</si>
  <si>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</si>
  <si>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</si>
  <si>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</si>
  <si>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</si>
  <si>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</si>
  <si>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</si>
  <si>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</si>
  <si>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</si>
  <si>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</si>
  <si>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</si>
  <si>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</si>
  <si>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</si>
  <si>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</si>
  <si>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</si>
  <si>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</si>
  <si>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</si>
  <si>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</si>
  <si>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</si>
  <si>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</si>
  <si>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</si>
  <si>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</si>
  <si>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</si>
  <si>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</si>
  <si>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</si>
  <si>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</si>
  <si>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</si>
  <si>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</si>
  <si>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</si>
  <si>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</si>
  <si>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</si>
  <si>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</si>
  <si>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</si>
  <si>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</si>
  <si>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</si>
  <si>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</si>
  <si>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</si>
  <si>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</si>
  <si>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</si>
  <si>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</si>
  <si>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10004146</t>
  </si>
  <si>
    <t>+ILS/-USD 3.744 08-05-24 (12) -376</t>
  </si>
  <si>
    <t>10004270</t>
  </si>
  <si>
    <t>10004144</t>
  </si>
  <si>
    <t>+ILS/-USD 3.79 17-04-24 (11) -383</t>
  </si>
  <si>
    <t>10000845</t>
  </si>
  <si>
    <t>+ILS/-USD 3.7918 17-04-24 (12) -382</t>
  </si>
  <si>
    <t>10001132</t>
  </si>
  <si>
    <t>+ILS/-USD 3.793 17-04-24 (20) -383</t>
  </si>
  <si>
    <t>10001134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</si>
  <si>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</si>
  <si>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</si>
  <si>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</si>
  <si>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</si>
  <si>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</si>
  <si>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</si>
  <si>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</si>
  <si>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</si>
  <si>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</si>
  <si>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</si>
  <si>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</si>
  <si>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</si>
  <si>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</si>
  <si>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</si>
  <si>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</si>
  <si>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</si>
  <si>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</si>
  <si>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</si>
  <si>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3.8162 05-02-24 (10) -158</t>
  </si>
  <si>
    <t>10004142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</si>
  <si>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</si>
  <si>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</si>
  <si>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</si>
  <si>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</si>
  <si>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</si>
  <si>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</si>
  <si>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</si>
  <si>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</si>
  <si>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</si>
  <si>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</si>
  <si>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</si>
  <si>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</si>
  <si>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</si>
  <si>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</si>
  <si>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</si>
  <si>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</si>
  <si>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</si>
  <si>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</si>
  <si>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10004141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</si>
  <si>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</si>
  <si>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</si>
  <si>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</si>
  <si>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</si>
  <si>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</si>
  <si>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</si>
  <si>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</si>
  <si>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</si>
  <si>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+ILS/-USD 3.923 25-01-24 (20) -281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</si>
  <si>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</si>
  <si>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</si>
  <si>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</si>
  <si>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</si>
  <si>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</si>
  <si>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</si>
  <si>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</si>
  <si>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</si>
  <si>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</si>
  <si>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</si>
  <si>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</si>
  <si>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</si>
  <si>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</si>
  <si>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</si>
  <si>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</si>
  <si>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</si>
  <si>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</si>
  <si>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</si>
  <si>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</si>
  <si>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</si>
  <si>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</si>
  <si>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</si>
  <si>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</si>
  <si>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</si>
  <si>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</si>
  <si>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</si>
  <si>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</si>
  <si>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</si>
  <si>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</si>
  <si>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</si>
  <si>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</si>
  <si>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</si>
  <si>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</si>
  <si>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</si>
  <si>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</si>
  <si>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</si>
  <si>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</si>
  <si>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</si>
  <si>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</si>
  <si>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</si>
  <si>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</si>
  <si>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</si>
  <si>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</si>
  <si>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3.994 08-02-24 (10) -332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</si>
  <si>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</si>
  <si>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</si>
  <si>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</si>
  <si>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</si>
  <si>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</si>
  <si>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</si>
  <si>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</si>
  <si>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</si>
  <si>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</si>
  <si>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</si>
  <si>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</si>
  <si>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</si>
  <si>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</si>
  <si>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</si>
  <si>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</si>
  <si>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</si>
  <si>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</si>
  <si>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</si>
  <si>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</si>
  <si>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</si>
  <si>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</si>
  <si>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</si>
  <si>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</si>
  <si>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</si>
  <si>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</si>
  <si>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</si>
  <si>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</si>
  <si>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</si>
  <si>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</si>
  <si>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</si>
  <si>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</si>
  <si>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</si>
  <si>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</si>
  <si>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</si>
  <si>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</si>
  <si>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+ILS/-USD 4.05 05-02-24 (10) -277</t>
  </si>
  <si>
    <t>10004136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</si>
  <si>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</si>
  <si>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</si>
  <si>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</si>
  <si>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</si>
  <si>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</si>
  <si>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</si>
  <si>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</si>
  <si>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</si>
  <si>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</si>
  <si>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</si>
  <si>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</si>
  <si>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</si>
  <si>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</si>
  <si>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</si>
  <si>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</si>
  <si>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</si>
  <si>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3.7671 05-02-24 (10) -134</t>
  </si>
  <si>
    <t>10004147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</si>
  <si>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</si>
  <si>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</si>
  <si>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</si>
  <si>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</si>
  <si>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</si>
  <si>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</si>
  <si>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+USD/-EUR 1.11079 10-01-24 (10) +112.9</t>
  </si>
  <si>
    <t>10000253</t>
  </si>
  <si>
    <t>10003867</t>
  </si>
  <si>
    <t>10000979</t>
  </si>
  <si>
    <t>10004065</t>
  </si>
  <si>
    <t>+USD/-EUR 1.1108 10-01-24 (12) +113</t>
  </si>
  <si>
    <t>10004067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</si>
  <si>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</si>
  <si>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</si>
  <si>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</si>
  <si>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</si>
  <si>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</si>
  <si>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</si>
  <si>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</si>
  <si>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</si>
  <si>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</si>
  <si>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</si>
  <si>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</si>
  <si>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</si>
  <si>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</si>
  <si>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</si>
  <si>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</si>
  <si>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</si>
  <si>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</si>
  <si>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</si>
  <si>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</si>
  <si>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</si>
  <si>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</si>
  <si>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</si>
  <si>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</si>
  <si>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</si>
  <si>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</si>
  <si>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</si>
  <si>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</si>
  <si>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</si>
  <si>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</si>
  <si>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</si>
  <si>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</si>
  <si>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</si>
  <si>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</si>
  <si>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</si>
  <si>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</si>
  <si>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</si>
  <si>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</si>
  <si>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</si>
  <si>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</si>
  <si>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</si>
  <si>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</si>
  <si>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</si>
  <si>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+USD/-AUD 0.67875 16-01-24 (12) +37.5</t>
  </si>
  <si>
    <t>10004092</t>
  </si>
  <si>
    <t>+USD/-AUD 0.68645 16-01-24 (12) +34.5</t>
  </si>
  <si>
    <t>10004085</t>
  </si>
  <si>
    <t>+USD/-AUD 0.68695 16-01-24 (10) +34.5</t>
  </si>
  <si>
    <t>10000015</t>
  </si>
  <si>
    <t>10004083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</si>
  <si>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</si>
  <si>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</si>
  <si>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</si>
  <si>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</si>
  <si>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</si>
  <si>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</si>
  <si>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</si>
  <si>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</si>
  <si>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</si>
  <si>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</si>
  <si>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</si>
  <si>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</si>
  <si>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</si>
  <si>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</si>
  <si>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</si>
  <si>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</si>
  <si>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</si>
  <si>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</si>
  <si>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</si>
  <si>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</si>
  <si>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</si>
  <si>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</si>
  <si>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</si>
  <si>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</si>
  <si>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</si>
  <si>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</si>
  <si>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</si>
  <si>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</si>
  <si>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</si>
  <si>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</si>
  <si>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</si>
  <si>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+USD/-EUR 1.0919 27-02-24 (10) +106</t>
  </si>
  <si>
    <t>10004011</t>
  </si>
  <si>
    <t>+USD/-EUR 1.11352 27-02-24 (10) +111</t>
  </si>
  <si>
    <t>10004097</t>
  </si>
  <si>
    <t>10001019</t>
  </si>
  <si>
    <t>+USD/-EUR 1.11501 27-02-24 (20) +110.1</t>
  </si>
  <si>
    <t>10003983</t>
  </si>
  <si>
    <t>10001021</t>
  </si>
  <si>
    <t>+USD/-EUR 1.1158 18-01-24 (10) +98</t>
  </si>
  <si>
    <t>+USD/-EUR 1.11605 27-02-24 (12) +110.5</t>
  </si>
  <si>
    <t>10004099</t>
  </si>
  <si>
    <t>+USD/-EUR 1.1167 18-01-24 (10) +100</t>
  </si>
  <si>
    <t>10004091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</si>
  <si>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</si>
  <si>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</si>
  <si>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</si>
  <si>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</si>
  <si>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</si>
  <si>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</si>
  <si>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</si>
  <si>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</si>
  <si>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</si>
  <si>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</si>
  <si>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</si>
  <si>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10004081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</si>
  <si>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</si>
  <si>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</si>
  <si>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</si>
  <si>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</si>
  <si>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</si>
  <si>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</si>
  <si>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</si>
  <si>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</si>
  <si>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</si>
  <si>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</si>
  <si>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</si>
  <si>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</si>
  <si>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</si>
  <si>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1.2694 11-03-24 (12) +1</t>
  </si>
  <si>
    <t>10004101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</si>
  <si>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</si>
  <si>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</si>
  <si>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</si>
  <si>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</si>
  <si>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</si>
  <si>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</si>
  <si>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</si>
  <si>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</si>
  <si>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10004087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</si>
  <si>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</si>
  <si>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</si>
  <si>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</si>
  <si>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</si>
  <si>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</si>
  <si>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</si>
  <si>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</si>
  <si>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</si>
  <si>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</si>
  <si>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</si>
  <si>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+GBP/-USD 1.2188 11-01-24 (10) +8</t>
  </si>
  <si>
    <t>10001086</t>
  </si>
  <si>
    <t>+GBP/-USD 1.2193 11-03-24 (10) +13</t>
  </si>
  <si>
    <t>10001088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</si>
  <si>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</si>
  <si>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</si>
  <si>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</si>
  <si>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</si>
  <si>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</si>
  <si>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</si>
  <si>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</si>
  <si>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</si>
  <si>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</si>
  <si>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</si>
  <si>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</si>
  <si>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</si>
  <si>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1.0673 03-04-24 (12) +73</t>
  </si>
  <si>
    <t>10004139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</si>
  <si>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</si>
  <si>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</si>
  <si>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</si>
  <si>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</si>
  <si>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</si>
  <si>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</si>
  <si>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</si>
  <si>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1.0845 03-04-24 (10) +55</t>
  </si>
  <si>
    <t>10001174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</si>
  <si>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</si>
  <si>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</si>
  <si>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</si>
  <si>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</si>
  <si>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</si>
  <si>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</si>
  <si>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</si>
  <si>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</si>
  <si>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</si>
  <si>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</si>
  <si>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</si>
  <si>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</si>
  <si>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</si>
  <si>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</si>
  <si>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</si>
  <si>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</si>
  <si>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</si>
  <si>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</si>
  <si>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</si>
  <si>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</si>
  <si>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</si>
  <si>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</si>
  <si>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</si>
  <si>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</si>
  <si>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</si>
  <si>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</si>
  <si>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</si>
  <si>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</si>
  <si>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</si>
  <si>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</si>
  <si>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</si>
  <si>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</si>
  <si>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</si>
  <si>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</si>
  <si>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</si>
  <si>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</si>
  <si>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</si>
  <si>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</si>
  <si>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</si>
  <si>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</si>
  <si>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</si>
  <si>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</si>
  <si>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</si>
  <si>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</si>
  <si>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</si>
  <si>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</si>
  <si>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</si>
  <si>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</si>
  <si>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</si>
  <si>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</si>
  <si>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</si>
  <si>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</si>
  <si>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</si>
  <si>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</si>
  <si>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</si>
  <si>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</si>
  <si>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</si>
  <si>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</si>
  <si>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</si>
  <si>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</si>
  <si>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</si>
  <si>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</si>
  <si>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</si>
  <si>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</si>
  <si>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</si>
  <si>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</si>
  <si>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</si>
  <si>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</si>
  <si>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</si>
  <si>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</si>
  <si>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</si>
  <si>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</si>
  <si>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</si>
  <si>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</si>
  <si>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</si>
  <si>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</si>
  <si>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</si>
  <si>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</si>
  <si>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</si>
  <si>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</si>
  <si>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</si>
  <si>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</si>
  <si>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</si>
  <si>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</si>
  <si>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</si>
  <si>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</si>
  <si>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</si>
  <si>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</si>
  <si>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</si>
  <si>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</si>
  <si>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</si>
  <si>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</si>
  <si>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</si>
  <si>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</si>
  <si>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</si>
  <si>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</si>
  <si>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</si>
  <si>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</si>
  <si>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</si>
  <si>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</si>
  <si>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</si>
  <si>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30326000</t>
  </si>
  <si>
    <t>31726000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</si>
  <si>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</si>
  <si>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</si>
  <si>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</si>
  <si>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</si>
  <si>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</si>
  <si>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</si>
  <si>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</si>
  <si>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</si>
  <si>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</si>
  <si>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</si>
  <si>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</si>
  <si>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</si>
  <si>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</si>
  <si>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</si>
  <si>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</si>
  <si>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</si>
  <si>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</si>
  <si>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</si>
  <si>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</si>
  <si>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</si>
  <si>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</si>
  <si>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</si>
  <si>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</si>
  <si>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</si>
  <si>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</si>
  <si>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</si>
  <si>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</si>
  <si>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</si>
  <si>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</si>
  <si>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</si>
  <si>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</si>
  <si>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</si>
  <si>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</si>
  <si>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</si>
  <si>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</si>
  <si>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</si>
  <si>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</si>
  <si>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</si>
  <si>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</si>
  <si>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</si>
  <si>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</si>
  <si>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</si>
  <si>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</si>
  <si>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</si>
  <si>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</si>
  <si>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</si>
  <si>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</si>
  <si>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</si>
  <si>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</si>
  <si>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</si>
  <si>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</si>
  <si>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</si>
  <si>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</si>
  <si>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</si>
  <si>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</si>
  <si>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</si>
  <si>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</si>
  <si>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</si>
  <si>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</si>
  <si>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</si>
  <si>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</si>
  <si>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</si>
  <si>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</si>
  <si>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</si>
  <si>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</si>
  <si>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</si>
  <si>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</si>
  <si>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</si>
  <si>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</si>
  <si>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</si>
  <si>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</si>
  <si>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</si>
  <si>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</si>
  <si>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</si>
  <si>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</si>
  <si>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</si>
  <si>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</si>
  <si>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</si>
  <si>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</si>
  <si>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</si>
  <si>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</si>
  <si>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</si>
  <si>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</si>
  <si>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</si>
  <si>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</si>
  <si>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</si>
  <si>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</si>
  <si>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</si>
  <si>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</si>
  <si>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</si>
  <si>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</si>
  <si>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</si>
  <si>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</si>
  <si>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</si>
  <si>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</si>
  <si>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</si>
  <si>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</si>
  <si>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</si>
  <si>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</si>
  <si>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</si>
  <si>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</si>
  <si>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</si>
  <si>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</si>
  <si>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</si>
  <si>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</si>
  <si>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</si>
  <si>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</si>
  <si>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</si>
  <si>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</si>
  <si>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</si>
  <si>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</si>
  <si>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</si>
  <si>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</si>
  <si>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</si>
  <si>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</si>
  <si>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</si>
  <si>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</si>
  <si>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</si>
  <si>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</si>
  <si>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</si>
  <si>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</si>
  <si>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</si>
  <si>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</si>
  <si>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</si>
  <si>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</si>
  <si>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</si>
  <si>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</si>
  <si>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</si>
  <si>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</si>
  <si>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</si>
  <si>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</si>
  <si>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</si>
  <si>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</si>
  <si>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</si>
  <si>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</si>
  <si>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</si>
  <si>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</si>
  <si>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</si>
  <si>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</si>
  <si>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</si>
  <si>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</si>
  <si>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</si>
  <si>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</si>
  <si>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</si>
  <si>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</si>
  <si>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</si>
  <si>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</si>
  <si>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</si>
  <si>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</si>
  <si>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</si>
  <si>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</si>
  <si>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</si>
  <si>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</si>
  <si>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</si>
  <si>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</si>
  <si>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</si>
  <si>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</si>
  <si>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</si>
  <si>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</si>
  <si>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</si>
  <si>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</si>
  <si>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</si>
  <si>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</si>
  <si>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</si>
  <si>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</si>
  <si>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</si>
  <si>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</si>
  <si>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</si>
  <si>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</si>
  <si>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</si>
  <si>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</si>
  <si>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</si>
  <si>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</si>
  <si>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</si>
  <si>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</si>
  <si>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</si>
  <si>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</si>
  <si>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</si>
  <si>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</si>
  <si>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</si>
  <si>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</si>
  <si>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</si>
  <si>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</si>
  <si>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</si>
  <si>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</si>
  <si>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</si>
  <si>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</si>
  <si>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</si>
  <si>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</si>
  <si>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</si>
  <si>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</si>
  <si>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</si>
  <si>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</si>
  <si>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</si>
  <si>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</si>
  <si>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</si>
  <si>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</si>
  <si>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</si>
  <si>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</si>
  <si>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</si>
  <si>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</si>
  <si>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</si>
  <si>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</si>
  <si>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</si>
  <si>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</si>
  <si>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</si>
  <si>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</si>
  <si>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</si>
  <si>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</si>
  <si>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</si>
  <si>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</si>
  <si>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</si>
  <si>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</si>
  <si>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מניות הפחתת שווי ניירות חסומים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</si>
  <si>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</si>
  <si>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</si>
  <si>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</si>
  <si>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</si>
  <si>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</si>
  <si>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</si>
  <si>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</si>
  <si>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</si>
  <si>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</si>
  <si>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</si>
  <si>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Transportation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</si>
  <si>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</si>
  <si>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</si>
  <si>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</si>
  <si>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</si>
  <si>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</si>
  <si>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</si>
  <si>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</si>
  <si>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</si>
  <si>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</si>
  <si>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</si>
  <si>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</si>
  <si>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</si>
  <si>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</si>
  <si>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</si>
  <si>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</si>
  <si>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</si>
  <si>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Kedma Capital Partners III</t>
  </si>
  <si>
    <t>Kedma Capital Partners IV LP</t>
  </si>
  <si>
    <t>M.A Movilim Renewable Energies, Limited Partnership</t>
  </si>
  <si>
    <t>Manor Evergreen Investments Fund L.P</t>
  </si>
  <si>
    <t>Noy 4 Infrastructure and energy investments l.p</t>
  </si>
  <si>
    <t>Orbimed Israel Partners II</t>
  </si>
  <si>
    <t>Reality Real Estate Investment Fund 4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</si>
  <si>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</si>
  <si>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</si>
  <si>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</si>
  <si>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</si>
  <si>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</si>
  <si>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</si>
  <si>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</si>
  <si>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</si>
  <si>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</si>
  <si>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</si>
  <si>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</si>
  <si>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</si>
  <si>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</si>
  <si>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</si>
  <si>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</si>
  <si>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</si>
  <si>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</si>
  <si>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</si>
  <si>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</si>
  <si>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</si>
  <si>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</si>
  <si>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</si>
  <si>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</si>
  <si>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</si>
  <si>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</si>
  <si>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</si>
  <si>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</si>
  <si>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</si>
  <si>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</si>
  <si>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</si>
  <si>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</si>
  <si>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</si>
  <si>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</si>
  <si>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</si>
  <si>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</si>
  <si>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</si>
  <si>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</si>
  <si>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</si>
  <si>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</si>
  <si>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</si>
  <si>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</si>
  <si>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</si>
  <si>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</si>
  <si>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</si>
  <si>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</si>
  <si>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</si>
  <si>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</si>
  <si>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</si>
  <si>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</si>
  <si>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</si>
  <si>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</si>
  <si>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</si>
  <si>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</si>
  <si>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</si>
  <si>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</si>
  <si>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</si>
  <si>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</si>
  <si>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</si>
  <si>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</si>
  <si>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</si>
  <si>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</si>
  <si>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</si>
  <si>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</si>
  <si>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</si>
  <si>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</si>
  <si>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</si>
  <si>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</si>
  <si>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</si>
  <si>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</si>
  <si>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</si>
  <si>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</si>
  <si>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</si>
  <si>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</si>
  <si>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</si>
  <si>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</si>
  <si>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</si>
  <si>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</si>
  <si>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</si>
  <si>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</si>
  <si>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</si>
  <si>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</si>
  <si>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</si>
  <si>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</si>
  <si>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</si>
  <si>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</si>
  <si>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</si>
  <si>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</si>
  <si>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</si>
  <si>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</si>
  <si>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</si>
  <si>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</si>
  <si>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</si>
  <si>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</si>
  <si>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</si>
  <si>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</si>
  <si>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</si>
  <si>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</si>
  <si>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</si>
  <si>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</si>
  <si>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</si>
  <si>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</si>
  <si>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</si>
  <si>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</si>
  <si>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</si>
  <si>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</si>
  <si>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</si>
  <si>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</si>
  <si>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</si>
  <si>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Growth Fund IV L.P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</si>
  <si>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</si>
  <si>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</si>
  <si>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</si>
  <si>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</si>
  <si>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</si>
  <si>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</si>
  <si>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</si>
  <si>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</si>
  <si>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</si>
  <si>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</si>
  <si>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</si>
  <si>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</si>
  <si>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</si>
  <si>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</si>
  <si>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</si>
  <si>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</si>
  <si>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</si>
  <si>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</si>
  <si>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</si>
  <si>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</si>
  <si>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זכאים הלוואות בארץ בגין עמלת up-front</t>
  </si>
  <si>
    <t>חייבים REWIRE 8839</t>
  </si>
  <si>
    <t>זכאים עסקת תענך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</si>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</sst>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5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charset val="177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25" fillId="0" borderId="20" xfId="0" applyFont="1" applyBorder="1" applyAlignment="1">
      <alignment horizontal="right"/>
    </xf>
    <xf numFmtId="166" fontId="25" fillId="0" borderId="20" xfId="0" applyNumberFormat="1" applyFont="1" applyBorder="1" applyAlignment="1">
      <alignment horizontal="right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2" fontId="25" fillId="0" borderId="20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1"/>
    </xf>
    <xf numFmtId="0" fontId="28" fillId="0" borderId="0" xfId="0" applyFont="1" applyAlignment="1">
      <alignment horizontal="right" readingOrder="2"/>
    </xf>
    <xf numFmtId="0" fontId="31" fillId="0" borderId="0" xfId="0" applyFont="1"/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10" fontId="0" fillId="0" borderId="0" xfId="0" applyNumberFormat="1"/>
    <xf numFmtId="4" fontId="3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4" fontId="33" fillId="0" borderId="0" xfId="0" applyNumberFormat="1" applyFont="1" applyAlignment="1">
      <alignment horizontal="right"/>
    </xf>
    <xf numFmtId="10" fontId="33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right" indent="3"/>
    </xf>
    <xf numFmtId="3" fontId="5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6" fillId="0" borderId="0" xfId="0" applyNumberFormat="1" applyFont="1" applyAlignment="1">
      <alignment horizontal="right" inden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2" xfId="0" applyNumberFormat="1" applyFont="1" applyBorder="1" applyAlignment="1">
      <alignment horizontal="right" indent="2"/>
    </xf>
    <xf numFmtId="168" fontId="26" fillId="0" borderId="22" xfId="0" applyNumberFormat="1" applyFont="1" applyBorder="1" applyAlignment="1">
      <alignment horizontal="right" indent="3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34" fillId="0" borderId="0" xfId="0" applyNumberFormat="1" applyFont="1"/>
    <xf numFmtId="168" fontId="34" fillId="0" borderId="0" xfId="0" applyNumberFormat="1" applyFon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B0296958-C8D2-43DD-BBBA-DE62CB4D4B5D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EBEFC4EE-969F-4A47-BA2B-E7DD8D5EBC36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4-2023\&#1502;&#1511;&#1508;&#1514;\&#1511;&#1489;&#1510;&#1497;&#1501;%20&#1500;&#1488;&#1493;&#1510;&#1512;\&#1502;&#1512;&#1499;&#1494;\512237744_psum_0423%20%20%20.xlsx" TargetMode="External"/><Relationship Id="rId1" Type="http://schemas.openxmlformats.org/officeDocument/2006/relationships/externalLinkPath" Target="file:///\\migdal-group.co.il\dfs$\&#1504;&#1499;&#1505;%20&#1489;&#1493;&#1491;&#1491;\&#1491;&#1493;&#1495;%20&#1504;&#1499;&#1505;%20&#1489;&#1493;&#1491;&#1491;%202023\Q4-2023\&#1502;&#1511;&#1508;&#1514;\&#1511;&#1489;&#1510;&#1497;&#1501;%20&#1500;&#1488;&#1493;&#1510;&#1512;\&#1502;&#1512;&#1499;&#1494;\512237744_psum_0423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120517285.86278707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10972-4410-4328-B696-1EF43CBA1C36}" name="RowTitleRegion1.b1.c4.1" displayName="RowTitleRegion1.b1.c4.1" ref="B1:C4" totalsRowShown="0" headerRowDxfId="631" dataDxfId="630" tableBorderDxfId="629" headerRowCellStyle="Normal_2007-16618" dataCellStyle="Normal_2007-16618">
  <autoFilter ref="B1:C4" xr:uid="{5A510972-4410-4328-B696-1EF43CBA1C36}">
    <filterColumn colId="0" hiddenButton="1"/>
    <filterColumn colId="1" hiddenButton="1"/>
  </autoFilter>
  <tableColumns count="2">
    <tableColumn id="1" xr3:uid="{19EB9062-782B-4BA4-B24A-F0AB53979E42}" name="תאריך הדיווח" dataDxfId="628" dataCellStyle="Normal_2007-16618"/>
    <tableColumn id="2" xr3:uid="{B405DC71-0CB3-446D-81B2-40011A5B41FD}" name="31/12/2023" dataDxfId="627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6662C6-6482-4029-BB51-C3708C7EF7A5}" name="TitleRegion1.a5.d63.2" displayName="TitleRegion1.a5.d63.2" ref="A5:D63" totalsRowShown="0">
  <autoFilter ref="A5:D63" xr:uid="{4C6662C6-6482-4029-BB51-C3708C7EF7A5}">
    <filterColumn colId="0" hiddenButton="1"/>
    <filterColumn colId="1" hiddenButton="1"/>
    <filterColumn colId="2" hiddenButton="1"/>
    <filterColumn colId="3" hiddenButton="1"/>
  </autoFilter>
  <tableColumns count="4">
    <tableColumn id="1" xr3:uid="{8C58BE3C-9D1E-4135-A805-73501DDF839A}" name="ריק במקור" dataDxfId="626" dataCellStyle="Normal_2007-16618"/>
    <tableColumn id="2" xr3:uid="{BABE2835-BC0D-48D9-A9C4-9C2AA8376512}" name="סכום נכסי ההשקעה:" dataDxfId="625" dataCellStyle="Normal_2007-16618"/>
    <tableColumn id="3" xr3:uid="{4BA66B4B-CB3A-4DE4-B7B1-979AB075011B}" name="ריק במקור2" dataDxfId="624" dataCellStyle="Normal_2007-16618"/>
    <tableColumn id="4" xr3:uid="{9D60B3F2-F75E-462E-BBCC-F178B5D0398C}" name="ריק במקור3" dataDxfId="623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3F72A6-EA04-44D5-9329-C5FD8C041509}" name="RowTitleRegion1.a1.b4.1" displayName="RowTitleRegion1.a1.b4.1" ref="A1:B4" totalsRowShown="0" headerRowDxfId="622" dataDxfId="621" tableBorderDxfId="620" headerRowCellStyle="Normal_2007-16618" dataCellStyle="Normal_2007-16618">
  <autoFilter ref="A1:B4" xr:uid="{CE3F72A6-EA04-44D5-9329-C5FD8C041509}">
    <filterColumn colId="0" hiddenButton="1"/>
    <filterColumn colId="1" hiddenButton="1"/>
  </autoFilter>
  <tableColumns count="2">
    <tableColumn id="1" xr3:uid="{838EF4AD-79FD-4F11-BADF-E9388E0DB847}" name="תאריך הדיווח" dataDxfId="619" dataCellStyle="Normal_2007-16618"/>
    <tableColumn id="2" xr3:uid="{AA9DF42B-4902-41CD-956D-48AA8788DECC}" name="31/12/2023" dataDxfId="618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EA4B32-8085-4B02-8DA2-37ECC35AD37E}" name="TitleRegion1.a5.k79.1" displayName="TitleRegion1.a5.k79.1" ref="A5:K79" totalsRowShown="0" headerRowDxfId="617" dataDxfId="615" headerRowBorderDxfId="616">
  <autoFilter ref="A5:K79" xr:uid="{B7EA4B32-8085-4B02-8DA2-37ECC35AD3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DBB9993-1A73-4254-91B0-CAB1504AB7B1}" name="שם המנפיק/שם נייר ערך " dataDxfId="614"/>
    <tableColumn id="2" xr3:uid="{4BF8E49F-4F5F-4242-AE90-019E342FE6B6}" name="מספר ני&quot;ע" dataDxfId="613"/>
    <tableColumn id="3" xr3:uid="{FA931788-9E5E-4A48-92A7-9EC2E023B99D}" name="מספר מנפיק" dataDxfId="612"/>
    <tableColumn id="4" xr3:uid="{12F37407-5CDE-4064-B9A4-526261C1F6F2}" name="דירוג" dataDxfId="611"/>
    <tableColumn id="5" xr3:uid="{75B003AD-7CCB-48F1-9CC1-ADF69F827740}" name="שם מדרג" dataDxfId="610"/>
    <tableColumn id="6" xr3:uid="{8942ACD2-083A-4312-9194-EE355593B30D}" name="סוג מטבע" dataDxfId="609"/>
    <tableColumn id="7" xr3:uid="{C4F260BF-E1B3-414F-9F87-F20CA7D05F12}" name="שיעור ריבית" dataDxfId="608"/>
    <tableColumn id="8" xr3:uid="{3F08A55D-E90F-4204-B0BC-1B2C311A87D2}" name="תשואה לפידיון" dataDxfId="607"/>
    <tableColumn id="9" xr3:uid="{D8426D04-8BE2-4F18-98ED-33D44F8E9685}" name="שווי שוק" dataDxfId="606"/>
    <tableColumn id="10" xr3:uid="{67496277-08E6-4355-9365-32B53B6EA2B1}" name="שעור מנכסי אפיק ההשקעה" dataDxfId="605"/>
    <tableColumn id="11" xr3:uid="{AB28B166-4610-49FA-9E1B-179D06B2B8D3}" name="שעור מסך נכסי השקעה" dataDxfId="60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6A7A8C-673B-47F5-A63C-FB1E7352F237}" name="RowTitleRegion1.a1.b4.1" displayName="RowTitleRegion1.a1.b4.1_" ref="A1:B4" totalsRowShown="0" headerRowDxfId="603" dataDxfId="602" tableBorderDxfId="601" headerRowCellStyle="Normal_2007-16618" dataCellStyle="Normal_2007-16618">
  <autoFilter ref="A1:B4" xr:uid="{056A7A8C-673B-47F5-A63C-FB1E7352F237}">
    <filterColumn colId="0" hiddenButton="1"/>
    <filterColumn colId="1" hiddenButton="1"/>
  </autoFilter>
  <tableColumns count="2">
    <tableColumn id="1" xr3:uid="{CA250139-3C14-4B16-9ED1-5F8D90B33A75}" name="תאריך הדיווח" dataDxfId="600" dataCellStyle="Normal_2007-16618"/>
    <tableColumn id="2" xr3:uid="{DBD65CCF-B8B3-4617-AD90-4D38E0ACD2A7}" name="31/12/2023" dataDxfId="59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131009-DDC8-4C0C-A2CC-E09DB73F9BD8}" name="TitleRegion1.a6.q67.1" displayName="TitleRegion1.a6.q67.1" ref="A6:Q67" totalsRowShown="0" headerRowDxfId="598" dataDxfId="596" headerRowBorderDxfId="597" tableBorderDxfId="595">
  <autoFilter ref="A6:Q67" xr:uid="{8C131009-DDC8-4C0C-A2CC-E09DB73F9B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12F7DDD-3838-4425-A224-12163F7142D2}" name="שם המנפיק/שם נייר ערך " dataDxfId="594"/>
    <tableColumn id="2" xr3:uid="{A53EEF73-37DE-4C10-AB02-06CA9CA877CD}" name="מספר ני&quot;ע"/>
    <tableColumn id="3" xr3:uid="{E0E9A45B-C1B6-4DB2-AF91-7325FFCC066F}" name="זירת מסחר"/>
    <tableColumn id="4" xr3:uid="{00DD0048-4956-4DF6-A9DF-94BF86EF9F3A}" name="דירוג" dataDxfId="593"/>
    <tableColumn id="5" xr3:uid="{E9F90595-4BAE-4718-AE0E-EC4DDB6A317C}" name="שם מדרג" dataDxfId="592"/>
    <tableColumn id="6" xr3:uid="{91F8065F-D1C1-4B05-82C0-101C243C1649}" name="תאריך רכישה" dataDxfId="591"/>
    <tableColumn id="7" xr3:uid="{0CFC2E80-97A7-47B3-B78E-8FB464D85E80}" name="מח&quot;מ" dataDxfId="590"/>
    <tableColumn id="8" xr3:uid="{EFBD964B-7F45-46E2-8EEA-C8A094772CA7}" name="סוג מטבע" dataDxfId="589"/>
    <tableColumn id="9" xr3:uid="{5AA5D73A-2C09-44D7-8563-74A0D184F2B0}" name="שיעור ריבית" dataDxfId="588"/>
    <tableColumn id="10" xr3:uid="{FA5D9303-3476-4371-9D41-20CC7105A166}" name="תשואה לפידיון" dataDxfId="587"/>
    <tableColumn id="11" xr3:uid="{D626D118-3585-4F6E-A3AE-6FE8236E9D9C}" name="ערך נקוב****" dataDxfId="586"/>
    <tableColumn id="12" xr3:uid="{4F0B2B18-3FB6-4051-9D0B-2AE8229FA750}" name="שער***" dataDxfId="585"/>
    <tableColumn id="13" xr3:uid="{599884D6-D1FD-4D40-B461-F27FE463A926}" name="פדיון/ ריבית/ דיבידנד לקבל*****  " dataDxfId="584"/>
    <tableColumn id="14" xr3:uid="{C5223BC8-4AE7-4B16-8CFA-D17C750B779B}" name="שווי שוק" dataDxfId="583"/>
    <tableColumn id="15" xr3:uid="{C468500E-4681-498F-86C4-D5201B76ED98}" name="שעור מערך נקוב**** מונפק" dataDxfId="582"/>
    <tableColumn id="16" xr3:uid="{B40FD71C-D9E3-40F2-B607-713BF27EB75D}" name="שעור מנכסי אפיק ההשקעה" dataDxfId="581"/>
    <tableColumn id="17" xr3:uid="{3B34C201-ED5E-46CE-BCC6-C7C0904D27B7}" name="שעור מסך נכסי השקעה**" dataDxfId="58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F3758C8-B8BC-42CC-AAD3-99A6AC9222EF}" name="RowTitleRegion1.a1.b4.1" displayName="_RowTitleRegion1.a1.b4.1" ref="A1:B4" totalsRowShown="0" headerRowDxfId="579" dataDxfId="578" tableBorderDxfId="577" headerRowCellStyle="Normal_2007-16618" dataCellStyle="Normal_2007-16618">
  <autoFilter ref="A1:B4" xr:uid="{5F3758C8-B8BC-42CC-AAD3-99A6AC9222EF}">
    <filterColumn colId="0" hiddenButton="1"/>
    <filterColumn colId="1" hiddenButton="1"/>
  </autoFilter>
  <tableColumns count="2">
    <tableColumn id="1" xr3:uid="{EA4AEDE2-2AE8-492A-BE6B-6C2E115BC690}" name="תאריך הדיווח" dataDxfId="576" dataCellStyle="Normal_2007-16618"/>
    <tableColumn id="2" xr3:uid="{F405E891-EAF2-4290-B636-7A333514B447}" name="31/12/2023" dataDxfId="57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338FF9-F119-4B22-AFA7-CD79083C977C}" name="TitleRegion1.a6.s18.1" displayName="TitleRegion1.a6.s18.1" ref="A6:S18" totalsRowShown="0" headerRowDxfId="574" dataDxfId="572" headerRowBorderDxfId="573" tableBorderDxfId="571">
  <autoFilter ref="A6:S18" xr:uid="{79338FF9-F119-4B22-AFA7-CD79083C97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5D6AD5D-49DF-4867-9A88-99F4C7399BB2}" name="שם המנפיק/שם נייר ערך " dataDxfId="570"/>
    <tableColumn id="2" xr3:uid="{9C4001FB-D6AA-425E-A54A-467B7683BF45}" name="מספר ני&quot;ע" dataDxfId="569"/>
    <tableColumn id="3" xr3:uid="{630888F9-7FBA-4A87-9970-AC670CE1E12B}" name="זירת מסחר" dataDxfId="568"/>
    <tableColumn id="4" xr3:uid="{AECDD4EB-E25C-4212-A216-FD48F5AD9856}" name="ספק מידע" dataDxfId="567"/>
    <tableColumn id="5" xr3:uid="{31AFAE85-8A02-44E2-A11A-1AA9D53BE2AD}" name="מספר מנפיק" dataDxfId="566"/>
    <tableColumn id="6" xr3:uid="{D38D1EF3-6F0F-4D63-B141-CBF5FED28A43}" name="ענף מסחר" dataDxfId="565"/>
    <tableColumn id="7" xr3:uid="{EFBA06F0-001A-4A5A-9221-5A793682E49E}" name="דירוג" dataDxfId="564"/>
    <tableColumn id="8" xr3:uid="{289210C8-5013-493B-9188-6ECEA138B6F8}" name="שם מדרג" dataDxfId="563"/>
    <tableColumn id="9" xr3:uid="{D044CF7C-EBC4-487B-9E03-BB53B139685A}" name="תאריך רכישה" dataDxfId="562"/>
    <tableColumn id="10" xr3:uid="{B3480984-7254-4DD5-9D65-4665DD28F52F}" name="מח&quot;מ" dataDxfId="561"/>
    <tableColumn id="11" xr3:uid="{3A838CE7-253E-4636-8359-2CEF44A693AF}" name="סוג מטבע" dataDxfId="560"/>
    <tableColumn id="12" xr3:uid="{1759B603-F72C-4CF6-8D81-0C8DA2295FE7}" name="שיעור ריבית" dataDxfId="559"/>
    <tableColumn id="13" xr3:uid="{DF121128-827C-4CED-B966-2B537F76C11E}" name="תשואה לפידיון" dataDxfId="558"/>
    <tableColumn id="14" xr3:uid="{B1BAA8AB-21D3-4C34-974D-D5F8E3CE730B}" name="ערך נקוב****" dataDxfId="557"/>
    <tableColumn id="15" xr3:uid="{040EAA9F-3976-4B34-AC91-40D0E25869CC}" name="שער***" dataDxfId="556"/>
    <tableColumn id="16" xr3:uid="{E51BCCE4-4FCD-4524-9771-7AB24AFC829A}" name="שווי שוק" dataDxfId="555"/>
    <tableColumn id="17" xr3:uid="{83C6D866-6FD1-46A8-82F6-46A59D218E24}" name="שעור מערך נקוב מונפק" dataDxfId="554"/>
    <tableColumn id="18" xr3:uid="{98939CE4-CC15-4061-9C9F-06D983CE824D}" name="שעור מנכסי אפיק ההשקעה" dataDxfId="553"/>
    <tableColumn id="19" xr3:uid="{25B4D693-A793-4662-8364-5B4852E7C7A5}" name="שעור מסך נכסי השקעה**" dataDxfId="5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16C65C-319B-4513-AFAA-22E96A3C7740}" name="RowTitleRegion1.a1.b4.1" displayName="_RowTitleRegion1.a1.b4.1_1" ref="A1:B4" totalsRowShown="0" headerRowDxfId="551" dataDxfId="550" tableBorderDxfId="549" headerRowCellStyle="Normal_2007-16618" dataCellStyle="Normal_2007-16618">
  <autoFilter ref="A1:B4" xr:uid="{4D16C65C-319B-4513-AFAA-22E96A3C7740}">
    <filterColumn colId="0" hiddenButton="1"/>
    <filterColumn colId="1" hiddenButton="1"/>
  </autoFilter>
  <tableColumns count="2">
    <tableColumn id="1" xr3:uid="{E29EDE6B-8DCA-4292-9E92-F7165F8D862A}" name="תאריך הדיווח" dataDxfId="548" dataCellStyle="Normal_2007-16618"/>
    <tableColumn id="2" xr3:uid="{348E1A4A-D3EB-4169-88B9-4C5747A6A3B4}" name="31/12/2023" dataDxfId="54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0A04DF7-67A7-4C63-A17F-2DDD3B3BE24F}" name="TitleRegion1.a6.t320.1" displayName="TitleRegion1.a6.t320.1" ref="A6:T320" totalsRowShown="0" headerRowDxfId="546" dataDxfId="544" headerRowBorderDxfId="545" tableBorderDxfId="543">
  <autoFilter ref="A6:T320" xr:uid="{20A04DF7-67A7-4C63-A17F-2DDD3B3BE2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CFCB041-ED34-4F94-931B-9D1D2A705007}" name="שם המנפיק/שם נייר ערך " dataDxfId="542"/>
    <tableColumn id="2" xr3:uid="{F6BAB079-5AC2-4B2E-BB37-B9FFFD14F48E}" name="מספר ני&quot;ע" dataDxfId="541"/>
    <tableColumn id="3" xr3:uid="{18716024-198E-4B03-8430-EEA44D12C2B2}" name="זירת מסחר" dataDxfId="540"/>
    <tableColumn id="4" xr3:uid="{7F48FC0F-4FC9-4C73-B4CF-3129750977CE}" name="ספק מידע" dataDxfId="539"/>
    <tableColumn id="5" xr3:uid="{F34C3D8D-F001-4F2D-A1A3-A2531A6F840D}" name="מספר מנפיק" dataDxfId="538"/>
    <tableColumn id="6" xr3:uid="{0EFC120A-BBC1-40A5-AACE-D2CACDC8707C}" name="ענף מסחר" dataDxfId="537"/>
    <tableColumn id="7" xr3:uid="{C415361B-35E9-482D-87D8-A556FB75D2F8}" name="דירוג" dataDxfId="536"/>
    <tableColumn id="8" xr3:uid="{CF08CF28-B99F-40CC-A732-D95FED0638D7}" name="שם מדרג" dataDxfId="535"/>
    <tableColumn id="9" xr3:uid="{C1847843-D536-4839-8F85-BDBE94817A5B}" name="תאריך רכישה" dataDxfId="534"/>
    <tableColumn id="10" xr3:uid="{019A01EF-0D29-424C-B751-C421AB20D730}" name="מח&quot;מ" dataDxfId="533"/>
    <tableColumn id="11" xr3:uid="{6C5710DC-3B69-45AF-B992-4A3919CF8725}" name="סוג מטבע" dataDxfId="532"/>
    <tableColumn id="12" xr3:uid="{913E2192-70F0-497F-A6DA-801757A5DA6F}" name="שיעור ריבית" dataDxfId="531"/>
    <tableColumn id="13" xr3:uid="{D42E02D2-85A6-43DA-99DD-C8323D85A467}" name="תשואה לפידיון" dataDxfId="530"/>
    <tableColumn id="14" xr3:uid="{19B6498D-4113-41C5-AB99-B38EC9742D8A}" name="ערך נקוב****" dataDxfId="529"/>
    <tableColumn id="15" xr3:uid="{FFF80D29-2CA2-4F95-A584-C9F167EA416A}" name="שער***" dataDxfId="528"/>
    <tableColumn id="16" xr3:uid="{376932BA-246C-4078-9251-9082945E350D}" name="פדיון/ ריבית/ דיבידנד לקבל*****  " dataDxfId="527"/>
    <tableColumn id="17" xr3:uid="{F1A5478E-42BC-45EC-85D7-C2B1D61B1783}" name="שווי שוק" dataDxfId="526"/>
    <tableColumn id="18" xr3:uid="{DEB700ED-24F4-40DB-9CAA-8094B1225C57}" name="שעור מערך נקוב מונפק" dataDxfId="525"/>
    <tableColumn id="19" xr3:uid="{417FC6CA-7E46-4832-81F1-F1686BA26B55}" name="שעור מנכסי אפיק ההשקעה" dataDxfId="524"/>
    <tableColumn id="20" xr3:uid="{3524C41C-8783-440D-86DB-57958451C6E0}" name="שעור מסך נכסי השקעה**" dataDxfId="52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D17AF0-41AB-4403-B14A-A35E7A44FA39}" name="RowTitleRegion1.a1.b4.1" displayName="_RowTitleRegion1.a1.b4.1_2" ref="A1:B4" totalsRowShown="0" headerRowDxfId="522" dataDxfId="521" tableBorderDxfId="520" headerRowCellStyle="Normal_2007-16618" dataCellStyle="Normal_2007-16618">
  <autoFilter ref="A1:B4" xr:uid="{5ED17AF0-41AB-4403-B14A-A35E7A44FA39}">
    <filterColumn colId="0" hiddenButton="1"/>
    <filterColumn colId="1" hiddenButton="1"/>
  </autoFilter>
  <tableColumns count="2">
    <tableColumn id="1" xr3:uid="{085C80E0-C03C-43B6-AEF9-F5BBDFE97C16}" name="תאריך הדיווח" dataDxfId="519" dataCellStyle="Normal_2007-16618"/>
    <tableColumn id="2" xr3:uid="{D344E7F7-96B8-4E66-A96D-4F21FD74F1FC}" name="31/12/2023" dataDxfId="51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29CA70-39B0-4D84-8AE6-1664578920C6}" name="TitleRegion1.a6.n264.1" displayName="TitleRegion1.a6.n264.1" ref="A6:N264" totalsRowShown="0" headerRowDxfId="517" dataDxfId="515" headerRowBorderDxfId="516" tableBorderDxfId="514">
  <autoFilter ref="A6:N264" xr:uid="{3429CA70-39B0-4D84-8AE6-1664578920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E052E1A-2543-425D-8BDF-7B9AD23C5D34}" name="שם המנפיק/שם נייר ערך " dataDxfId="513"/>
    <tableColumn id="2" xr3:uid="{9721E22D-5337-44FC-95F9-4BF396EC12F2}" name="מספר ני&quot;ע" dataDxfId="512"/>
    <tableColumn id="3" xr3:uid="{2819F604-187F-408C-9AF3-46D22CBDB4F9}" name="זירת מסחר" dataDxfId="511"/>
    <tableColumn id="4" xr3:uid="{604D2B02-FAF4-4CB4-A742-EE8E95D022B9}" name="ספק מידע" dataDxfId="510"/>
    <tableColumn id="5" xr3:uid="{49ED04E6-1EE5-4359-914A-BC26A45D20B7}" name="מספר מנפיק" dataDxfId="509"/>
    <tableColumn id="6" xr3:uid="{298D19E4-F030-4307-911D-D81059E9832F}" name="ענף מסחר" dataDxfId="508"/>
    <tableColumn id="7" xr3:uid="{E0D37AE1-460D-4F8E-8B76-720CB2E4CC6D}" name="סוג מטבע" dataDxfId="507"/>
    <tableColumn id="8" xr3:uid="{608ED9FB-3F98-431D-8A45-A45B9F39A5A9}" name="ערך נקוב****" dataDxfId="506"/>
    <tableColumn id="9" xr3:uid="{AC4472D6-819F-46A9-8F55-4F876BE34CB6}" name="שער***" dataDxfId="505"/>
    <tableColumn id="10" xr3:uid="{C7F03CCB-C94F-4A85-9F12-FB7489D9381B}" name="פדיון/ ריבית/ דיבידנד לקבל*****  " dataDxfId="504"/>
    <tableColumn id="11" xr3:uid="{784EF704-FEE7-44E1-806F-D735C2FC580F}" name="שווי שוק" dataDxfId="503"/>
    <tableColumn id="12" xr3:uid="{862D79F5-F660-41CB-A663-2EED7E7D1BDD}" name="שעור מערך נקוב מונפק" dataDxfId="502"/>
    <tableColumn id="13" xr3:uid="{558D0E06-E77C-4998-A89C-360535B4A923}" name="שעור מנכסי אפיק ההשקעה" dataDxfId="501"/>
    <tableColumn id="14" xr3:uid="{65D2B82B-C0D0-4968-83B8-0978410A44A1}" name="שעור מסך נכסי השקעה**" dataDxfId="50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B3458C8-38C6-4E0C-8133-FE4743D025FD}" name="RowTitleRegion1.a1.b4.1" displayName="_RowTitleRegion1.a1.b4.1_3" ref="A1:B4" totalsRowShown="0" headerRowDxfId="499" dataDxfId="498" tableBorderDxfId="497" headerRowCellStyle="Normal_2007-16618" dataCellStyle="Normal_2007-16618">
  <autoFilter ref="A1:B4" xr:uid="{1B3458C8-38C6-4E0C-8133-FE4743D025FD}">
    <filterColumn colId="0" hiddenButton="1"/>
    <filterColumn colId="1" hiddenButton="1"/>
  </autoFilter>
  <tableColumns count="2">
    <tableColumn id="1" xr3:uid="{31BFD5D1-4372-484A-B63B-600D43639FCE}" name="תאריך הדיווח" dataDxfId="496" dataCellStyle="Normal_2007-16618"/>
    <tableColumn id="2" xr3:uid="{60BCB459-89EE-43C6-8AAF-6FCBA5C5AA82}" name="31/12/2023" dataDxfId="49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2C32632-400D-4DAE-9ACE-D6568ADDC580}" name="TitleRegion1.a6.m81.1" displayName="TitleRegion1.a6.m81.1" ref="A6:M81" totalsRowShown="0" headerRowDxfId="494" dataDxfId="492" headerRowBorderDxfId="493" tableBorderDxfId="491">
  <autoFilter ref="A6:M81" xr:uid="{C2C32632-400D-4DAE-9ACE-D6568ADDC5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9ADCFEE-C5A4-409A-92A8-BCF5311D8AD3}" name="שם המנפיק/שם נייר ערך " dataDxfId="490"/>
    <tableColumn id="2" xr3:uid="{2ADD18BB-B49D-437B-802F-6BEABBC763CA}" name="מספר ני&quot;ע" dataDxfId="489"/>
    <tableColumn id="3" xr3:uid="{3C050317-138B-4F4C-AC43-E8AC5F3E8DB3}" name="זירת מסחר" dataDxfId="488"/>
    <tableColumn id="4" xr3:uid="{7C361205-4432-436B-8EBA-80B50D3A8106}" name="מספר מנפיק" dataDxfId="487"/>
    <tableColumn id="5" xr3:uid="{9C0E14DB-41C1-4DF3-B911-6B5282290FDC}" name="ענף מסחר" dataDxfId="486"/>
    <tableColumn id="6" xr3:uid="{3CDE3C25-F371-49FD-9F7F-4B17D0461DE2}" name="סוג מטבע" dataDxfId="485"/>
    <tableColumn id="7" xr3:uid="{75E4B153-1079-45A0-B606-3708EEEF5243}" name="ערך נקוב****" dataDxfId="484"/>
    <tableColumn id="8" xr3:uid="{657C2582-73CC-423B-8E10-A76A8B535380}" name="שער***" dataDxfId="483"/>
    <tableColumn id="9" xr3:uid="{B054AD15-D7BD-41AB-84BE-179C13679DF7}" name="פדיון/ ריבית/ דיבידנד לקבל*****  " dataDxfId="482"/>
    <tableColumn id="10" xr3:uid="{4BE5C248-325A-4C45-9855-CA5B6314845C}" name="שווי שוק" dataDxfId="481"/>
    <tableColumn id="11" xr3:uid="{1089F637-6B26-46C6-B4CB-2F41812BE1C9}" name="שעור מערך נקוב מונפק" dataDxfId="480"/>
    <tableColumn id="12" xr3:uid="{A46C6328-FAD9-4DBB-8EFA-EEAB9B28FC3A}" name="שעור מנכסי אפיק ההשקעה" dataDxfId="479"/>
    <tableColumn id="13" xr3:uid="{E2C8B65F-BD9F-4B47-82B2-5E7681F0844C}" name="שעור מסך נכסי השקעה**" dataDxfId="47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FA06D77-DB39-490F-867E-ED6B25A61ABF}" name="RowTitleRegion1.a1.b4.1" displayName="_RowTitleRegion1.a1.b4.1_4" ref="A1:B4" totalsRowShown="0" headerRowDxfId="477" dataDxfId="476" tableBorderDxfId="475" headerRowCellStyle="Normal_2007-16618" dataCellStyle="Normal_2007-16618">
  <autoFilter ref="A1:B4" xr:uid="{1FA06D77-DB39-490F-867E-ED6B25A61ABF}">
    <filterColumn colId="0" hiddenButton="1"/>
    <filterColumn colId="1" hiddenButton="1"/>
  </autoFilter>
  <tableColumns count="2">
    <tableColumn id="1" xr3:uid="{B98F4583-9809-4500-92FC-B2C1AE4660B6}" name="תאריך הדיווח" dataDxfId="474" dataCellStyle="Normal_2007-16618"/>
    <tableColumn id="2" xr3:uid="{071BBE34-8CD5-435F-88AB-D146C092CB7C}" name="31/12/2023" dataDxfId="47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4CD6BD9-F197-4C6C-BA65-F8814367E438}" name="TitleRegion1.a6.n30.1" displayName="TitleRegion1.a6.n30.1" ref="A6:N30" totalsRowShown="0" headerRowDxfId="472" dataDxfId="470" headerRowBorderDxfId="471" tableBorderDxfId="469">
  <autoFilter ref="A6:N30" xr:uid="{B4CD6BD9-F197-4C6C-BA65-F8814367E4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88A8FF6-6315-494E-8D38-2DF62D1EC30A}" name="שם המנפיק/שם נייר ערך " dataDxfId="468"/>
    <tableColumn id="2" xr3:uid="{FDAA01AD-F668-43EE-A553-EB5789CDB991}" name="מספר ני&quot;ע" dataDxfId="467"/>
    <tableColumn id="3" xr3:uid="{B8BDC130-2E98-48C6-B431-1FF63D0CA1E6}" name="זירת מסחר" dataDxfId="466"/>
    <tableColumn id="4" xr3:uid="{B31FF1F3-505B-4DBB-9AC5-F776D79D390C}" name="מספר מנפיק" dataDxfId="465"/>
    <tableColumn id="5" xr3:uid="{5A3051D0-0D4B-402A-9ACF-C5812F7899BF}" name="ענף מסחר" dataDxfId="464"/>
    <tableColumn id="6" xr3:uid="{079D6CF6-4CF4-4E89-AA64-8ECDD84ADBAA}" name="דירוג" dataDxfId="463"/>
    <tableColumn id="7" xr3:uid="{A8ABB8AD-D8E7-449E-A824-4B0E21A5CD37}" name="שם מדרג" dataDxfId="462"/>
    <tableColumn id="8" xr3:uid="{822B30B6-63C2-41C6-8727-FD433F16FCB9}" name="סוג מטבע" dataDxfId="461"/>
    <tableColumn id="9" xr3:uid="{8639C927-B21A-4B4B-AC1E-05A9B5608CA5}" name="ערך נקוב****" dataDxfId="460"/>
    <tableColumn id="10" xr3:uid="{3AF65C4E-761E-4F4F-8B1E-5597430CBB9E}" name="שער***" dataDxfId="459"/>
    <tableColumn id="11" xr3:uid="{8CA683D3-E623-4FBF-A7A8-4E256A035987}" name="שווי שוק" dataDxfId="458"/>
    <tableColumn id="12" xr3:uid="{7FB416A4-0D5F-438B-B276-25F4DA3A6C84}" name="שעור מערך נקוב מונפק" dataDxfId="457"/>
    <tableColumn id="13" xr3:uid="{FDE3A911-449D-4348-ADAA-C12FFCAAC108}" name="שעור מנכסי אפיק ההשקעה" dataDxfId="456"/>
    <tableColumn id="14" xr3:uid="{B2BBF39B-775F-40A1-B3AB-A5C1444A8CAF}" name="שעור מסך נכסי השקעה**" dataDxfId="45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D83E80F-EA0D-416D-A2E1-C233D9DC3391}" name="RowTitleRegion1.a1.b4.1" displayName="_RowTitleRegion1.a1.b4.1_5" ref="A1:B4" totalsRowShown="0" headerRowDxfId="454" dataDxfId="453" tableBorderDxfId="452" headerRowCellStyle="Normal_2007-16618" dataCellStyle="Normal_2007-16618">
  <autoFilter ref="A1:B4" xr:uid="{0D83E80F-EA0D-416D-A2E1-C233D9DC3391}">
    <filterColumn colId="0" hiddenButton="1"/>
    <filterColumn colId="1" hiddenButton="1"/>
  </autoFilter>
  <tableColumns count="2">
    <tableColumn id="1" xr3:uid="{581C34C5-A0A4-4948-969D-18F9A02762E0}" name="תאריך הדיווח" dataDxfId="451" dataCellStyle="Normal_2007-16618"/>
    <tableColumn id="2" xr3:uid="{08BCF0CB-5251-41E8-83AC-8D9C2184F20C}" name="31/12/2023" dataDxfId="45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0CE2117-C892-41A5-946F-04E0DA00BE26}" name="TitleRegion1.a6.k27.1" displayName="TitleRegion1.a6.k27.1" ref="A6:K27" totalsRowShown="0" headerRowDxfId="449" dataDxfId="447" headerRowBorderDxfId="448" tableBorderDxfId="446">
  <autoFilter ref="A6:K27" xr:uid="{D0CE2117-C892-41A5-946F-04E0DA00BE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6788DA8-AA99-4F20-A622-A0D655B9FF36}" name="שם המנפיק/שם נייר ערך" dataDxfId="445"/>
    <tableColumn id="2" xr3:uid="{221DAC6E-FA23-4AA6-9119-7E60CBEDA246}" name="מספר ני&quot;ע" dataDxfId="444"/>
    <tableColumn id="3" xr3:uid="{1ABE471B-2EEC-452E-87FD-AB17C35A9BB9}" name="זירת מסחר" dataDxfId="443"/>
    <tableColumn id="4" xr3:uid="{99E58F7B-F9D8-4B93-A853-4E1B4AED9DD6}" name="ענף מסחר" dataDxfId="442"/>
    <tableColumn id="5" xr3:uid="{077C662B-9174-42AA-A644-9A9984A3402D}" name="סוג מטבע" dataDxfId="441"/>
    <tableColumn id="6" xr3:uid="{01C9ED6B-DF0B-428A-89C5-1229E18E385D}" name="ערך נקוב****" dataDxfId="440"/>
    <tableColumn id="7" xr3:uid="{07AD0C16-B2BA-4E7D-9AE6-6A60C3C68E80}" name="שער***" dataDxfId="439"/>
    <tableColumn id="8" xr3:uid="{C5966707-B3BD-404D-AEAC-758EF127EE16}" name="שווי שוק" dataDxfId="438"/>
    <tableColumn id="9" xr3:uid="{644E65D5-121A-4B13-9128-1F76DC85BB69}" name="שעור מערך נקוב מונפק" dataDxfId="437"/>
    <tableColumn id="10" xr3:uid="{C252C474-5EED-4F6C-9844-C89B9602014B}" name="שעור מנכסי אפיק ההשקעה" dataDxfId="436"/>
    <tableColumn id="11" xr3:uid="{16EBA988-0326-4952-8678-2E8A023D7053}" name="שעור מסך נכסי השקעה**" dataDxfId="43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8FCF77D-B491-4E06-A6A7-1187EE35D7D7}" name="RowTitleRegion1.a1.b4.1" displayName="_RowTitleRegion1.a1.b4.1_6" ref="A1:B4" totalsRowShown="0" headerRowDxfId="434" dataDxfId="433" tableBorderDxfId="432" headerRowCellStyle="Normal_2007-16618" dataCellStyle="Normal_2007-16618">
  <autoFilter ref="A1:B4" xr:uid="{28FCF77D-B491-4E06-A6A7-1187EE35D7D7}">
    <filterColumn colId="0" hiddenButton="1"/>
    <filterColumn colId="1" hiddenButton="1"/>
  </autoFilter>
  <tableColumns count="2">
    <tableColumn id="1" xr3:uid="{BE4AC7DB-9AA2-490F-880E-B662239F661E}" name="תאריך הדיווח" dataDxfId="431" dataCellStyle="Normal_2007-16618"/>
    <tableColumn id="2" xr3:uid="{D875BC48-1363-44D3-9588-A98E3F6D8A92}" name="31/12/2023" dataDxfId="43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CD531F3-04BD-4630-AF7D-E27E7E066182}" name="TitleRegion1.a6.k25.1" displayName="TitleRegion1.a6.k25.1" ref="A6:K25" totalsRowShown="0" headerRowDxfId="429" dataDxfId="427" headerRowBorderDxfId="428" tableBorderDxfId="426">
  <autoFilter ref="A6:K25" xr:uid="{3CD531F3-04BD-4630-AF7D-E27E7E0661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9CC1741-93EA-46EE-B043-F93DEC79ED71}" name="שם המנפיק/שם נייר ערך" dataDxfId="425"/>
    <tableColumn id="2" xr3:uid="{AF6DC199-0127-43CB-890F-A2FB65E422B2}" name="מספר ני&quot;ע" dataDxfId="424"/>
    <tableColumn id="3" xr3:uid="{9A6E78A2-369D-4726-BE78-1E6BDBEA8BA3}" name="זירת מסחר" dataDxfId="423"/>
    <tableColumn id="4" xr3:uid="{B715A4B5-7C72-4823-85A4-F839CA3FCF43}" name="ענף מסחר" dataDxfId="422"/>
    <tableColumn id="5" xr3:uid="{4CC9299C-2D41-42F2-8DA5-22A530634150}" name="סוג מטבע" dataDxfId="421"/>
    <tableColumn id="6" xr3:uid="{B6853BB4-E00C-4BCF-9A5B-2051EE960649}" name="ערך נקוב****" dataDxfId="420"/>
    <tableColumn id="7" xr3:uid="{98786597-9DDC-4D77-B57E-EB7CBD3FF693}" name="שער***" dataDxfId="419"/>
    <tableColumn id="8" xr3:uid="{411C1282-4506-4E21-86A9-BB5DF4FA734F}" name="שווי שוק" dataDxfId="418"/>
    <tableColumn id="9" xr3:uid="{2D9F611E-6454-47C7-B89F-2017F3B3A9EC}" name="שעור מערך נקוב מונפק" dataDxfId="417"/>
    <tableColumn id="10" xr3:uid="{9495EC87-2877-4F54-A222-733F91A8A75F}" name="שעור מנכסי אפיק ההשקעה" dataDxfId="416"/>
    <tableColumn id="11" xr3:uid="{006B81F0-334E-4929-AD18-E236F6E56CC2}" name="שעור מסך נכסי השקעה**" dataDxfId="41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3100B00-EFEE-4D8B-99C4-5D8AC6FC702C}" name="RowTitleRegion1.a1.b4.1" displayName="_RowTitleRegion1.a1.b4.1_7" ref="A1:B4" totalsRowShown="0" headerRowDxfId="414" dataDxfId="413" tableBorderDxfId="412" headerRowCellStyle="Normal_2007-16618" dataCellStyle="Normal_2007-16618">
  <autoFilter ref="A1:B4" xr:uid="{A3100B00-EFEE-4D8B-99C4-5D8AC6FC702C}">
    <filterColumn colId="0" hiddenButton="1"/>
    <filterColumn colId="1" hiddenButton="1"/>
  </autoFilter>
  <tableColumns count="2">
    <tableColumn id="1" xr3:uid="{BD4A9736-874B-45DC-853F-E909279493BB}" name="תאריך הדיווח" dataDxfId="411" dataCellStyle="Normal_2007-16618"/>
    <tableColumn id="2" xr3:uid="{CA30745E-1477-49A1-BFEA-73EFF999803A}" name="31/12/2023" dataDxfId="41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4189F88-616B-46E5-A192-9DFAE00AE1C2}" name="TitleRegion1.a6.j24.1" displayName="TitleRegion1.a6.j24.1" ref="A6:J24" totalsRowShown="0" headerRowDxfId="409" dataDxfId="407" headerRowBorderDxfId="408" tableBorderDxfId="406">
  <autoFilter ref="A6:J24" xr:uid="{54189F88-616B-46E5-A192-9DFAE00AE1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B2D64F5-C2B6-45E7-9E31-A418A85E272E}" name="שם המנפיק/שם נייר ערך" dataDxfId="405"/>
    <tableColumn id="2" xr3:uid="{3B8E5978-45C6-4B56-8365-07C8996942EA}" name="מספר ני&quot;ע" dataDxfId="404"/>
    <tableColumn id="3" xr3:uid="{B936AF5D-6E75-4DDE-9AC8-6B98555B91F7}" name="זירת מסחר" dataDxfId="403"/>
    <tableColumn id="4" xr3:uid="{FF3E8494-B95A-4345-B6FF-EBA90D831290}" name="ענף מסחר" dataDxfId="402"/>
    <tableColumn id="5" xr3:uid="{1B8401FB-854E-4CAA-A0CE-42F3B2D57D8D}" name="סוג מטבע" dataDxfId="401"/>
    <tableColumn id="6" xr3:uid="{1D2CC469-F9D2-4C20-939C-F0B45ECDE0CF}" name="ערך נקוב****" dataDxfId="400"/>
    <tableColumn id="7" xr3:uid="{F5A726CF-42F2-4784-9EA4-305D3444797C}" name="שער***" dataDxfId="399"/>
    <tableColumn id="8" xr3:uid="{72523120-7913-439E-8A9E-C748E470852F}" name="שווי שוק" dataDxfId="398"/>
    <tableColumn id="9" xr3:uid="{D9E2BFDE-8A81-4972-8912-95C8A17EB25C}" name="שעור מנכסי אפיק ההשקעה" dataDxfId="397"/>
    <tableColumn id="10" xr3:uid="{CEF5F77D-986D-4402-B378-1A4535FF1A2A}" name="שעור מסך נכסי השקעה**" dataDxfId="39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3A76FB3-03D2-4DCA-ACD6-13AEFB19E046}" name="RowTitleRegion1.a1.b4.1" displayName="_RowTitleRegion1.a1.b4.1_8" ref="A1:B4" totalsRowShown="0" headerRowDxfId="395" dataDxfId="394" tableBorderDxfId="393" headerRowCellStyle="Normal_2007-16618" dataCellStyle="Normal_2007-16618">
  <autoFilter ref="A1:B4" xr:uid="{A3A76FB3-03D2-4DCA-ACD6-13AEFB19E046}">
    <filterColumn colId="0" hiddenButton="1"/>
    <filterColumn colId="1" hiddenButton="1"/>
  </autoFilter>
  <tableColumns count="2">
    <tableColumn id="1" xr3:uid="{9140F0B5-3068-4620-ADA8-639DE2332F46}" name="תאריך הדיווח" dataDxfId="392" dataCellStyle="Normal_2007-16618"/>
    <tableColumn id="2" xr3:uid="{3A542069-D927-4503-A320-ACF74EC8942B}" name="31/12/2023" dataDxfId="39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ABE87ED-6621-47E3-A428-CC79A105746C}" name="TitleRegion1.a6.p13.1" displayName="TitleRegion1.a6.p13.1" ref="A6:P13" totalsRowShown="0" headerRowDxfId="390" dataDxfId="388" headerRowBorderDxfId="389" tableBorderDxfId="387">
  <autoFilter ref="A6:P13" xr:uid="{EABE87ED-6621-47E3-A428-CC79A10574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E2DBC77-4808-4E65-AD3C-19DD1F53375F}" name="שם המנפיק/שם נייר ערך" dataDxfId="386"/>
    <tableColumn id="2" xr3:uid="{51B174BC-D859-44BC-9424-2305047B1810}" name="מספר ני&quot;ע" dataDxfId="385"/>
    <tableColumn id="3" xr3:uid="{6B1D0049-3707-4904-8C15-B4639C963041}" name="נכס הבסיס" dataDxfId="384"/>
    <tableColumn id="4" xr3:uid="{EBE29B6D-BDF7-448E-846D-7F7CA7F1C628}" name="דירוג" dataDxfId="383"/>
    <tableColumn id="5" xr3:uid="{2B666C11-4398-4C5F-848B-AEC92462336E}" name="שם מדרג" dataDxfId="382"/>
    <tableColumn id="6" xr3:uid="{E3A37524-8D60-4290-9751-831C96909A34}" name="תאריך רכישה" dataDxfId="381"/>
    <tableColumn id="7" xr3:uid="{21593C6A-9A61-4BFC-A2AB-655EDF44596D}" name="מח&quot;מ" dataDxfId="380"/>
    <tableColumn id="8" xr3:uid="{0E0391D9-1871-42CA-A530-748719D8C2C1}" name="סוג מטבע" dataDxfId="379"/>
    <tableColumn id="9" xr3:uid="{49EB0CD1-D771-4AC5-BDB0-F11133956D42}" name="שיעור ריבית" dataDxfId="378"/>
    <tableColumn id="10" xr3:uid="{C94F1F3B-0965-446C-9851-83944EC85C89}" name="תשואה לפידיון" dataDxfId="377"/>
    <tableColumn id="11" xr3:uid="{7C332A18-0DC8-4BBD-BB3E-4E56503DED15}" name="ערך נקוב****" dataDxfId="376"/>
    <tableColumn id="12" xr3:uid="{11D3BBF6-B08A-41B7-B1A9-DA221EFA8B8D}" name="שער***" dataDxfId="375"/>
    <tableColumn id="13" xr3:uid="{DC10DA23-D68C-4BA5-BA74-82AD5B443DF8}" name="שווי שוק" dataDxfId="374"/>
    <tableColumn id="14" xr3:uid="{6CBAE16E-40F6-41F8-A0A5-8F90225C45D2}" name="שעור מערך נקוב מונפק" dataDxfId="373"/>
    <tableColumn id="15" xr3:uid="{DB449428-BC67-4003-BECF-78CAEE1FA56D}" name="שעור מנכסי אפיק ההשקעה" dataDxfId="372"/>
    <tableColumn id="16" xr3:uid="{220C0664-5D8F-44FB-A471-52C890C44F66}" name="שעור מסך נכסי השקעה**" dataDxfId="37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C040279-8B92-49B8-BF5D-0305A3D46F36}" name="RowTitleRegion1.a1.b4.1" displayName="_RowTitleRegion1.a1.b4.1_9" ref="A1:B4" totalsRowShown="0" headerRowDxfId="370" dataDxfId="369" tableBorderDxfId="368" headerRowCellStyle="Normal_2007-16618" dataCellStyle="Normal_2007-16618">
  <autoFilter ref="A1:B4" xr:uid="{BC040279-8B92-49B8-BF5D-0305A3D46F36}">
    <filterColumn colId="0" hiddenButton="1"/>
    <filterColumn colId="1" hiddenButton="1"/>
  </autoFilter>
  <tableColumns count="2">
    <tableColumn id="1" xr3:uid="{D7A420FC-A7C7-4B90-B3A0-692645AEA474}" name="תאריך הדיווח" dataDxfId="367" dataCellStyle="Normal_2007-16618"/>
    <tableColumn id="2" xr3:uid="{52ED1887-C69A-4291-A4A8-51CAFA50E3E9}" name="31/12/2023" dataDxfId="36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8354526-5706-456F-9E22-CD0BCF94EC2A}" name="TitleRegion1.a6.o12.1" displayName="TitleRegion1.a6.o12.1" ref="A6:O12" totalsRowShown="0" headerRowDxfId="365" dataDxfId="363" headerRowBorderDxfId="364" tableBorderDxfId="362">
  <autoFilter ref="A6:O12" xr:uid="{88354526-5706-456F-9E22-CD0BCF94EC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748B521-7F59-4B64-AEF2-688E8F34FA2C}" name="שם המנפיק/שם נייר ערך" dataDxfId="361"/>
    <tableColumn id="2" xr3:uid="{62D705E2-CC78-4F34-B627-BA481CF720D6}" name="מספר ני&quot;ע" dataDxfId="360"/>
    <tableColumn id="3" xr3:uid="{D20C441E-692C-4F83-8A20-BB0E8E9C79F0}" name="דירוג" dataDxfId="359"/>
    <tableColumn id="4" xr3:uid="{BA844A50-A896-4357-8E8B-69C23C5974E3}" name="שם מדרג" dataDxfId="358"/>
    <tableColumn id="5" xr3:uid="{907FD728-AF9A-4467-A33F-9E3163BB4A00}" name="תאריך רכישה" dataDxfId="357"/>
    <tableColumn id="6" xr3:uid="{906CD692-0A81-4F14-B34C-1470A4B73F5B}" name="מח&quot;מ" dataDxfId="356"/>
    <tableColumn id="7" xr3:uid="{EADFD412-609A-44B5-9F15-0C82E27C4C26}" name="סוג מטבע" dataDxfId="355"/>
    <tableColumn id="8" xr3:uid="{6E756523-2A0E-441B-A78A-BBD890EC830B}" name="שיעור ריבית" dataDxfId="354"/>
    <tableColumn id="9" xr3:uid="{B945E4C0-87C3-4851-90EC-48FC6C8C35F0}" name="תשואה לפידיון" dataDxfId="353"/>
    <tableColumn id="10" xr3:uid="{1179061C-99B3-4586-9316-1DB0F136298E}" name="ערך נקוב****" dataDxfId="352"/>
    <tableColumn id="11" xr3:uid="{3EF01F7F-86EB-4A58-8220-495F87D7AD16}" name="שער***" dataDxfId="351"/>
    <tableColumn id="12" xr3:uid="{3CE0592F-5214-4388-82D6-89E388D10FE3}" name="שווי הוגן" dataDxfId="350"/>
    <tableColumn id="13" xr3:uid="{172F031E-BE96-4C59-B9C9-D97489394401}" name="שעור מערך נקוב מונפק" dataDxfId="349"/>
    <tableColumn id="14" xr3:uid="{A1DAE1FF-B3B4-4897-936F-7DD7DE6DE927}" name="שעור מנכסי אפיק ההשקעה" dataDxfId="348"/>
    <tableColumn id="15" xr3:uid="{438EFF97-AD0F-4293-A5AD-F48BA1035EB7}" name="שעור מסך נכסי השקעה**" dataDxfId="34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EA69338-75F6-4E87-B130-9E91E6C82927}" name="RowTitleRegion1.a1.b4.1" displayName="_RowTitleRegion1.a1.b4.1_10" ref="A1:B4" totalsRowShown="0" headerRowDxfId="346" dataDxfId="345" tableBorderDxfId="344" headerRowCellStyle="Normal_2007-16618" dataCellStyle="Normal_2007-16618">
  <autoFilter ref="A1:B4" xr:uid="{8EA69338-75F6-4E87-B130-9E91E6C82927}">
    <filterColumn colId="0" hiddenButton="1"/>
    <filterColumn colId="1" hiddenButton="1"/>
  </autoFilter>
  <tableColumns count="2">
    <tableColumn id="1" xr3:uid="{7FF178BD-51DB-4D1F-B1F3-768D601D92FE}" name="תאריך הדיווח" dataDxfId="343" dataCellStyle="Normal_2007-16618"/>
    <tableColumn id="2" xr3:uid="{E617F279-E27C-4F25-9285-971DD18DFD07}" name="31/12/2023" dataDxfId="34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197FDC9-86B7-4F18-8047-05C56ACAA8F5}" name="TitleRegion1.a6.r19.1" displayName="TitleRegion1.a6.r19.1" ref="A6:R19" totalsRowShown="0" headerRowDxfId="341" dataDxfId="339" headerRowBorderDxfId="340" tableBorderDxfId="338">
  <autoFilter ref="A6:R19" xr:uid="{D197FDC9-86B7-4F18-8047-05C56ACAA8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D91D058-4A3A-420C-8A7E-922E80E128EA}" name="שם המנפיק/שם נייר ערך" dataDxfId="337"/>
    <tableColumn id="2" xr3:uid="{03CF765B-EC56-4CB3-8DA7-3566354DBA27}" name="מספר ני&quot;ע" dataDxfId="336"/>
    <tableColumn id="3" xr3:uid="{A07D8E65-C278-4838-BC86-5FB29973EF3F}" name="ספק המידע" dataDxfId="335"/>
    <tableColumn id="4" xr3:uid="{BEB56CCA-2B23-43FD-BFB6-AB7584006FD1}" name="מספר מנפיק" dataDxfId="334"/>
    <tableColumn id="5" xr3:uid="{C6E58A10-BB1D-48ED-952B-28A82C962DCD}" name="ענף מסחר" dataDxfId="333"/>
    <tableColumn id="6" xr3:uid="{9EE7CE60-5872-48B3-80C9-9F97B02C1A3B}" name="דירוג" dataDxfId="332"/>
    <tableColumn id="7" xr3:uid="{FED631F6-0526-4590-9B24-E47F3CB41F12}" name="שם מדרג" dataDxfId="331"/>
    <tableColumn id="8" xr3:uid="{A618C9FA-5D8F-4150-882B-B4C269157E68}" name="תאריך רכישה" dataDxfId="330"/>
    <tableColumn id="9" xr3:uid="{E9751823-49F5-4994-B052-A90B02A87EA3}" name="מח&quot;מ" dataDxfId="329"/>
    <tableColumn id="10" xr3:uid="{2A8F961C-4173-426F-809C-A1990CC0DD23}" name="סוג מטבע" dataDxfId="328"/>
    <tableColumn id="11" xr3:uid="{62439058-C2EA-4994-82E0-C60BD1969232}" name="שיעור ריבית" dataDxfId="327"/>
    <tableColumn id="12" xr3:uid="{C2496825-D863-4B09-9CCD-674B18AF2645}" name="תשואה לפידיון" dataDxfId="326"/>
    <tableColumn id="13" xr3:uid="{B13D60DA-4F58-4E18-9671-8F5CC3EF2A2D}" name="ערך נקוב****" dataDxfId="325"/>
    <tableColumn id="14" xr3:uid="{E3737C34-B547-4B6A-A675-73D4C1BBF0AF}" name="שער***" dataDxfId="324"/>
    <tableColumn id="15" xr3:uid="{AD5D328E-7864-49F5-B1A5-238F8007222F}" name="שווי הוגן" dataDxfId="323"/>
    <tableColumn id="16" xr3:uid="{DE832417-0108-44D8-BF06-243C1AE87AD6}" name="שעור מערך נקוב מונפק" dataDxfId="322"/>
    <tableColumn id="17" xr3:uid="{69755F25-CDA2-436A-973C-205097006C93}" name="שעור מנכסי אפיק ההשקעה" dataDxfId="321"/>
    <tableColumn id="18" xr3:uid="{2E6CED8F-6D12-48D1-84E7-4B63CFA9F01F}" name="שעור מסך נכסי השקעה**" dataDxfId="32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51B5B5A-C8B4-4A16-AE89-CF8E7758C2A6}" name="RowTitleRegion1.a1.b4.1" displayName="_RowTitleRegion1.a1.b4.1_11" ref="A1:B4" totalsRowShown="0" headerRowDxfId="319" dataDxfId="318" tableBorderDxfId="317" headerRowCellStyle="Normal_2007-16618" dataCellStyle="Normal_2007-16618">
  <autoFilter ref="A1:B4" xr:uid="{951B5B5A-C8B4-4A16-AE89-CF8E7758C2A6}">
    <filterColumn colId="0" hiddenButton="1"/>
    <filterColumn colId="1" hiddenButton="1"/>
  </autoFilter>
  <tableColumns count="2">
    <tableColumn id="1" xr3:uid="{EF516328-7513-4CD3-A867-DAF5CD2E23A2}" name="תאריך הדיווח" dataDxfId="316" dataCellStyle="Normal_2007-16618"/>
    <tableColumn id="2" xr3:uid="{5D0626A8-ECBC-4997-9DCA-847CE7E66300}" name="31/12/2023" dataDxfId="31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8FDA954-3FCC-450D-B2AC-94833F065F93}" name="TitleRegion1.a6.r45.1" displayName="TitleRegion1.a6.r45.1" ref="A6:R45" totalsRowShown="0" headerRowDxfId="314" dataDxfId="312" headerRowBorderDxfId="313" tableBorderDxfId="311">
  <autoFilter ref="A6:R45" xr:uid="{C8FDA954-3FCC-450D-B2AC-94833F065F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F1909EC-8C33-4882-8F70-4FEA9FF5E430}" name="שם המנפיק/שם נייר ערך" dataDxfId="310"/>
    <tableColumn id="2" xr3:uid="{4C1ADEBF-7AD1-4885-BC37-0E09D5E6212B}" name="מספר ני&quot;ע" dataDxfId="309"/>
    <tableColumn id="3" xr3:uid="{75A16C7F-A1DC-4AE0-B1E2-7063ED19AD59}" name="ספק המידע" dataDxfId="308"/>
    <tableColumn id="4" xr3:uid="{37E5FC31-544B-46F7-9D42-1EF192FD4A67}" name="מספר מנפיק" dataDxfId="307"/>
    <tableColumn id="5" xr3:uid="{C11953BE-288D-422D-8A87-FA2E3F8C4023}" name="ענף מסחר" dataDxfId="306"/>
    <tableColumn id="6" xr3:uid="{1D309C8A-E2FA-445A-B782-7A307A0EF5EE}" name="דירוג" dataDxfId="305"/>
    <tableColumn id="7" xr3:uid="{6B039306-2DE8-4A90-BB36-B3A8AB790135}" name="שם מדרג" dataDxfId="304"/>
    <tableColumn id="8" xr3:uid="{01987147-4D76-43C4-AA2C-6310731C8D51}" name="תאריך רכישה" dataDxfId="303"/>
    <tableColumn id="9" xr3:uid="{0F4BCB33-E842-4722-8990-2F66EFA20F2B}" name="מח&quot;מ" dataDxfId="302"/>
    <tableColumn id="10" xr3:uid="{95714749-11C7-45FB-BF88-6BC894F71844}" name="סוג מטבע" dataDxfId="301"/>
    <tableColumn id="11" xr3:uid="{46C5FCDA-75E5-4603-9BDD-B6F5541589F4}" name="שיעור ריבית" dataDxfId="300"/>
    <tableColumn id="12" xr3:uid="{82ADA31E-7F00-47B4-B559-4237603B630B}" name="תשואה לפידיון" dataDxfId="299"/>
    <tableColumn id="13" xr3:uid="{5EC2F46B-DF4E-481E-9DF9-BD42ED375CAF}" name="ערך נקוב****" dataDxfId="298"/>
    <tableColumn id="14" xr3:uid="{0C1CEBAF-05FC-485C-BF98-5B31F5FAAE52}" name="שער***" dataDxfId="297"/>
    <tableColumn id="15" xr3:uid="{78EFFBC2-5989-4BDB-AD71-FAA1C75990C3}" name="שווי הוגן" dataDxfId="296"/>
    <tableColumn id="16" xr3:uid="{4CA5C7B5-2614-4847-869E-5861CEB91B53}" name="שעור מערך נקוב מונפק" dataDxfId="295"/>
    <tableColumn id="17" xr3:uid="{FEF4B849-F808-4AC2-91CF-1F2F8663601F}" name="שעור מנכסי אפיק ההשקעה" dataDxfId="294"/>
    <tableColumn id="18" xr3:uid="{E61D0A04-1A37-4149-A932-667537442D8A}" name="שעור מסך נכסי השקעה**" dataDxfId="29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8872D4B-2B30-4BD7-974C-F816E1ABE39C}" name="RowTitleRegion1.a1.b4.1" displayName="_RowTitleRegion1.a1.b4.1_12" ref="A1:B4" totalsRowShown="0" headerRowDxfId="292" dataDxfId="291" tableBorderDxfId="290" headerRowCellStyle="Normal_2007-16618" dataCellStyle="Normal_2007-16618">
  <autoFilter ref="A1:B4" xr:uid="{B8872D4B-2B30-4BD7-974C-F816E1ABE39C}">
    <filterColumn colId="0" hiddenButton="1"/>
    <filterColumn colId="1" hiddenButton="1"/>
  </autoFilter>
  <tableColumns count="2">
    <tableColumn id="1" xr3:uid="{8469102D-1D96-4D26-BB1F-B70157644720}" name="תאריך הדיווח" dataDxfId="289" dataCellStyle="Normal_2007-16618"/>
    <tableColumn id="2" xr3:uid="{91E05D71-A331-42D6-B715-419DBBC722D6}" name="31/12/2023" dataDxfId="28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8D575CB-7BDD-4996-A8E0-EA833A06A2F8}" name="TitleRegion1.a6.l47.1" displayName="TitleRegion1.a6.l47.1" ref="A6:L47" totalsRowShown="0" headerRowDxfId="287" dataDxfId="285" headerRowBorderDxfId="286" tableBorderDxfId="284">
  <autoFilter ref="A6:L47" xr:uid="{88D575CB-7BDD-4996-A8E0-EA833A06A2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28478D1-C68E-4F22-835C-ED3D355E2489}" name="שם המנפיק/שם נייר ערך" dataDxfId="283"/>
    <tableColumn id="2" xr3:uid="{5604F553-7B2C-44DC-9A55-5503B2A12895}" name="מספר ני&quot;ע" dataDxfId="282"/>
    <tableColumn id="3" xr3:uid="{03B24E60-DC19-4A8C-84C1-774F72CFCBEB}" name="ספק המידע" dataDxfId="281"/>
    <tableColumn id="4" xr3:uid="{E764AF08-B94D-4FAA-90BB-E79F48B16151}" name="מספר מנפיק" dataDxfId="280"/>
    <tableColumn id="5" xr3:uid="{FC3F38BE-CA6D-4E90-9380-F443786ED6B4}" name="ענף מסחר" dataDxfId="279"/>
    <tableColumn id="6" xr3:uid="{69202B7B-94EE-4A24-A18A-30CA931736ED}" name="סוג מטבע" dataDxfId="278"/>
    <tableColumn id="7" xr3:uid="{DBC7FDF1-FF33-4E3A-9FD6-64F418958BFB}" name="ערך נקוב****" dataDxfId="277"/>
    <tableColumn id="8" xr3:uid="{B0284BAB-16FE-404D-B894-9B70A1A35AFD}" name="שער***" dataDxfId="276"/>
    <tableColumn id="9" xr3:uid="{25A44A17-E4FF-4F1F-A713-ABB0213013B6}" name="שווי הוגן" dataDxfId="275"/>
    <tableColumn id="10" xr3:uid="{B3E1F670-C068-4A58-ABD1-6646E9CCA05D}" name="שעור מערך נקוב מונפק" dataDxfId="274"/>
    <tableColumn id="11" xr3:uid="{8E6F2DC6-C99A-4157-A5EF-D94A4C419B4D}" name="שעור מנכסי אפיק ההשקעה" dataDxfId="273"/>
    <tableColumn id="12" xr3:uid="{3D784858-D58D-40D7-BEAE-34F11040779E}" name="שעור מסך נכסי השקעה**" dataDxfId="27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B87DD1B-AC43-4157-81A3-B4C34E8C543D}" name="RowTitleRegion1.a1.b4.1" displayName="_RowTitleRegion1.a1.b4.1_13" ref="A1:B4" totalsRowShown="0" headerRowDxfId="271" dataDxfId="270" tableBorderDxfId="269" headerRowCellStyle="Normal_2007-16618" dataCellStyle="Normal_2007-16618">
  <autoFilter ref="A1:B4" xr:uid="{BB87DD1B-AC43-4157-81A3-B4C34E8C543D}">
    <filterColumn colId="0" hiddenButton="1"/>
    <filterColumn colId="1" hiddenButton="1"/>
  </autoFilter>
  <tableColumns count="2">
    <tableColumn id="1" xr3:uid="{4B79ED86-2104-4DE5-B1E0-26DB444CC765}" name="תאריך הדיווח" dataDxfId="268" dataCellStyle="Normal_2007-16618"/>
    <tableColumn id="2" xr3:uid="{884813A6-A3BC-4823-B5E1-D1036B753490}" name="31/12/2023" dataDxfId="26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0AC1E5-4C61-475E-AD07-F2F0F7C19F4D}" name="TitleRegion1.a6.j288.1" displayName="TitleRegion1.a6.j288.1" ref="A6:J288" totalsRowShown="0" headerRowDxfId="266" dataDxfId="264" headerRowBorderDxfId="265" tableBorderDxfId="263">
  <autoFilter ref="A6:J288" xr:uid="{350AC1E5-4C61-475E-AD07-F2F0F7C19F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7E26F6B-B3A1-46B8-8721-5C63D25FD2A3}" name="שם המנפיק/שם נייר ערך" dataDxfId="262"/>
    <tableColumn id="2" xr3:uid="{27350762-C5AB-4239-8E5E-2648DAE79D6A}" name="מספר ני&quot;ע" dataDxfId="261"/>
    <tableColumn id="3" xr3:uid="{30499C5B-50F7-4337-BF14-F4B6C3C6B33A}" name="סוג מטבע" dataDxfId="260"/>
    <tableColumn id="4" xr3:uid="{DB599FBC-BD2A-45D1-9765-2EE924B007FE}" name="תאריך רכישה" dataDxfId="259"/>
    <tableColumn id="5" xr3:uid="{214FAF73-8AC5-40DF-A016-8BEE2FEE4D32}" name="ערך נקוב****" dataDxfId="258"/>
    <tableColumn id="6" xr3:uid="{F4A7BFD9-3067-471B-B522-B96FE0F83D66}" name="שער***" dataDxfId="257"/>
    <tableColumn id="7" xr3:uid="{3EAE9BF6-F8D4-4C50-9419-302DE7CC3992}" name="שווי הוגן" dataDxfId="256"/>
    <tableColumn id="8" xr3:uid="{A5E40AE4-DCD0-4C13-A9C0-A2CAF0624AE4}" name="שעור מערך נקוב מונפק" dataDxfId="255"/>
    <tableColumn id="9" xr3:uid="{86F69BBC-3C30-4530-BB7A-CF5F8C9E5E29}" name="שעור מנכסי אפיק ההשקעה" dataDxfId="254"/>
    <tableColumn id="10" xr3:uid="{E68E6CBC-848E-46B7-9045-6992C524D212}" name="שעור מסך נכסי השקעה**" dataDxfId="25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721BB13-249C-46EB-9997-6C6FEA31BE32}" name="RowTitleRegion1.a1.b4.1" displayName="_RowTitleRegion1.a1.b4.1_14" ref="A1:B4" totalsRowShown="0" headerRowDxfId="252" dataDxfId="251" tableBorderDxfId="250" headerRowCellStyle="Normal_2007-16618" dataCellStyle="Normal_2007-16618">
  <autoFilter ref="A1:B4" xr:uid="{E721BB13-249C-46EB-9997-6C6FEA31BE32}">
    <filterColumn colId="0" hiddenButton="1"/>
    <filterColumn colId="1" hiddenButton="1"/>
  </autoFilter>
  <tableColumns count="2">
    <tableColumn id="1" xr3:uid="{C36F0548-6683-4B11-8A1A-E97D48F6A32E}" name="תאריך הדיווח" dataDxfId="249" dataCellStyle="Normal_2007-16618"/>
    <tableColumn id="2" xr3:uid="{65C87E1C-394C-4782-8335-559DF56F6864}" name="31/12/2023" dataDxfId="24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8BD2B4F-953B-4406-92BB-00930EC710B5}" name="TitleRegion1.a6.k15.1" displayName="TitleRegion1.a6.k15.1" ref="A6:K15" totalsRowShown="0" headerRowDxfId="247" dataDxfId="245" headerRowBorderDxfId="246" tableBorderDxfId="244">
  <autoFilter ref="A6:K15" xr:uid="{08BD2B4F-953B-4406-92BB-00930EC710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222DAEE-C8F4-451E-BE1F-A2385F465344}" name="שם המנפיק/שם נייר ערך" dataDxfId="243"/>
    <tableColumn id="2" xr3:uid="{CE251BC8-A6A1-414D-92A0-4870B09328BB}" name="מספר ני&quot;ע" dataDxfId="242"/>
    <tableColumn id="3" xr3:uid="{1C37FA59-51C8-413A-84CA-83484F4FE5EA}" name="ענף מסחר" dataDxfId="241"/>
    <tableColumn id="4" xr3:uid="{789D9DB0-3077-4E61-9307-A40CD54A85C7}" name="סוג מטבע" dataDxfId="240"/>
    <tableColumn id="5" xr3:uid="{D8A3EE14-3D24-486C-B1B2-2BDC7EA03083}" name="תאריך רכישה" dataDxfId="239"/>
    <tableColumn id="6" xr3:uid="{EDE08B8D-72BB-4107-B435-FAA215DAC1D7}" name="ערך נקוב****" dataDxfId="238"/>
    <tableColumn id="7" xr3:uid="{4E8E5F29-8224-48F5-AC07-BD65635B1F7D}" name="שער***" dataDxfId="237"/>
    <tableColumn id="8" xr3:uid="{083E4E10-25D3-4F45-A08B-8F2576C9FB5B}" name="שווי הוגן" dataDxfId="236"/>
    <tableColumn id="9" xr3:uid="{CC3B09D3-E204-483E-80FE-9380384EAD31}" name="שעור מערך נקוב מונפק" dataDxfId="235"/>
    <tableColumn id="10" xr3:uid="{DA98ED2A-C682-4CAF-971E-CB864A5F6879}" name="שעור מנכסי אפיק ההשקעה" dataDxfId="234">
      <calculatedColumnFormula>IFERROR(H7/$H$9,0)</calculatedColumnFormula>
    </tableColumn>
    <tableColumn id="11" xr3:uid="{CA930C9A-DCBB-4785-8318-C4AADD22D9C2}" name="שעור מסך נכסי השקעה**" dataDxfId="23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927C917-8246-4D59-8130-D0F33D93C1C6}" name="RowTitleRegion1.a1.b4.1" displayName="_RowTitleRegion1.a1.b4.1_15" ref="A1:B4" totalsRowShown="0" headerRowDxfId="232" dataDxfId="231" tableBorderDxfId="230" headerRowCellStyle="Normal_2007-16618" dataCellStyle="Normal_2007-16618">
  <autoFilter ref="A1:B4" xr:uid="{9927C917-8246-4D59-8130-D0F33D93C1C6}">
    <filterColumn colId="0" hiddenButton="1"/>
    <filterColumn colId="1" hiddenButton="1"/>
  </autoFilter>
  <tableColumns count="2">
    <tableColumn id="1" xr3:uid="{F6429248-D00D-4106-90B1-1A03445C567D}" name="תאריך הדיווח" dataDxfId="229" dataCellStyle="Normal_2007-16618"/>
    <tableColumn id="2" xr3:uid="{5977EE1C-F27A-476F-9189-ED5607160B35}" name="31/12/2023" dataDxfId="22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2E3743-4CEF-4529-B66C-E5B0A85EF662}" name="TitleRegion1.a6.k20.1" displayName="TitleRegion1.a6.k20.1" ref="A6:K20" totalsRowShown="0" headerRowDxfId="227" dataDxfId="225" headerRowBorderDxfId="226" tableBorderDxfId="224">
  <autoFilter ref="A6:K20" xr:uid="{7C2E3743-4CEF-4529-B66C-E5B0A85EF6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8372CE-1EDC-4D98-96B3-BBF19B760C71}" name="שם המנפיק/שם נייר ערך" dataDxfId="223"/>
    <tableColumn id="2" xr3:uid="{6E9465FE-41A5-4C06-9A47-235D22A40A86}" name="מספר ני&quot;ע" dataDxfId="222"/>
    <tableColumn id="3" xr3:uid="{C4C896E1-EFEA-4072-94C6-F1C6805A2BAB}" name="ענף מסחר" dataDxfId="221"/>
    <tableColumn id="4" xr3:uid="{11C75E92-71D7-41BE-B25B-7B88F98C98B0}" name="סוג מטבע" dataDxfId="220"/>
    <tableColumn id="5" xr3:uid="{6CE5A103-83E8-476D-9C8B-A918BC46F4C4}" name="תאריך רכישה" dataDxfId="219"/>
    <tableColumn id="6" xr3:uid="{05F1C91D-3273-4036-8412-CDE7D1163498}" name="ערך נקוב****" dataDxfId="218"/>
    <tableColumn id="7" xr3:uid="{A5805CCE-79D7-4E53-AC33-75955B0801E7}" name="שער***" dataDxfId="217"/>
    <tableColumn id="8" xr3:uid="{8ED05B8F-BA1E-476A-97F9-F8873630ACCA}" name="שווי הוגן" dataDxfId="216"/>
    <tableColumn id="9" xr3:uid="{7661856D-4982-4F42-9F34-520CC6665E87}" name="שעור מערך נקוב מונפק" dataDxfId="215"/>
    <tableColumn id="10" xr3:uid="{322C8ACD-95E8-488F-8575-994412EFCA2F}" name="שעור מנכסי אפיק ההשקעה" dataDxfId="214"/>
    <tableColumn id="11" xr3:uid="{91175EC9-0D8B-438C-BA22-892979D5C800}" name="שעור מסך נכסי השקעה**" dataDxfId="21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0A50DDA-1FC8-4803-8412-30A600B85769}" name="RowTitleRegion1.a1.b4.1" displayName="_RowTitleRegion1.a1.b4.1_16" ref="A1:B4" totalsRowShown="0" headerRowDxfId="212" dataDxfId="211" tableBorderDxfId="210" headerRowCellStyle="Normal_2007-16618" dataCellStyle="Normal_2007-16618">
  <autoFilter ref="A1:B4" xr:uid="{F0A50DDA-1FC8-4803-8412-30A600B85769}">
    <filterColumn colId="0" hiddenButton="1"/>
    <filterColumn colId="1" hiddenButton="1"/>
  </autoFilter>
  <tableColumns count="2">
    <tableColumn id="1" xr3:uid="{D18654B4-736A-4203-8204-7266D7326EBF}" name="תאריך הדיווח" dataDxfId="209" dataCellStyle="Normal_2007-16618"/>
    <tableColumn id="2" xr3:uid="{BDE68F76-AA9B-4A4C-954E-2879C41A9BB3}" name="31/12/2023" dataDxfId="20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8B88182-3D21-49E0-B0E2-690C8BCC7329}" name="TitleRegion1.a6.j389.1" displayName="TitleRegion1.a6.j389.1" ref="A6:J389" totalsRowShown="0" headerRowDxfId="207" dataDxfId="205" headerRowBorderDxfId="206" tableBorderDxfId="204">
  <autoFilter ref="A6:J389" xr:uid="{D8B88182-3D21-49E0-B0E2-690C8BCC73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6A26DFA-3016-4EC7-9988-2186F81EEE4A}" name="שם המנפיק/שם נייר ערך" dataDxfId="203"/>
    <tableColumn id="2" xr3:uid="{35B133E3-45D2-4217-82EC-6484D7DD147A}" name="מספר ני&quot;ע" dataDxfId="202"/>
    <tableColumn id="3" xr3:uid="{5680EF59-1B27-4080-A27E-29F39F37132A}" name="ענף מסחר" dataDxfId="201"/>
    <tableColumn id="4" xr3:uid="{24F90162-F821-4671-BE13-F6DEAF1A2650}" name="סוג מטבע" dataDxfId="200"/>
    <tableColumn id="5" xr3:uid="{A9F1A5E2-3355-4953-8BD6-5850D0B0C509}" name="תאריך רכישה" dataDxfId="199"/>
    <tableColumn id="6" xr3:uid="{A63C7750-B47E-4A57-B13A-2DF097116DFD}" name="ערך נקוב****" dataDxfId="198"/>
    <tableColumn id="7" xr3:uid="{BD0665C5-65C2-4D09-B0A1-16AB5855A984}" name="שער***" dataDxfId="197"/>
    <tableColumn id="8" xr3:uid="{E614F59A-0E3C-4927-9C69-A1384ECBE4C5}" name="שווי הוגן" dataDxfId="196"/>
    <tableColumn id="9" xr3:uid="{A7803AFB-485E-441A-A810-CB867C5ADDA5}" name="שעור מנכסי אפיק ההשקעה" dataDxfId="195"/>
    <tableColumn id="10" xr3:uid="{A0D65D3D-1F33-4806-85C9-13D2DA45C621}" name="שעור מסך נכסי השקעה**" dataDxfId="19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80C865D-4993-4513-96ED-C4E536CBAF5A}" name="RowTitleRegion1.a1.b4.1" displayName="_RowTitleRegion1.a1.b4.1_17" ref="A1:B4" totalsRowShown="0" headerRowDxfId="193" dataDxfId="192" tableBorderDxfId="191" headerRowCellStyle="Normal_2007-16618" dataCellStyle="Normal_2007-16618">
  <autoFilter ref="A1:B4" xr:uid="{780C865D-4993-4513-96ED-C4E536CBAF5A}">
    <filterColumn colId="0" hiddenButton="1"/>
    <filterColumn colId="1" hiddenButton="1"/>
  </autoFilter>
  <tableColumns count="2">
    <tableColumn id="1" xr3:uid="{EFD31A08-6A2E-4D4D-957D-F0F93D5E9484}" name="תאריך הדיווח" dataDxfId="190" dataCellStyle="Normal_2007-16618"/>
    <tableColumn id="2" xr3:uid="{C0535AFE-F07F-4CC7-99CC-9B7C68D04A74}" name="31/12/2023" dataDxfId="18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B73D0DE-84BF-48BF-8BCC-76384ADAAF8D}" name="TitleRegion1.a6.p13.1" displayName="TitleRegion1.a6.p13.1_" ref="A6:P13" totalsRowShown="0" headerRowDxfId="188" dataDxfId="186" headerRowBorderDxfId="187" tableBorderDxfId="185">
  <autoFilter ref="A6:P13" xr:uid="{CB73D0DE-84BF-48BF-8BCC-76384ADAAF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D0E6557-A62D-41B3-BA43-87E1A977311F}" name="שם המנפיק/שם נייר ערך" dataDxfId="184"/>
    <tableColumn id="2" xr3:uid="{2B53A089-32CA-42FD-AAF2-6064F9BB6B71}" name="מספר ני&quot;ע" dataDxfId="183"/>
    <tableColumn id="3" xr3:uid="{D6F65390-E6D0-4AB7-8224-4490B5A86269}" name="נכס הבסיס" dataDxfId="182"/>
    <tableColumn id="4" xr3:uid="{52EAD8D4-D852-4C9F-A3D1-889FD3474861}" name="דירוג" dataDxfId="181"/>
    <tableColumn id="5" xr3:uid="{BB40B20A-4DE3-4F43-BEC9-CD8AC8747EF1}" name="שם מדרג" dataDxfId="180"/>
    <tableColumn id="6" xr3:uid="{28E90CB3-CCCC-42EC-8384-C947D3DA8D81}" name="תאריך רכישה" dataDxfId="179"/>
    <tableColumn id="7" xr3:uid="{F9A20595-B1AE-4A8E-AF63-2284757D34B9}" name="מח&quot;מ" dataDxfId="178"/>
    <tableColumn id="8" xr3:uid="{DC0A9D3D-1936-419B-AF04-376A8E98D3EF}" name="סוג מטבע" dataDxfId="177"/>
    <tableColumn id="9" xr3:uid="{6F826D75-5985-4249-8E19-4728EBF571EB}" name="שיעור ריבית" dataDxfId="176"/>
    <tableColumn id="10" xr3:uid="{0E52AFFA-013B-43E2-831D-8F5081AE5A38}" name="תשואה לפידיון" dataDxfId="175"/>
    <tableColumn id="11" xr3:uid="{1F8B9758-1070-4C3E-B5D0-902D3CA03E67}" name="ערך נקוב****" dataDxfId="174"/>
    <tableColumn id="12" xr3:uid="{2C752837-3A06-4DD8-BB5B-6856ECCFDF17}" name="שער***" dataDxfId="173"/>
    <tableColumn id="13" xr3:uid="{27FBBFD1-DBCF-46DC-BD46-E3E1B5EA7493}" name="שווי הוגן" dataDxfId="172"/>
    <tableColumn id="14" xr3:uid="{60261F4E-5C41-4A01-8F23-75A72A85DA91}" name="שעור מערך נקוב מונפק" dataDxfId="171"/>
    <tableColumn id="15" xr3:uid="{E9D77C18-F64B-44B0-9DF8-C3E5304D6F27}" name="שעור מנכסי אפיק ההשקעה" dataDxfId="170"/>
    <tableColumn id="16" xr3:uid="{E1ABD528-36F8-4F1F-87D8-A42F549B9A4A}" name="שעור מסך נכסי השקעה**" dataDxfId="16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5BB9611-CC7A-4264-BB80-23C041303BC7}" name="RowTitleRegion1.a1.b4.1" displayName="_RowTitleRegion1.a1.b4.1_18" ref="A1:B4" totalsRowShown="0" headerRowDxfId="168" dataDxfId="167" tableBorderDxfId="166" headerRowCellStyle="Normal_2007-16618" dataCellStyle="Normal_2007-16618">
  <autoFilter ref="A1:B4" xr:uid="{75BB9611-CC7A-4264-BB80-23C041303BC7}">
    <filterColumn colId="0" hiddenButton="1"/>
    <filterColumn colId="1" hiddenButton="1"/>
  </autoFilter>
  <tableColumns count="2">
    <tableColumn id="1" xr3:uid="{6D763576-DD4A-495D-B586-75EB0988090E}" name="תאריך הדיווח" dataDxfId="165" dataCellStyle="Normal_2007-16618"/>
    <tableColumn id="2" xr3:uid="{2F6AC324-24E1-4E19-8C3A-021A8E04D1AF}" name="31/12/2023" dataDxfId="16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C225DCB-3575-4CE1-8965-A99C362C45AE}" name="TitleRegion1.a5.q390.1" displayName="TitleRegion1.a5.q390.1" ref="A5:Q390" totalsRowShown="0" headerRowDxfId="163" dataDxfId="161" headerRowBorderDxfId="162">
  <autoFilter ref="A5:Q390" xr:uid="{5C225DCB-3575-4CE1-8965-A99C362C45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B5F75BE-168C-4A86-A4CF-383B00BD3A87}" name="שם המנפיק/שם נייר ערך" dataDxfId="160"/>
    <tableColumn id="2" xr3:uid="{85B4DE51-32B1-435D-9365-C67848932E9D}" name="קונסורציום כן/לא" dataDxfId="159"/>
    <tableColumn id="3" xr3:uid="{9FCD83F4-6889-4C19-A930-2BCD80DF79EE}" name="מספר ני&quot;ע" dataDxfId="158"/>
    <tableColumn id="4" xr3:uid="{3B657EAB-8F3F-47E7-A5B6-1B725C13F7C2}" name="מספר מנפיק" dataDxfId="157"/>
    <tableColumn id="5" xr3:uid="{862AAD36-FA57-4D1C-8FFD-F77FB232F6C0}" name="דירוג" dataDxfId="156"/>
    <tableColumn id="6" xr3:uid="{28A291CA-F410-4416-B397-F28175C1A103}" name="תאריך רכישה" dataDxfId="155"/>
    <tableColumn id="7" xr3:uid="{5C00CC74-E486-4042-97C4-0FEE1CC836D6}" name="שם מדרג" dataDxfId="154"/>
    <tableColumn id="8" xr3:uid="{DDF6132D-5E1E-4F6F-9A68-D01632A0A704}" name="מח&quot;מ" dataDxfId="153"/>
    <tableColumn id="9" xr3:uid="{02891408-BA47-4D51-8D9C-7C322ACD4962}" name="ענף משק" dataDxfId="152"/>
    <tableColumn id="10" xr3:uid="{FF329932-1BE5-414B-BABB-0A231C6FB0CE}" name="סוג מטבע" dataDxfId="151"/>
    <tableColumn id="11" xr3:uid="{D27A39BC-8BE9-445B-B1A8-3EF6405C2EB2}" name="שיעור ריבית ממוצע" dataDxfId="150"/>
    <tableColumn id="12" xr3:uid="{8149E488-ACAD-43A8-861E-87880A1236B5}" name="תשואה לפידיון" dataDxfId="149"/>
    <tableColumn id="13" xr3:uid="{C94991FB-6A61-48E1-BEE7-AD9D666A3D3B}" name="ערך נקוב****" dataDxfId="148"/>
    <tableColumn id="14" xr3:uid="{040AF677-B361-4CCF-9649-53FA5E64B67F}" name="שער***" dataDxfId="147"/>
    <tableColumn id="15" xr3:uid="{1AF1C796-3EEE-4EB8-B74B-CF3FABADC2F9}" name="שווי הוגן" dataDxfId="146"/>
    <tableColumn id="16" xr3:uid="{6415C834-019E-4449-9242-F622E8288BC8}" name="שעור מנכסי אפיק ההשקעה" dataDxfId="145"/>
    <tableColumn id="17" xr3:uid="{06C0A32A-67A2-4ACA-9E3B-1988F9EB236E}" name="שעור מסך נכסי השקעה**" dataDxfId="14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4696D1F-8D2A-4896-8E9B-84AAC97E5AEF}" name="RowTitleRegion1.a1.b4.1" displayName="_RowTitleRegion1.a1.b4.1_19" ref="A1:B4" totalsRowShown="0" headerRowDxfId="143" dataDxfId="142" tableBorderDxfId="141" headerRowCellStyle="Normal_2007-16618" dataCellStyle="Normal_2007-16618">
  <autoFilter ref="A1:B4" xr:uid="{F4696D1F-8D2A-4896-8E9B-84AAC97E5AEF}">
    <filterColumn colId="0" hiddenButton="1"/>
    <filterColumn colId="1" hiddenButton="1"/>
  </autoFilter>
  <tableColumns count="2">
    <tableColumn id="1" xr3:uid="{BA7490AD-1416-450E-B434-110B4D400DFC}" name="תאריך הדיווח" dataDxfId="140" dataCellStyle="Normal_2007-16618"/>
    <tableColumn id="2" xr3:uid="{0BF91AEA-683D-45CE-9ABF-CD14997EB744}" name="31/12/2023" dataDxfId="13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D05D433-4FC7-4223-BD85-FAE0676136EE}" name="TitleRegion1.a5.n12.1" displayName="TitleRegion1.a5.n12.1" ref="A5:N12" totalsRowShown="0" headerRowDxfId="138" dataDxfId="136" headerRowBorderDxfId="137">
  <autoFilter ref="A5:N12" xr:uid="{CD05D433-4FC7-4223-BD85-FAE0676136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F194ECE-11A8-414E-A725-C7A427E6C81D}" name="שם המנפיק/שם נייר ערך" dataDxfId="135"/>
    <tableColumn id="2" xr3:uid="{1EF923D6-EB44-45A8-8657-BB7C25444D75}" name="מספר ני&quot;ע" dataDxfId="134"/>
    <tableColumn id="3" xr3:uid="{B955DBCB-7E48-470D-8ED3-B75A09FA9A16}" name="מספר מנפיק" dataDxfId="133"/>
    <tableColumn id="4" xr3:uid="{7059DBAE-54EE-46D0-A183-0E62071A7D6E}" name="דירוג" dataDxfId="132"/>
    <tableColumn id="5" xr3:uid="{422054E9-A69A-439B-97AE-1A17BAA78B78}" name="שם מדרג" dataDxfId="131"/>
    <tableColumn id="6" xr3:uid="{74BF6073-64EF-46A3-A839-407F1D969C23}" name="מח&quot;מ" dataDxfId="130"/>
    <tableColumn id="7" xr3:uid="{62DA17EC-3F5B-43DC-9CDD-17C09D03FA3F}" name="סוג מטבע" dataDxfId="129"/>
    <tableColumn id="8" xr3:uid="{D380B4E3-D9AC-4F1D-99EA-CA8F2A688C9C}" name="תנאי ושיעור ריבית" dataDxfId="128"/>
    <tableColumn id="9" xr3:uid="{ED53EB8B-8FA9-40A0-B27B-6A8B73BE2A0B}" name="תשואה לפידיון" dataDxfId="127"/>
    <tableColumn id="10" xr3:uid="{4476898F-90B8-459B-BC45-9D893C8487A2}" name="ערך נקוב****" dataDxfId="126"/>
    <tableColumn id="11" xr3:uid="{190B42B5-1E09-4C17-95CC-50152EAB512A}" name="שער***" dataDxfId="125"/>
    <tableColumn id="12" xr3:uid="{05F98EE6-8855-4541-AA4F-EE609E12CF35}" name="שווי הוגן" dataDxfId="124"/>
    <tableColumn id="13" xr3:uid="{31F8DC8E-C2AB-4D8A-88A8-7364FBE7EEAF}" name="שעור מנכסי אפיק ההשקעה" dataDxfId="123"/>
    <tableColumn id="14" xr3:uid="{260B7D6A-D087-41E5-95B7-DCF02D41989C}" name="שעור מסך נכסי השקעה**" dataDxfId="12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6A9ECC0-A5FD-493C-A643-F79D2DE6EDE3}" name="RowTitleRegion1.a1.b4.1" displayName="_RowTitleRegion1.a1.b4.1_20" ref="A1:B4" totalsRowShown="0" headerRowDxfId="121" dataDxfId="120" tableBorderDxfId="119" headerRowCellStyle="Normal_2007-16618" dataCellStyle="Normal_2007-16618">
  <autoFilter ref="A1:B4" xr:uid="{A6A9ECC0-A5FD-493C-A643-F79D2DE6EDE3}">
    <filterColumn colId="0" hiddenButton="1"/>
    <filterColumn colId="1" hiddenButton="1"/>
  </autoFilter>
  <tableColumns count="2">
    <tableColumn id="1" xr3:uid="{3FF7EB41-FBDA-4A51-899D-4D3FEE39AE5A}" name="תאריך הדיווח" dataDxfId="118" dataCellStyle="Normal_2007-16618"/>
    <tableColumn id="2" xr3:uid="{8145DDA6-4BDF-4C94-9091-A8C5852E7F42}" name="31/12/2023" dataDxfId="11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302294F-EE3E-4704-B5DB-AA1DCBE9DFFD}" name="TitleRegion1.a5.i8.1" displayName="TitleRegion1.a5.i8.1" ref="A5:I8" totalsRowShown="0" headerRowDxfId="116" headerRowBorderDxfId="115">
  <autoFilter ref="A5:I8" xr:uid="{E302294F-EE3E-4704-B5DB-AA1DCBE9DF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18DAD35-4DB8-4DC0-8FC9-149214058C37}" name="שם המנפיק/שם נייר ערך"/>
    <tableColumn id="2" xr3:uid="{A1E239A7-27D8-4551-B336-59E4E9131136}" name="תאריך שערוך אחרון"/>
    <tableColumn id="3" xr3:uid="{9829A0C0-0F27-42D9-9D56-120E62D9A910}" name="אופי הנכס"/>
    <tableColumn id="4" xr3:uid="{2983BF2E-DE7E-4D11-8D35-09C2756EED39}" name="שעור תשואה במהלך התקופה"/>
    <tableColumn id="5" xr3:uid="{27054D83-E13E-4201-9E8E-1C5B8AF0A412}" name="סוג מטבע"/>
    <tableColumn id="6" xr3:uid="{E72C8784-35FF-457A-B6F0-7B119E0B7EEC}" name="שווי משוערך"/>
    <tableColumn id="7" xr3:uid="{C8911455-606B-4B4B-891A-9DB7D0F6B8A2}" name="שעור מנכסי אפיק ההשקעה"/>
    <tableColumn id="8" xr3:uid="{5F36D9D3-FBA7-4C5E-9E7B-44A0A8D4A7A8}" name="שעור מסך נכסי השקעה"/>
    <tableColumn id="9" xr3:uid="{5857259E-E261-409E-82DC-0B91C175346B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B59AAC8-7C03-49B4-BF24-E3D58DAF6647}" name="RowTitleRegion1.a1.b4.1" displayName="_RowTitleRegion1.a1.b4.1_21" ref="A1:B4" totalsRowShown="0" headerRowDxfId="114" dataDxfId="113" tableBorderDxfId="112" headerRowCellStyle="Normal_2007-16618" dataCellStyle="Normal_2007-16618">
  <autoFilter ref="A1:B4" xr:uid="{2B59AAC8-7C03-49B4-BF24-E3D58DAF6647}">
    <filterColumn colId="0" hiddenButton="1"/>
    <filterColumn colId="1" hiddenButton="1"/>
  </autoFilter>
  <tableColumns count="2">
    <tableColumn id="1" xr3:uid="{B5977548-44AF-4BFB-9CDB-135508D1433F}" name="תאריך הדיווח" dataDxfId="111" dataCellStyle="Normal_2007-16618"/>
    <tableColumn id="2" xr3:uid="{5B120CB0-FC62-4BC8-B4EB-B5C93BCA4E25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3A0F57C-47D1-4B02-A66C-A3506818CFFD}" name="TitleRegion1.a5.j8.1" displayName="TitleRegion1.a5.j8.1" ref="A5:J8" totalsRowShown="0" headerRowDxfId="109" headerRowBorderDxfId="108">
  <autoFilter ref="A5:J8" xr:uid="{23A0F57C-47D1-4B02-A66C-A3506818CF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7689513-A3DE-47C2-B10B-17BE399FD2CE}" name="שם המנפיק/שם נייר ערך"/>
    <tableColumn id="2" xr3:uid="{DAEEC805-5D71-46DC-B986-D7D319AA9D53}" name="מספר מנפיק"/>
    <tableColumn id="3" xr3:uid="{C7E4B604-E1C3-45C7-946C-2C299B11711D}" name="דירוג"/>
    <tableColumn id="4" xr3:uid="{21044328-0356-4635-9B82-942EBEE32135}" name="שם המדרג"/>
    <tableColumn id="5" xr3:uid="{E372F22D-A15C-4D9F-8FB9-D4EC4BD432C1}" name="שעור הריבית"/>
    <tableColumn id="6" xr3:uid="{3F4E9ADA-8F87-4AEC-83BA-780E6E00D73A}" name="סוג מטבע"/>
    <tableColumn id="7" xr3:uid="{9BA674B3-D0CD-4A38-AC32-633C2527CE8F}" name="תשואה לפדיון"/>
    <tableColumn id="8" xr3:uid="{3EC29BB5-3FB1-431C-99D3-737BC069CCCB}" name="שווי הוגן"/>
    <tableColumn id="9" xr3:uid="{AE25CEE1-E82D-4EE0-B693-3D6EF950515F}" name="שעור מנכסי אפיק ההשקעה"/>
    <tableColumn id="10" xr3:uid="{EBCCED6E-5036-4158-8981-23CC67AED17E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2A5F7F5-2185-4251-91A0-2262800307A9}" name="RowTitleRegion1.a1.b4.1" displayName="_RowTitleRegion1.a1.b4.1_22" ref="A1:B4" totalsRowShown="0" headerRowDxfId="107" dataDxfId="106" tableBorderDxfId="105" headerRowCellStyle="Normal_2007-16618" dataCellStyle="Normal_2007-16618">
  <autoFilter ref="A1:B4" xr:uid="{62A5F7F5-2185-4251-91A0-2262800307A9}">
    <filterColumn colId="0" hiddenButton="1"/>
    <filterColumn colId="1" hiddenButton="1"/>
  </autoFilter>
  <tableColumns count="2">
    <tableColumn id="1" xr3:uid="{87744115-1940-46EA-AF69-9D1EF0942854}" name="תאריך הדיווח" dataDxfId="104" dataCellStyle="Normal_2007-16618"/>
    <tableColumn id="2" xr3:uid="{4FB67A50-18F5-4C8F-B756-FCEB9DB74600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C789A6C-EE5D-43D5-9995-8569D432C7D6}" name="TitleRegion1.a5.j22.1" displayName="TitleRegion1.a5.j22.1" ref="A5:J22" totalsRowShown="0" headerRowDxfId="102" dataDxfId="100" headerRowBorderDxfId="101">
  <autoFilter ref="A5:J22" xr:uid="{1C789A6C-EE5D-43D5-9995-8569D432C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547CBC1-F6A4-4DDA-8441-33047DC78DE6}" name="שם המנפיק/שם נייר ערך" dataDxfId="99"/>
    <tableColumn id="2" xr3:uid="{5CF8821F-CD91-425D-8F53-62A847AA0ADB}" name="מספר ני&quot;ע" dataDxfId="98"/>
    <tableColumn id="3" xr3:uid="{5A93CB04-9827-4B2F-A182-D2430A316C89}" name="דירוג" dataDxfId="97"/>
    <tableColumn id="4" xr3:uid="{970818AB-A2F7-4110-8117-F28FDBF5D82B}" name="שם המדרג" dataDxfId="96"/>
    <tableColumn id="5" xr3:uid="{59174D8F-7BCF-4D4D-B648-207B0A6343A7}" name="שעור הריבית" dataDxfId="95"/>
    <tableColumn id="6" xr3:uid="{7199B439-9EE0-412C-9211-A30AC2D82F47}" name="סוג מטבע" dataDxfId="94"/>
    <tableColumn id="7" xr3:uid="{7AA99698-ABA9-4489-810C-1716CDAFC65A}" name="תשואה לפדיון" dataDxfId="93"/>
    <tableColumn id="8" xr3:uid="{AC29716A-1252-4BE9-9A0B-B0405C6DD282}" name="שווי הוגן" dataDxfId="92"/>
    <tableColumn id="9" xr3:uid="{CA70092C-8193-4162-B0A9-DD80A816193E}" name="שעור מנכסי אפיק ההשקעה" dataDxfId="91">
      <calculatedColumnFormula>IFERROR(H6/$H$8,0)</calculatedColumnFormula>
    </tableColumn>
    <tableColumn id="10" xr3:uid="{F17D3FDF-D5B3-4D80-8E0A-DEA409AF02F3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FAB4EB4-DDD1-4236-8221-BC1506AADA11}" name="RowTitleRegion1.a1.b4.1" displayName="_RowTitleRegion1.a1.b4.1_23" ref="A1:B4" totalsRowShown="0" headerRowDxfId="89" dataDxfId="88" tableBorderDxfId="87" headerRowCellStyle="Normal_2007-16618" dataCellStyle="Normal_2007-16618">
  <autoFilter ref="A1:B4" xr:uid="{EFAB4EB4-DDD1-4236-8221-BC1506AADA11}">
    <filterColumn colId="0" hiddenButton="1"/>
    <filterColumn colId="1" hiddenButton="1"/>
  </autoFilter>
  <tableColumns count="2">
    <tableColumn id="1" xr3:uid="{C8D77A20-5D62-4306-9129-1BE70CA07526}" name="תאריך הדיווח" dataDxfId="86" dataCellStyle="Normal_2007-16618"/>
    <tableColumn id="2" xr3:uid="{7A0B34EC-ADFD-4D4F-9B69-B8783AC21352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ED921A4-F35F-459B-850E-37DF70DB028D}" name="TitleRegion1.a5.c213.1" displayName="TitleRegion1.a5.c213.1" ref="A5:C213" totalsRowShown="0" headerRowBorderDxfId="84">
  <autoFilter ref="A5:C213" xr:uid="{FED921A4-F35F-459B-850E-37DF70DB028D}">
    <filterColumn colId="0" hiddenButton="1"/>
    <filterColumn colId="1" hiddenButton="1"/>
    <filterColumn colId="2" hiddenButton="1"/>
  </autoFilter>
  <tableColumns count="3">
    <tableColumn id="1" xr3:uid="{44117214-7D07-41C5-9422-8A1FBB11E2FC}" name="שם המנפיק/שם נייר ערך" dataDxfId="83"/>
    <tableColumn id="2" xr3:uid="{F8364157-A302-4D3B-BEB5-38D18932618D}" name="סכום ההתחייבות" dataDxfId="82"/>
    <tableColumn id="3" xr3:uid="{0EBF7569-A10C-4C93-96D8-D76A3EE1CBB9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7F455EE-A8BC-487F-B5EB-7B15472D62FA}" name="RowTitleRegion1.a1.b4.1" displayName="_RowTitleRegion1.a1.b4.1_24" ref="A1:B4" totalsRowShown="0" headerRowDxfId="80" dataDxfId="79" tableBorderDxfId="78" headerRowCellStyle="Normal_2007-16618" dataCellStyle="Normal_2007-16618">
  <autoFilter ref="A1:B4" xr:uid="{E7F455EE-A8BC-487F-B5EB-7B15472D62FA}">
    <filterColumn colId="0" hiddenButton="1"/>
    <filterColumn colId="1" hiddenButton="1"/>
  </autoFilter>
  <tableColumns count="2">
    <tableColumn id="1" xr3:uid="{B08A0905-E20C-409F-86E6-58CDDF251F00}" name="תאריך הדיווח" dataDxfId="77" dataCellStyle="Normal_2007-16618"/>
    <tableColumn id="2" xr3:uid="{D02F58EA-E895-4E92-B7CB-2AD2E13D20CD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C5488C3-2923-4D68-9A58-710E8008F010}" name="TitleRegion1.a5.o11.1" displayName="TitleRegion1.a5.o11.1" ref="A5:O11" totalsRowShown="0" headerRowDxfId="75" dataDxfId="73" headerRowBorderDxfId="74" tableBorderDxfId="72">
  <autoFilter ref="A5:O11" xr:uid="{6C5488C3-2923-4D68-9A58-710E8008F0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D160E3D-3260-4B08-B6C8-0748A257879A}" name="שם המנפיק/שם נייר ערך" dataDxfId="71"/>
    <tableColumn id="2" xr3:uid="{CA5E669C-7B89-4571-BA8F-E1A2FDC41370}" name="מספר ני&quot;ע" dataDxfId="70"/>
    <tableColumn id="3" xr3:uid="{CC022900-C02E-4F15-8C9E-1FB1D8C4F75B}" name="ענף מסחר" dataDxfId="69"/>
    <tableColumn id="4" xr3:uid="{0EDE129E-9B2D-4217-AEFD-EB58006529ED}" name="דירוג" dataDxfId="68"/>
    <tableColumn id="5" xr3:uid="{BDDBB62D-7442-4ABE-B69F-7D28A35067C4}" name="שם מדרג" dataDxfId="67"/>
    <tableColumn id="6" xr3:uid="{D144659A-C130-4192-A989-5D091301E907}" name="תאריך רכישה" dataDxfId="66"/>
    <tableColumn id="7" xr3:uid="{267B15A2-D535-44D2-8C54-0EDCF8A5DFE7}" name="מח&quot;מ" dataDxfId="65"/>
    <tableColumn id="8" xr3:uid="{839EFCC3-C46B-4563-B4A9-1AF618F59093}" name="סוג מטבע" dataDxfId="64"/>
    <tableColumn id="9" xr3:uid="{69781110-DFB9-4785-8554-D0F1C9B1A7DC}" name="שיעור ריבית" dataDxfId="63"/>
    <tableColumn id="10" xr3:uid="{3091508F-CBD6-4CF7-87B8-5C2F3060B37A}" name="ריבית אפקטיבית" dataDxfId="62"/>
    <tableColumn id="11" xr3:uid="{95819EBE-C155-4B71-8A32-F7D1762AED62}" name="ערך נקוב ****" dataDxfId="61"/>
    <tableColumn id="12" xr3:uid="{DB4CDE14-9A0C-43C3-927F-F434B2855521}" name="עלות מתואמת" dataDxfId="60"/>
    <tableColumn id="13" xr3:uid="{6429D1D3-A8D7-4196-BD5B-6EEE674F7328}" name="שעור מערך נקוב מונפק" dataDxfId="59"/>
    <tableColumn id="14" xr3:uid="{15B604E0-F834-4019-9026-5529BC8C7C97}" name="שעור מנכסי אפיק ההשקעה" dataDxfId="58"/>
    <tableColumn id="15" xr3:uid="{22078F96-3E34-4CCD-84DD-34D12F9C5117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57235CA-92FB-4A3B-897B-E3A17C6DF1B6}" name="RowTitleRegion1.a1.b4.1" displayName="_RowTitleRegion1.a1.b4.1_25" ref="A1:B4" totalsRowShown="0" headerRowDxfId="56" dataDxfId="55" tableBorderDxfId="54" headerRowCellStyle="Normal_2007-16618" dataCellStyle="Normal_2007-16618">
  <autoFilter ref="A1:B4" xr:uid="{D57235CA-92FB-4A3B-897B-E3A17C6DF1B6}">
    <filterColumn colId="0" hiddenButton="1"/>
    <filterColumn colId="1" hiddenButton="1"/>
  </autoFilter>
  <tableColumns count="2">
    <tableColumn id="1" xr3:uid="{66E13539-6CF3-4BE1-8735-5C98998EC3A3}" name="תאריך הדיווח" dataDxfId="53" dataCellStyle="Normal_2007-16618"/>
    <tableColumn id="2" xr3:uid="{43BE79AD-190C-4EEB-AB24-DCEC45FF0399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06C42E3-3CB5-4EA7-A6EC-72950D5C6847}" name="TitleRegion1.a5.o11.1" displayName="TitleRegion1.a5.o11.1_" ref="A5:O11" totalsRowShown="0" headerRowDxfId="51" dataDxfId="49" headerRowBorderDxfId="50" tableBorderDxfId="48">
  <autoFilter ref="A5:O11" xr:uid="{B06C42E3-3CB5-4EA7-A6EC-72950D5C68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28557D9-16AD-4B97-A720-DC7FE270156C}" name="שם המנפיק/שם נייר ערך" dataDxfId="47"/>
    <tableColumn id="2" xr3:uid="{DB79460C-BCDA-4956-A82C-7300550D7C50}" name="מספר ני&quot;ע" dataDxfId="46"/>
    <tableColumn id="3" xr3:uid="{52C96316-471C-401F-B62A-BC90B2CE3F97}" name="ענף מסחר" dataDxfId="45"/>
    <tableColumn id="4" xr3:uid="{97F8D301-9DA9-47BA-A207-F6DA50B3D4B7}" name="דירוג" dataDxfId="44"/>
    <tableColumn id="5" xr3:uid="{7FFC10CB-04E9-48B8-90F2-03E630D520A8}" name="שם מדרג" dataDxfId="43"/>
    <tableColumn id="6" xr3:uid="{41015C78-53E5-4287-859F-73CEB470CD9E}" name="תאריך רכישה" dataDxfId="42"/>
    <tableColumn id="7" xr3:uid="{C9A985FA-5AED-4846-A9D8-02DB5B6A1EA3}" name="מח&quot;מ" dataDxfId="41"/>
    <tableColumn id="8" xr3:uid="{CC370E16-DFC7-4D32-B1A7-A7DEE3A9810F}" name="סוג מטבע" dataDxfId="40"/>
    <tableColumn id="9" xr3:uid="{44C949B3-4F69-46E0-A584-55916B6FEF53}" name="שיעור ריבית" dataDxfId="39"/>
    <tableColumn id="10" xr3:uid="{31F335FD-2221-49E6-8053-1952A821E7DD}" name="ריבית אפקטיבית" dataDxfId="38"/>
    <tableColumn id="11" xr3:uid="{C62F9FD0-F3CE-48CA-B619-2A412F8E0B1D}" name="ערך נקוב****" dataDxfId="37"/>
    <tableColumn id="12" xr3:uid="{66120F53-6AB0-4673-896F-1ADED9C416F5}" name="עלות מתואמת" dataDxfId="36"/>
    <tableColumn id="13" xr3:uid="{75312E3C-8C79-477B-BA7C-59532A816757}" name="שעור מערך נקוב מונפק" dataDxfId="35"/>
    <tableColumn id="14" xr3:uid="{5BCC483E-CA46-4821-AD1E-07A910306DF0}" name="שעור מנכסי אפיק ההשקעה" dataDxfId="34"/>
    <tableColumn id="15" xr3:uid="{A3A04AFB-7EFD-470F-89E4-40EEA6853071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91FDAFE-EF8D-43BB-AB66-B3FA05F95679}" name="RowTitleRegion1.a1.b4.1" displayName="_RowTitleRegion1.a1.b4.1_26" ref="A1:B4" totalsRowShown="0" headerRowDxfId="32" dataDxfId="31" tableBorderDxfId="30" headerRowCellStyle="Normal_2007-16618" dataCellStyle="Normal_2007-16618">
  <autoFilter ref="A1:B4" xr:uid="{491FDAFE-EF8D-43BB-AB66-B3FA05F95679}">
    <filterColumn colId="0" hiddenButton="1"/>
    <filterColumn colId="1" hiddenButton="1"/>
  </autoFilter>
  <tableColumns count="2">
    <tableColumn id="1" xr3:uid="{7C9A2A53-DF27-4D2E-9CC1-501458A47D7F}" name="תאריך הדיווח" dataDxfId="29" dataCellStyle="Normal_2007-16618"/>
    <tableColumn id="2" xr3:uid="{57BB7B4D-25D9-48E9-B793-43706ADFF65E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D383E8F-6476-4F0E-B304-087F7AEBEE24}" name="TitleRegion1.a5.o11.1" displayName="_TitleRegion1.a5.o11.1" ref="A5:O11" totalsRowShown="0" headerRowDxfId="27" dataDxfId="25" headerRowBorderDxfId="26" tableBorderDxfId="24">
  <autoFilter ref="A5:O11" xr:uid="{3D383E8F-6476-4F0E-B304-087F7AEBE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F6AA104-EC1A-4A23-B558-5CC9C5DA915E}" name="שם המנפיק/שם נייר ערך" dataDxfId="23"/>
    <tableColumn id="2" xr3:uid="{27194406-D2D3-4E88-9794-36EBF98C2380}" name="מספר ני&quot;ע" dataDxfId="22"/>
    <tableColumn id="3" xr3:uid="{77247FED-54DB-4850-8AC5-3ABCD57357EC}" name="ענף מסחר" dataDxfId="21"/>
    <tableColumn id="4" xr3:uid="{B3C65704-3CD7-4FF3-B87C-7F6B7FB1B79B}" name="דירוג" dataDxfId="20"/>
    <tableColumn id="5" xr3:uid="{A4CBC38A-1988-4BB2-BDEC-7BB387CC6D88}" name="שם מדרג" dataDxfId="19"/>
    <tableColumn id="6" xr3:uid="{8A12F049-F39E-479E-B281-3469D50A537E}" name="תאריך רכישה" dataDxfId="18"/>
    <tableColumn id="7" xr3:uid="{41E8F61D-1573-46E8-98AC-7F3F43E35FC5}" name="מח&quot;מ" dataDxfId="17"/>
    <tableColumn id="8" xr3:uid="{A7C8A95B-E4E3-46F5-827A-B0106E05E917}" name="סוג מטבע" dataDxfId="16"/>
    <tableColumn id="9" xr3:uid="{6FCB41AD-6307-4816-B3FB-09C859175772}" name="שיעור ריבית" dataDxfId="15"/>
    <tableColumn id="10" xr3:uid="{F5F14ED5-AD48-4B34-813E-B5F3CC91F266}" name="ריבית אפקטיבית" dataDxfId="14"/>
    <tableColumn id="11" xr3:uid="{EC722FAD-DB69-438E-9B29-B73E136BF4C4}" name="ערך נקוב****" dataDxfId="13"/>
    <tableColumn id="12" xr3:uid="{55A40736-1B25-47AA-AC6A-9B63C3F52D71}" name="עלות מתואמת" dataDxfId="12"/>
    <tableColumn id="13" xr3:uid="{EB3BB165-81A0-473A-BFFA-1A8802A80E2C}" name="שעור מערך נקוב מונפק" dataDxfId="11"/>
    <tableColumn id="14" xr3:uid="{AB3DBA6B-469A-4ED0-A7AE-1288CEF79170}" name="שעור מנכסי אפיק ההשקעה" dataDxfId="10"/>
    <tableColumn id="15" xr3:uid="{75520AA0-D452-45E1-B759-093A43D21434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zoomScale="70" zoomScaleNormal="70" workbookViewId="0">
      <selection activeCell="D24" sqref="D24"/>
    </sheetView>
  </sheetViews>
  <sheetFormatPr defaultColWidth="0" defaultRowHeight="18" zeroHeight="1"/>
  <cols>
    <col min="1" max="1" width="11.5703125" style="8" customWidth="1"/>
    <col min="2" max="2" width="47.28515625" style="7" customWidth="1"/>
    <col min="3" max="3" width="18" style="8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145</v>
      </c>
      <c r="C1" s="36" t="s" vm="1">
        <v>216</v>
      </c>
    </row>
    <row r="2" spans="1:4">
      <c r="B2" s="36" t="s">
        <v>144</v>
      </c>
      <c r="C2" s="36" t="s">
        <v>217</v>
      </c>
    </row>
    <row r="3" spans="1:4">
      <c r="B3" s="36" t="s">
        <v>146</v>
      </c>
      <c r="C3" s="36" t="s">
        <v>218</v>
      </c>
    </row>
    <row r="4" spans="1:4">
      <c r="B4" s="36" t="s">
        <v>147</v>
      </c>
      <c r="C4" s="36">
        <v>2145</v>
      </c>
    </row>
    <row r="5" spans="1:4" ht="18.75">
      <c r="A5" s="101" t="s">
        <v>3363</v>
      </c>
      <c r="B5" s="100" t="s">
        <v>158</v>
      </c>
      <c r="C5" s="102" t="s">
        <v>3364</v>
      </c>
      <c r="D5" s="103" t="s">
        <v>3365</v>
      </c>
    </row>
    <row r="6" spans="1:4" s="9" customFormat="1">
      <c r="A6" s="104" t="s">
        <v>3363</v>
      </c>
      <c r="B6" s="105" t="s">
        <v>3363</v>
      </c>
      <c r="C6" s="18" t="s">
        <v>111</v>
      </c>
      <c r="D6" s="19" t="s">
        <v>109</v>
      </c>
    </row>
    <row r="7" spans="1:4" s="9" customFormat="1">
      <c r="A7" s="104" t="s">
        <v>3363</v>
      </c>
      <c r="B7" s="105" t="s">
        <v>3363</v>
      </c>
      <c r="C7" s="20" t="s">
        <v>196</v>
      </c>
      <c r="D7" s="21" t="s">
        <v>19</v>
      </c>
    </row>
    <row r="8" spans="1:4" s="10" customFormat="1" ht="20.25">
      <c r="A8" s="106" t="s">
        <v>3363</v>
      </c>
      <c r="B8" s="107" t="s">
        <v>3363</v>
      </c>
      <c r="C8" s="14" t="s">
        <v>0</v>
      </c>
      <c r="D8" s="22" t="s">
        <v>1</v>
      </c>
    </row>
    <row r="9" spans="1:4" s="10" customFormat="1" ht="20.25">
      <c r="A9" s="106" t="s">
        <v>3363</v>
      </c>
      <c r="B9" s="44" t="s">
        <v>157</v>
      </c>
      <c r="C9" s="55">
        <f>C10+C22+C11+C32+C36</f>
        <v>863145.32660301309</v>
      </c>
      <c r="D9" s="56">
        <f>C9/$C$41</f>
        <v>1</v>
      </c>
    </row>
    <row r="10" spans="1:4">
      <c r="A10" s="32" t="s">
        <v>125</v>
      </c>
      <c r="B10" s="23" t="s">
        <v>159</v>
      </c>
      <c r="C10" s="55">
        <f>מזומנים!I8</f>
        <v>104516.11366228599</v>
      </c>
      <c r="D10" s="56">
        <f t="shared" ref="D10:D12" si="0">C10/$C$41</f>
        <v>0.12108750454992169</v>
      </c>
    </row>
    <row r="11" spans="1:4">
      <c r="A11" s="101" t="s">
        <v>3363</v>
      </c>
      <c r="B11" s="23" t="s">
        <v>160</v>
      </c>
      <c r="C11" s="55">
        <f>SUM(C12:C20)</f>
        <v>506414.51420633402</v>
      </c>
      <c r="D11" s="56">
        <f t="shared" si="0"/>
        <v>0.586708284918108</v>
      </c>
    </row>
    <row r="12" spans="1:4">
      <c r="A12" s="34" t="s">
        <v>125</v>
      </c>
      <c r="B12" s="24" t="s">
        <v>72</v>
      </c>
      <c r="C12" s="55" vm="2">
        <v>97189.469093648004</v>
      </c>
      <c r="D12" s="56">
        <f t="shared" si="0"/>
        <v>0.11259919517394133</v>
      </c>
    </row>
    <row r="13" spans="1:4">
      <c r="A13" s="34" t="s">
        <v>125</v>
      </c>
      <c r="B13" s="24" t="s">
        <v>73</v>
      </c>
      <c r="C13" s="55" t="s" vm="3">
        <v>2817</v>
      </c>
      <c r="D13" s="56" t="s" vm="4">
        <v>2817</v>
      </c>
    </row>
    <row r="14" spans="1:4">
      <c r="A14" s="34" t="s">
        <v>125</v>
      </c>
      <c r="B14" s="24" t="s">
        <v>74</v>
      </c>
      <c r="C14" s="55" vm="5">
        <v>153403.089358447</v>
      </c>
      <c r="D14" s="56">
        <f t="shared" ref="D14:D20" si="1">C14/$C$41</f>
        <v>0.17772567913004733</v>
      </c>
    </row>
    <row r="15" spans="1:4">
      <c r="A15" s="34" t="s">
        <v>125</v>
      </c>
      <c r="B15" s="24" t="s">
        <v>75</v>
      </c>
      <c r="C15" s="55" vm="6">
        <v>129292.74754628797</v>
      </c>
      <c r="D15" s="56">
        <f t="shared" si="1"/>
        <v>0.14979255933080393</v>
      </c>
    </row>
    <row r="16" spans="1:4">
      <c r="A16" s="34" t="s">
        <v>125</v>
      </c>
      <c r="B16" s="24" t="s">
        <v>209</v>
      </c>
      <c r="C16" s="55" vm="7">
        <v>113626.25281676502</v>
      </c>
      <c r="D16" s="56">
        <f t="shared" si="1"/>
        <v>0.13164208773967584</v>
      </c>
    </row>
    <row r="17" spans="1:4">
      <c r="A17" s="34" t="s">
        <v>125</v>
      </c>
      <c r="B17" s="24" t="s">
        <v>76</v>
      </c>
      <c r="C17" s="55" vm="8">
        <v>9801.551114758</v>
      </c>
      <c r="D17" s="56">
        <f t="shared" si="1"/>
        <v>1.1355620904920954E-2</v>
      </c>
    </row>
    <row r="18" spans="1:4">
      <c r="A18" s="34" t="s">
        <v>125</v>
      </c>
      <c r="B18" s="24" t="s">
        <v>77</v>
      </c>
      <c r="C18" s="55" vm="9">
        <v>13.895302193000003</v>
      </c>
      <c r="D18" s="56">
        <f t="shared" si="1"/>
        <v>1.609845035909101E-5</v>
      </c>
    </row>
    <row r="19" spans="1:4">
      <c r="A19" s="34" t="s">
        <v>125</v>
      </c>
      <c r="B19" s="24" t="s">
        <v>78</v>
      </c>
      <c r="C19" s="55" vm="10">
        <v>342.47279423700002</v>
      </c>
      <c r="D19" s="56">
        <f t="shared" si="1"/>
        <v>3.9677303888654861E-4</v>
      </c>
    </row>
    <row r="20" spans="1:4">
      <c r="A20" s="34" t="s">
        <v>125</v>
      </c>
      <c r="B20" s="24" t="s">
        <v>79</v>
      </c>
      <c r="C20" s="55" vm="11">
        <v>2745.0361799980001</v>
      </c>
      <c r="D20" s="56">
        <f t="shared" si="1"/>
        <v>3.1802711494729858E-3</v>
      </c>
    </row>
    <row r="21" spans="1:4">
      <c r="A21" s="34" t="s">
        <v>125</v>
      </c>
      <c r="B21" s="24" t="s">
        <v>80</v>
      </c>
      <c r="C21" s="55" t="s" vm="12">
        <v>2817</v>
      </c>
      <c r="D21" s="56" t="s" vm="13">
        <v>2817</v>
      </c>
    </row>
    <row r="22" spans="1:4">
      <c r="A22" s="101" t="s">
        <v>3363</v>
      </c>
      <c r="B22" s="23" t="s">
        <v>161</v>
      </c>
      <c r="C22" s="55">
        <f>SUM(C24:C30)</f>
        <v>168765.06765423209</v>
      </c>
      <c r="D22" s="56">
        <f>C22/$C$41</f>
        <v>0.19552335215487102</v>
      </c>
    </row>
    <row r="23" spans="1:4">
      <c r="A23" s="34" t="s">
        <v>125</v>
      </c>
      <c r="B23" s="24" t="s">
        <v>81</v>
      </c>
      <c r="C23" s="55" t="s" vm="14">
        <v>2817</v>
      </c>
      <c r="D23" s="56" t="s" vm="15">
        <v>2817</v>
      </c>
    </row>
    <row r="24" spans="1:4">
      <c r="A24" s="34" t="s">
        <v>125</v>
      </c>
      <c r="B24" s="24" t="s">
        <v>82</v>
      </c>
      <c r="C24" s="55" vm="16">
        <v>967.33526663700002</v>
      </c>
      <c r="D24" s="56">
        <f t="shared" ref="D24:D30" si="2">C24/$C$41</f>
        <v>1.1207096149660404E-3</v>
      </c>
    </row>
    <row r="25" spans="1:4">
      <c r="A25" s="34" t="s">
        <v>125</v>
      </c>
      <c r="B25" s="24" t="s">
        <v>74</v>
      </c>
      <c r="C25" s="55" vm="17">
        <v>9107.2718477919989</v>
      </c>
      <c r="D25" s="56">
        <f t="shared" si="2"/>
        <v>1.0551261261686366E-2</v>
      </c>
    </row>
    <row r="26" spans="1:4">
      <c r="A26" s="34" t="s">
        <v>125</v>
      </c>
      <c r="B26" s="24" t="s">
        <v>83</v>
      </c>
      <c r="C26" s="55">
        <f>'לא סחיר - מניות'!I9</f>
        <v>3254.2937477089999</v>
      </c>
      <c r="D26" s="56">
        <f t="shared" si="2"/>
        <v>3.7702732638506759E-3</v>
      </c>
    </row>
    <row r="27" spans="1:4">
      <c r="A27" s="34" t="s">
        <v>125</v>
      </c>
      <c r="B27" s="24" t="s">
        <v>84</v>
      </c>
      <c r="C27" s="55" vm="18">
        <v>144720.1616947111</v>
      </c>
      <c r="D27" s="56">
        <f t="shared" si="2"/>
        <v>0.16766604328875934</v>
      </c>
    </row>
    <row r="28" spans="1:4">
      <c r="A28" s="34" t="s">
        <v>125</v>
      </c>
      <c r="B28" s="24" t="s">
        <v>85</v>
      </c>
      <c r="C28" s="55" vm="19">
        <v>50.725010000000005</v>
      </c>
      <c r="D28" s="56">
        <f t="shared" si="2"/>
        <v>5.8767635572601535E-5</v>
      </c>
    </row>
    <row r="29" spans="1:4">
      <c r="A29" s="34" t="s">
        <v>125</v>
      </c>
      <c r="B29" s="24" t="s">
        <v>173</v>
      </c>
      <c r="C29" s="55" vm="20">
        <v>3.5713043369999995</v>
      </c>
      <c r="D29" s="56">
        <f t="shared" si="2"/>
        <v>4.1375469772340566E-6</v>
      </c>
    </row>
    <row r="30" spans="1:4">
      <c r="A30" s="34" t="s">
        <v>125</v>
      </c>
      <c r="B30" s="24" t="s">
        <v>106</v>
      </c>
      <c r="C30" s="55" vm="21">
        <v>10661.708783046</v>
      </c>
      <c r="D30" s="56">
        <f t="shared" si="2"/>
        <v>1.2352159543058785E-2</v>
      </c>
    </row>
    <row r="31" spans="1:4">
      <c r="A31" s="34" t="s">
        <v>125</v>
      </c>
      <c r="B31" s="24" t="s">
        <v>86</v>
      </c>
      <c r="C31" s="55" t="s" vm="22">
        <v>2817</v>
      </c>
      <c r="D31" s="56" t="s" vm="23">
        <v>2817</v>
      </c>
    </row>
    <row r="32" spans="1:4">
      <c r="A32" s="34" t="s">
        <v>125</v>
      </c>
      <c r="B32" s="23" t="s">
        <v>162</v>
      </c>
      <c r="C32" s="55">
        <f>הלוואות!O8</f>
        <v>83617.730181504987</v>
      </c>
      <c r="D32" s="56">
        <f>C32/$C$41</f>
        <v>9.6875610171684723E-2</v>
      </c>
    </row>
    <row r="33" spans="1:4">
      <c r="A33" s="34" t="s">
        <v>125</v>
      </c>
      <c r="B33" s="23" t="s">
        <v>163</v>
      </c>
      <c r="C33" s="55" t="s" vm="24">
        <v>2817</v>
      </c>
      <c r="D33" s="56" t="s" vm="25">
        <v>2817</v>
      </c>
    </row>
    <row r="34" spans="1:4">
      <c r="A34" s="34" t="s">
        <v>125</v>
      </c>
      <c r="B34" s="23" t="s">
        <v>164</v>
      </c>
      <c r="C34" s="55" t="s" vm="26">
        <v>2817</v>
      </c>
      <c r="D34" s="56" t="s" vm="27">
        <v>2817</v>
      </c>
    </row>
    <row r="35" spans="1:4">
      <c r="A35" s="34" t="s">
        <v>125</v>
      </c>
      <c r="B35" s="35" t="s">
        <v>165</v>
      </c>
      <c r="C35" s="55" t="s" vm="28">
        <v>2817</v>
      </c>
      <c r="D35" s="56" t="s" vm="29">
        <v>2817</v>
      </c>
    </row>
    <row r="36" spans="1:4">
      <c r="A36" s="34" t="s">
        <v>125</v>
      </c>
      <c r="B36" s="23" t="s">
        <v>166</v>
      </c>
      <c r="C36" s="55">
        <f>'השקעות אחרות '!H8</f>
        <v>-168.09910134395648</v>
      </c>
      <c r="D36" s="56">
        <f t="shared" ref="D36:D37" si="3">C36/$C$41</f>
        <v>-1.9475179458542142E-4</v>
      </c>
    </row>
    <row r="37" spans="1:4">
      <c r="A37" s="108" t="s">
        <v>3363</v>
      </c>
      <c r="B37" s="45" t="s">
        <v>168</v>
      </c>
      <c r="C37" s="55">
        <v>0</v>
      </c>
      <c r="D37" s="56">
        <f t="shared" si="3"/>
        <v>0</v>
      </c>
    </row>
    <row r="38" spans="1:4">
      <c r="A38" s="34" t="s">
        <v>125</v>
      </c>
      <c r="B38" s="46" t="s">
        <v>169</v>
      </c>
      <c r="C38" s="55" t="s" vm="30">
        <v>2817</v>
      </c>
      <c r="D38" s="56" t="s" vm="31">
        <v>2817</v>
      </c>
    </row>
    <row r="39" spans="1:4">
      <c r="A39" s="34" t="s">
        <v>125</v>
      </c>
      <c r="B39" s="46" t="s">
        <v>194</v>
      </c>
      <c r="C39" s="55" t="s" vm="32">
        <v>2817</v>
      </c>
      <c r="D39" s="56" t="s" vm="33">
        <v>2817</v>
      </c>
    </row>
    <row r="40" spans="1:4">
      <c r="A40" s="34" t="s">
        <v>125</v>
      </c>
      <c r="B40" s="46" t="s">
        <v>170</v>
      </c>
      <c r="C40" s="55" t="s" vm="34">
        <v>2817</v>
      </c>
      <c r="D40" s="56" t="s" vm="35">
        <v>2817</v>
      </c>
    </row>
    <row r="41" spans="1:4">
      <c r="A41" s="101" t="s">
        <v>3363</v>
      </c>
      <c r="B41" s="46" t="s">
        <v>87</v>
      </c>
      <c r="C41" s="55">
        <f>C9</f>
        <v>863145.32660301309</v>
      </c>
      <c r="D41" s="56">
        <f>C41/$C$41</f>
        <v>1</v>
      </c>
    </row>
    <row r="42" spans="1:4">
      <c r="A42" s="34" t="s">
        <v>125</v>
      </c>
      <c r="B42" s="46" t="s">
        <v>167</v>
      </c>
      <c r="C42" s="55">
        <f>'יתרת התחייבות להשקעה'!B8</f>
        <v>81210.263401564385</v>
      </c>
      <c r="D42" s="109" t="s">
        <v>3363</v>
      </c>
    </row>
    <row r="43" spans="1:4">
      <c r="A43" s="101" t="s">
        <v>3363</v>
      </c>
      <c r="B43" s="5" t="s">
        <v>110</v>
      </c>
      <c r="C43" s="101" t="s">
        <v>3363</v>
      </c>
      <c r="D43" s="101" t="s">
        <v>3363</v>
      </c>
    </row>
    <row r="44" spans="1:4">
      <c r="A44" s="101" t="s">
        <v>3363</v>
      </c>
      <c r="B44" s="110" t="s">
        <v>3363</v>
      </c>
      <c r="C44" s="49" t="s">
        <v>152</v>
      </c>
      <c r="D44" s="29" t="s">
        <v>105</v>
      </c>
    </row>
    <row r="45" spans="1:4">
      <c r="A45" s="101" t="s">
        <v>3363</v>
      </c>
      <c r="B45" s="110" t="s">
        <v>3363</v>
      </c>
      <c r="C45" s="50" t="s">
        <v>0</v>
      </c>
      <c r="D45" s="19" t="s">
        <v>1</v>
      </c>
    </row>
    <row r="46" spans="1:4">
      <c r="A46" s="101" t="s">
        <v>3363</v>
      </c>
      <c r="B46" s="110" t="s">
        <v>3363</v>
      </c>
      <c r="C46" s="57" t="s">
        <v>135</v>
      </c>
      <c r="D46" s="58" vm="36">
        <v>2.4752999999999998</v>
      </c>
    </row>
    <row r="47" spans="1:4">
      <c r="A47" s="101" t="s">
        <v>3363</v>
      </c>
      <c r="B47" s="110" t="s">
        <v>3363</v>
      </c>
      <c r="C47" s="57" t="s">
        <v>142</v>
      </c>
      <c r="D47" s="58">
        <v>0.74744976816074182</v>
      </c>
    </row>
    <row r="48" spans="1:4">
      <c r="A48" s="101" t="s">
        <v>3363</v>
      </c>
      <c r="B48" s="110" t="s">
        <v>3363</v>
      </c>
      <c r="C48" s="57" t="s">
        <v>139</v>
      </c>
      <c r="D48" s="58" vm="37">
        <v>2.7391000000000001</v>
      </c>
    </row>
    <row r="49" spans="1:4">
      <c r="A49" s="101" t="s">
        <v>3363</v>
      </c>
      <c r="B49" s="111" t="s">
        <v>3363</v>
      </c>
      <c r="C49" s="57" t="s">
        <v>2818</v>
      </c>
      <c r="D49" s="58" vm="38">
        <v>4.3135000000000003</v>
      </c>
    </row>
    <row r="50" spans="1:4">
      <c r="A50" s="101" t="s">
        <v>3363</v>
      </c>
      <c r="B50" s="110" t="s">
        <v>3363</v>
      </c>
      <c r="C50" s="57" t="s">
        <v>133</v>
      </c>
      <c r="D50" s="58" vm="39">
        <v>4.0115999999999996</v>
      </c>
    </row>
    <row r="51" spans="1:4">
      <c r="A51" s="101" t="s">
        <v>3363</v>
      </c>
      <c r="B51" s="110" t="s">
        <v>3363</v>
      </c>
      <c r="C51" s="57" t="s">
        <v>134</v>
      </c>
      <c r="D51" s="58" vm="40">
        <v>4.6208999999999998</v>
      </c>
    </row>
    <row r="52" spans="1:4">
      <c r="A52" s="101" t="s">
        <v>3363</v>
      </c>
      <c r="B52" s="110" t="s">
        <v>3363</v>
      </c>
      <c r="C52" s="57" t="s">
        <v>136</v>
      </c>
      <c r="D52" s="58">
        <v>0.46448192400783739</v>
      </c>
    </row>
    <row r="53" spans="1:4">
      <c r="A53" s="101" t="s">
        <v>3363</v>
      </c>
      <c r="B53" s="110" t="s">
        <v>3363</v>
      </c>
      <c r="C53" s="57" t="s">
        <v>140</v>
      </c>
      <c r="D53" s="58">
        <v>2.5637E-2</v>
      </c>
    </row>
    <row r="54" spans="1:4">
      <c r="A54" s="101" t="s">
        <v>3363</v>
      </c>
      <c r="B54" s="110" t="s">
        <v>3363</v>
      </c>
      <c r="C54" s="57" t="s">
        <v>141</v>
      </c>
      <c r="D54" s="58">
        <v>0.2137704222363675</v>
      </c>
    </row>
    <row r="55" spans="1:4">
      <c r="A55" s="101" t="s">
        <v>3363</v>
      </c>
      <c r="B55" s="110" t="s">
        <v>3363</v>
      </c>
      <c r="C55" s="57" t="s">
        <v>138</v>
      </c>
      <c r="D55" s="58" vm="41">
        <v>0.53820000000000001</v>
      </c>
    </row>
    <row r="56" spans="1:4">
      <c r="A56" s="101" t="s">
        <v>3363</v>
      </c>
      <c r="B56" s="110" t="s">
        <v>3363</v>
      </c>
      <c r="C56" s="57" t="s">
        <v>2819</v>
      </c>
      <c r="D56" s="58">
        <v>2.2929893999999997</v>
      </c>
    </row>
    <row r="57" spans="1:4">
      <c r="A57" s="101" t="s">
        <v>3363</v>
      </c>
      <c r="B57" s="110" t="s">
        <v>3363</v>
      </c>
      <c r="C57" s="57" t="s">
        <v>137</v>
      </c>
      <c r="D57" s="58" vm="42">
        <v>0.36270000000000002</v>
      </c>
    </row>
    <row r="58" spans="1:4">
      <c r="A58" s="101" t="s">
        <v>3363</v>
      </c>
      <c r="B58" s="110" t="s">
        <v>3363</v>
      </c>
      <c r="C58" s="57" t="s">
        <v>131</v>
      </c>
      <c r="D58" s="58" vm="43">
        <v>3.6269999999999998</v>
      </c>
    </row>
    <row r="59" spans="1:4">
      <c r="A59" s="101" t="s">
        <v>3363</v>
      </c>
      <c r="B59" s="110" t="s">
        <v>3363</v>
      </c>
      <c r="C59" s="57" t="s">
        <v>143</v>
      </c>
      <c r="D59" s="58" vm="44">
        <v>0.19539999999999999</v>
      </c>
    </row>
    <row r="60" spans="1:4">
      <c r="A60" s="101" t="s">
        <v>3363</v>
      </c>
      <c r="B60" s="110" t="s">
        <v>3363</v>
      </c>
      <c r="C60" s="57" t="s">
        <v>2820</v>
      </c>
      <c r="D60" s="58" vm="45">
        <v>0.35589999999999999</v>
      </c>
    </row>
    <row r="61" spans="1:4">
      <c r="A61" s="101" t="s">
        <v>3363</v>
      </c>
      <c r="B61" s="110" t="s">
        <v>3363</v>
      </c>
      <c r="C61" s="57" t="s">
        <v>2821</v>
      </c>
      <c r="D61" s="58">
        <v>4.0537957812358541E-2</v>
      </c>
    </row>
    <row r="62" spans="1:4">
      <c r="A62" s="101" t="s">
        <v>3363</v>
      </c>
      <c r="B62" s="110" t="s">
        <v>3363</v>
      </c>
      <c r="C62" s="57" t="s">
        <v>2822</v>
      </c>
      <c r="D62" s="58">
        <v>0.51084507042253524</v>
      </c>
    </row>
    <row r="63" spans="1:4">
      <c r="A63" s="101" t="s">
        <v>3363</v>
      </c>
      <c r="B63" s="110" t="s">
        <v>3363</v>
      </c>
      <c r="C63" s="57" t="s">
        <v>132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26.57031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217</v>
      </c>
    </row>
    <row r="3" spans="1:11">
      <c r="A3" s="36" t="s">
        <v>146</v>
      </c>
      <c r="B3" s="36" t="s">
        <v>218</v>
      </c>
    </row>
    <row r="4" spans="1:11">
      <c r="A4" s="36" t="s">
        <v>147</v>
      </c>
      <c r="B4" s="36">
        <v>2145</v>
      </c>
    </row>
    <row r="5" spans="1:11" s="3" customFormat="1">
      <c r="A5" s="53" t="s">
        <v>115</v>
      </c>
      <c r="B5" s="39" t="s">
        <v>47</v>
      </c>
      <c r="C5" s="39" t="s">
        <v>117</v>
      </c>
      <c r="D5" s="39" t="s">
        <v>14</v>
      </c>
      <c r="E5" s="39" t="s">
        <v>70</v>
      </c>
      <c r="F5" s="39" t="s">
        <v>103</v>
      </c>
      <c r="G5" s="39" t="s">
        <v>16</v>
      </c>
      <c r="H5" s="39" t="s">
        <v>18</v>
      </c>
      <c r="I5" s="39" t="s">
        <v>65</v>
      </c>
      <c r="J5" s="39" t="s">
        <v>148</v>
      </c>
      <c r="K5" s="41" t="s">
        <v>149</v>
      </c>
    </row>
    <row r="6" spans="1:11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13" t="s">
        <v>3363</v>
      </c>
      <c r="F6" s="113" t="s">
        <v>3363</v>
      </c>
      <c r="G6" s="12" t="s">
        <v>19</v>
      </c>
      <c r="H6" s="12" t="s">
        <v>19</v>
      </c>
      <c r="I6" s="12" t="s">
        <v>196</v>
      </c>
      <c r="J6" s="12" t="s">
        <v>19</v>
      </c>
      <c r="K6" s="13" t="s">
        <v>19</v>
      </c>
    </row>
    <row r="7" spans="1:11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46</v>
      </c>
      <c r="B8" s="115" t="s">
        <v>3363</v>
      </c>
      <c r="C8" s="115" t="s">
        <v>3363</v>
      </c>
      <c r="D8" s="115" t="s">
        <v>3363</v>
      </c>
      <c r="E8" s="115" t="s">
        <v>3363</v>
      </c>
      <c r="F8" s="115" t="s">
        <v>3363</v>
      </c>
      <c r="G8" s="115" t="s">
        <v>3363</v>
      </c>
      <c r="H8" s="115" t="s">
        <v>3363</v>
      </c>
      <c r="I8" s="61">
        <f>I9+I59</f>
        <v>104516.11366228599</v>
      </c>
      <c r="J8" s="62">
        <f>IFERROR(I8/$I$8,0)</f>
        <v>1</v>
      </c>
      <c r="K8" s="62">
        <f>I8/'סכום נכסי הקרן'!$C$41</f>
        <v>0.12108750454992169</v>
      </c>
    </row>
    <row r="9" spans="1:11">
      <c r="A9" s="63" t="s">
        <v>186</v>
      </c>
      <c r="B9" s="116" t="s">
        <v>3363</v>
      </c>
      <c r="C9" s="116" t="s">
        <v>3363</v>
      </c>
      <c r="D9" s="116" t="s">
        <v>3363</v>
      </c>
      <c r="E9" s="116" t="s">
        <v>3363</v>
      </c>
      <c r="F9" s="116" t="s">
        <v>3363</v>
      </c>
      <c r="G9" s="116" t="s">
        <v>3363</v>
      </c>
      <c r="H9" s="116" t="s">
        <v>3363</v>
      </c>
      <c r="I9" s="66">
        <f>I10+I20</f>
        <v>99477.966779403985</v>
      </c>
      <c r="J9" s="67">
        <f t="shared" ref="J9:J57" si="0">IFERROR(I9/$I$8,0)</f>
        <v>0.95179550113046352</v>
      </c>
      <c r="K9" s="67">
        <f>I9/'סכום נכסי הקרן'!$C$41</f>
        <v>0.11525054207373001</v>
      </c>
    </row>
    <row r="10" spans="1:11">
      <c r="A10" s="68" t="s">
        <v>44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66">
        <f>SUM(I11:I18)</f>
        <v>59409.818647118998</v>
      </c>
      <c r="J10" s="67">
        <f t="shared" si="0"/>
        <v>0.5684273607712288</v>
      </c>
      <c r="K10" s="67">
        <f>I10/'סכום נכסי הקרן'!$C$41</f>
        <v>6.8829450633686146E-2</v>
      </c>
    </row>
    <row r="11" spans="1:11">
      <c r="A11" s="69" t="s">
        <v>2823</v>
      </c>
      <c r="B11" s="54" t="s">
        <v>2824</v>
      </c>
      <c r="C11" s="54">
        <v>11</v>
      </c>
      <c r="D11" s="54" t="s">
        <v>310</v>
      </c>
      <c r="E11" s="54" t="s">
        <v>311</v>
      </c>
      <c r="F11" s="70" t="s">
        <v>132</v>
      </c>
      <c r="G11" s="117" t="s">
        <v>3363</v>
      </c>
      <c r="H11" s="117" t="s">
        <v>3363</v>
      </c>
      <c r="I11" s="72">
        <v>5820.0246854200013</v>
      </c>
      <c r="J11" s="73">
        <f t="shared" si="0"/>
        <v>5.568542956185446E-2</v>
      </c>
      <c r="K11" s="73">
        <f>I11/'סכום נכסי הקרן'!$C$41</f>
        <v>6.7428097054353956E-3</v>
      </c>
    </row>
    <row r="12" spans="1:11">
      <c r="A12" s="69" t="s">
        <v>2823</v>
      </c>
      <c r="B12" s="54" t="s">
        <v>2825</v>
      </c>
      <c r="C12" s="54">
        <v>11</v>
      </c>
      <c r="D12" s="54" t="s">
        <v>310</v>
      </c>
      <c r="E12" s="54" t="s">
        <v>311</v>
      </c>
      <c r="F12" s="70" t="s">
        <v>132</v>
      </c>
      <c r="G12" s="117" t="s">
        <v>3363</v>
      </c>
      <c r="H12" s="117" t="s">
        <v>3363</v>
      </c>
      <c r="I12" s="72">
        <v>13016.672960000002</v>
      </c>
      <c r="J12" s="73">
        <f t="shared" si="0"/>
        <v>0.12454225959893292</v>
      </c>
      <c r="K12" s="73">
        <f>I12/'סכום נכסי הקרן'!$C$41</f>
        <v>1.5080511425843319E-2</v>
      </c>
    </row>
    <row r="13" spans="1:11">
      <c r="A13" s="69" t="s">
        <v>2826</v>
      </c>
      <c r="B13" s="54" t="s">
        <v>2827</v>
      </c>
      <c r="C13" s="54">
        <v>12</v>
      </c>
      <c r="D13" s="54" t="s">
        <v>310</v>
      </c>
      <c r="E13" s="54" t="s">
        <v>311</v>
      </c>
      <c r="F13" s="70" t="s">
        <v>132</v>
      </c>
      <c r="G13" s="117" t="s">
        <v>3363</v>
      </c>
      <c r="H13" s="117" t="s">
        <v>3363</v>
      </c>
      <c r="I13" s="72">
        <f>7481.936238068+2021.22388</f>
        <v>9503.1601180680009</v>
      </c>
      <c r="J13" s="73">
        <f t="shared" si="0"/>
        <v>9.0925310797287703E-2</v>
      </c>
      <c r="K13" s="73">
        <f>I13/'סכום נכסי הקרן'!$C$41</f>
        <v>1.1009918984869619E-2</v>
      </c>
    </row>
    <row r="14" spans="1:11">
      <c r="A14" s="69" t="s">
        <v>2828</v>
      </c>
      <c r="B14" s="54" t="s">
        <v>2829</v>
      </c>
      <c r="C14" s="54">
        <v>10</v>
      </c>
      <c r="D14" s="54" t="s">
        <v>310</v>
      </c>
      <c r="E14" s="54" t="s">
        <v>311</v>
      </c>
      <c r="F14" s="70" t="s">
        <v>132</v>
      </c>
      <c r="G14" s="117" t="s">
        <v>3363</v>
      </c>
      <c r="H14" s="117" t="s">
        <v>3363</v>
      </c>
      <c r="I14" s="72">
        <v>2136.3381707589997</v>
      </c>
      <c r="J14" s="73">
        <f t="shared" si="0"/>
        <v>2.0440275627373279E-2</v>
      </c>
      <c r="K14" s="73">
        <f>I14/'סכום נכסי הקרן'!$C$41</f>
        <v>2.4750619680312153E-3</v>
      </c>
    </row>
    <row r="15" spans="1:11">
      <c r="A15" s="69" t="s">
        <v>2828</v>
      </c>
      <c r="B15" s="54" t="s">
        <v>2830</v>
      </c>
      <c r="C15" s="54">
        <v>10</v>
      </c>
      <c r="D15" s="54" t="s">
        <v>310</v>
      </c>
      <c r="E15" s="54" t="s">
        <v>311</v>
      </c>
      <c r="F15" s="70" t="s">
        <v>132</v>
      </c>
      <c r="G15" s="117" t="s">
        <v>3363</v>
      </c>
      <c r="H15" s="117" t="s">
        <v>3363</v>
      </c>
      <c r="I15" s="72">
        <v>8806.9785787949986</v>
      </c>
      <c r="J15" s="73">
        <f t="shared" si="0"/>
        <v>8.4264313608638744E-2</v>
      </c>
      <c r="K15" s="73">
        <f>I15/'סכום נכסי הקרן'!$C$41</f>
        <v>1.0203355457482072E-2</v>
      </c>
    </row>
    <row r="16" spans="1:11">
      <c r="A16" s="69" t="s">
        <v>2828</v>
      </c>
      <c r="B16" s="54" t="s">
        <v>2831</v>
      </c>
      <c r="C16" s="54">
        <v>10</v>
      </c>
      <c r="D16" s="54" t="s">
        <v>310</v>
      </c>
      <c r="E16" s="54" t="s">
        <v>311</v>
      </c>
      <c r="F16" s="70" t="s">
        <v>132</v>
      </c>
      <c r="G16" s="117" t="s">
        <v>3363</v>
      </c>
      <c r="H16" s="117" t="s">
        <v>3363</v>
      </c>
      <c r="I16" s="72">
        <v>18829.976039999998</v>
      </c>
      <c r="J16" s="73">
        <f t="shared" si="0"/>
        <v>0.18016337749453346</v>
      </c>
      <c r="K16" s="73">
        <f>I16/'סכום נכסי הקרן'!$C$41</f>
        <v>2.1815533792098579E-2</v>
      </c>
    </row>
    <row r="17" spans="1:11">
      <c r="A17" s="69" t="s">
        <v>2832</v>
      </c>
      <c r="B17" s="54" t="s">
        <v>2833</v>
      </c>
      <c r="C17" s="54">
        <v>20</v>
      </c>
      <c r="D17" s="54" t="s">
        <v>310</v>
      </c>
      <c r="E17" s="54" t="s">
        <v>311</v>
      </c>
      <c r="F17" s="70" t="s">
        <v>132</v>
      </c>
      <c r="G17" s="117" t="s">
        <v>3363</v>
      </c>
      <c r="H17" s="117" t="s">
        <v>3363</v>
      </c>
      <c r="I17" s="72">
        <v>1258.1868540770001</v>
      </c>
      <c r="J17" s="73">
        <f t="shared" si="0"/>
        <v>1.2038209324759932E-2</v>
      </c>
      <c r="K17" s="73">
        <f>I17/'סכום נכסי הקרן'!$C$41</f>
        <v>1.457676726384778E-3</v>
      </c>
    </row>
    <row r="18" spans="1:11">
      <c r="A18" s="69" t="s">
        <v>2834</v>
      </c>
      <c r="B18" s="54" t="s">
        <v>2835</v>
      </c>
      <c r="C18" s="54">
        <v>26</v>
      </c>
      <c r="D18" s="54" t="s">
        <v>310</v>
      </c>
      <c r="E18" s="54" t="s">
        <v>311</v>
      </c>
      <c r="F18" s="70" t="s">
        <v>132</v>
      </c>
      <c r="G18" s="117" t="s">
        <v>3363</v>
      </c>
      <c r="H18" s="117" t="s">
        <v>3363</v>
      </c>
      <c r="I18" s="72">
        <v>38.48124</v>
      </c>
      <c r="J18" s="73">
        <f t="shared" si="0"/>
        <v>3.6818475784835582E-4</v>
      </c>
      <c r="K18" s="73">
        <f>I18/'סכום נכסי הקרן'!$C$41</f>
        <v>4.4582573541174597E-5</v>
      </c>
    </row>
    <row r="19" spans="1:11">
      <c r="A19" s="118" t="s">
        <v>3363</v>
      </c>
      <c r="B19" s="117" t="s">
        <v>3363</v>
      </c>
      <c r="C19" s="117" t="s">
        <v>3363</v>
      </c>
      <c r="D19" s="117" t="s">
        <v>3363</v>
      </c>
      <c r="E19" s="117" t="s">
        <v>3363</v>
      </c>
      <c r="F19" s="117" t="s">
        <v>3363</v>
      </c>
      <c r="G19" s="117" t="s">
        <v>3363</v>
      </c>
      <c r="H19" s="117" t="s">
        <v>3363</v>
      </c>
      <c r="I19" s="117" t="s">
        <v>3363</v>
      </c>
      <c r="J19" s="117" t="s">
        <v>3363</v>
      </c>
      <c r="K19" s="117" t="s">
        <v>3363</v>
      </c>
    </row>
    <row r="20" spans="1:11">
      <c r="A20" s="68" t="s">
        <v>45</v>
      </c>
      <c r="B20" s="116" t="s">
        <v>3363</v>
      </c>
      <c r="C20" s="116" t="s">
        <v>3363</v>
      </c>
      <c r="D20" s="116" t="s">
        <v>3363</v>
      </c>
      <c r="E20" s="116" t="s">
        <v>3363</v>
      </c>
      <c r="F20" s="116" t="s">
        <v>3363</v>
      </c>
      <c r="G20" s="116" t="s">
        <v>3363</v>
      </c>
      <c r="H20" s="116" t="s">
        <v>3363</v>
      </c>
      <c r="I20" s="66">
        <f>SUM(I21:I57)</f>
        <v>40068.148132284987</v>
      </c>
      <c r="J20" s="67">
        <f t="shared" si="0"/>
        <v>0.38336814035923472</v>
      </c>
      <c r="K20" s="67">
        <f>I20/'סכום נכסי הקרן'!$C$41</f>
        <v>4.6421091440043853E-2</v>
      </c>
    </row>
    <row r="21" spans="1:11">
      <c r="A21" s="69" t="s">
        <v>2823</v>
      </c>
      <c r="B21" s="54" t="s">
        <v>2836</v>
      </c>
      <c r="C21" s="54">
        <v>11</v>
      </c>
      <c r="D21" s="54" t="s">
        <v>310</v>
      </c>
      <c r="E21" s="54" t="s">
        <v>311</v>
      </c>
      <c r="F21" s="70" t="s">
        <v>133</v>
      </c>
      <c r="G21" s="117" t="s">
        <v>3363</v>
      </c>
      <c r="H21" s="117" t="s">
        <v>3363</v>
      </c>
      <c r="I21" s="72">
        <v>257.25441646000002</v>
      </c>
      <c r="J21" s="73">
        <f t="shared" si="0"/>
        <v>2.4613852108129881E-3</v>
      </c>
      <c r="K21" s="73">
        <f>I21/'סכום נכסי הקרן'!$C$41</f>
        <v>2.9804299291342763E-4</v>
      </c>
    </row>
    <row r="22" spans="1:11">
      <c r="A22" s="69" t="s">
        <v>2823</v>
      </c>
      <c r="B22" s="54" t="s">
        <v>2837</v>
      </c>
      <c r="C22" s="54">
        <v>11</v>
      </c>
      <c r="D22" s="54" t="s">
        <v>310</v>
      </c>
      <c r="E22" s="54" t="s">
        <v>311</v>
      </c>
      <c r="F22" s="70" t="s">
        <v>135</v>
      </c>
      <c r="G22" s="117" t="s">
        <v>3363</v>
      </c>
      <c r="H22" s="117" t="s">
        <v>3363</v>
      </c>
      <c r="I22" s="72">
        <v>5.0018519210000001</v>
      </c>
      <c r="J22" s="73">
        <f t="shared" si="0"/>
        <v>4.785723220786852E-5</v>
      </c>
      <c r="K22" s="73">
        <f>I22/'סכום נכסי הקרן'!$C$41</f>
        <v>5.7949128227169383E-6</v>
      </c>
    </row>
    <row r="23" spans="1:11">
      <c r="A23" s="69" t="s">
        <v>2823</v>
      </c>
      <c r="B23" s="54" t="s">
        <v>2838</v>
      </c>
      <c r="C23" s="54">
        <v>11</v>
      </c>
      <c r="D23" s="54" t="s">
        <v>310</v>
      </c>
      <c r="E23" s="54" t="s">
        <v>311</v>
      </c>
      <c r="F23" s="70" t="s">
        <v>134</v>
      </c>
      <c r="G23" s="117" t="s">
        <v>3363</v>
      </c>
      <c r="H23" s="117" t="s">
        <v>3363</v>
      </c>
      <c r="I23" s="72">
        <v>1.3532233289999998</v>
      </c>
      <c r="J23" s="73">
        <f t="shared" si="0"/>
        <v>1.2947509064224824E-5</v>
      </c>
      <c r="K23" s="73">
        <f>I23/'סכום נכסי הקרן'!$C$41</f>
        <v>1.5677815627244756E-6</v>
      </c>
    </row>
    <row r="24" spans="1:11">
      <c r="A24" s="69" t="s">
        <v>2823</v>
      </c>
      <c r="B24" s="54" t="s">
        <v>2839</v>
      </c>
      <c r="C24" s="54">
        <v>11</v>
      </c>
      <c r="D24" s="54" t="s">
        <v>310</v>
      </c>
      <c r="E24" s="54" t="s">
        <v>311</v>
      </c>
      <c r="F24" s="70" t="s">
        <v>131</v>
      </c>
      <c r="G24" s="117" t="s">
        <v>3363</v>
      </c>
      <c r="H24" s="117" t="s">
        <v>3363</v>
      </c>
      <c r="I24" s="72">
        <v>4544.4444712869999</v>
      </c>
      <c r="J24" s="73">
        <f t="shared" si="0"/>
        <v>4.3480802261468277E-2</v>
      </c>
      <c r="K24" s="73">
        <f>I24/'סכום נכסי הקרן'!$C$41</f>
        <v>5.2649818416697853E-3</v>
      </c>
    </row>
    <row r="25" spans="1:11">
      <c r="A25" s="69" t="s">
        <v>2826</v>
      </c>
      <c r="B25" s="54" t="s">
        <v>2840</v>
      </c>
      <c r="C25" s="54">
        <v>12</v>
      </c>
      <c r="D25" s="54" t="s">
        <v>310</v>
      </c>
      <c r="E25" s="54" t="s">
        <v>311</v>
      </c>
      <c r="F25" s="70" t="s">
        <v>133</v>
      </c>
      <c r="G25" s="117" t="s">
        <v>3363</v>
      </c>
      <c r="H25" s="117" t="s">
        <v>3363</v>
      </c>
      <c r="I25" s="72">
        <v>629.87651744599998</v>
      </c>
      <c r="J25" s="73">
        <f t="shared" si="0"/>
        <v>6.0265971951585021E-3</v>
      </c>
      <c r="K25" s="73">
        <f>I25/'סכום נכסי הקרן'!$C$41</f>
        <v>7.2974561528930048E-4</v>
      </c>
    </row>
    <row r="26" spans="1:11">
      <c r="A26" s="69" t="s">
        <v>2826</v>
      </c>
      <c r="B26" s="54" t="s">
        <v>2841</v>
      </c>
      <c r="C26" s="54">
        <v>12</v>
      </c>
      <c r="D26" s="54" t="s">
        <v>310</v>
      </c>
      <c r="E26" s="54" t="s">
        <v>311</v>
      </c>
      <c r="F26" s="70" t="s">
        <v>135</v>
      </c>
      <c r="G26" s="117" t="s">
        <v>3363</v>
      </c>
      <c r="H26" s="117" t="s">
        <v>3363</v>
      </c>
      <c r="I26" s="72">
        <v>14.08666</v>
      </c>
      <c r="J26" s="73">
        <f t="shared" si="0"/>
        <v>1.3477979142543535E-4</v>
      </c>
      <c r="K26" s="73">
        <f>I26/'סכום נכסי הקרן'!$C$41</f>
        <v>1.6320148607464899E-5</v>
      </c>
    </row>
    <row r="27" spans="1:11">
      <c r="A27" s="69" t="s">
        <v>2826</v>
      </c>
      <c r="B27" s="54" t="s">
        <v>2842</v>
      </c>
      <c r="C27" s="54">
        <v>12</v>
      </c>
      <c r="D27" s="54" t="s">
        <v>310</v>
      </c>
      <c r="E27" s="54" t="s">
        <v>311</v>
      </c>
      <c r="F27" s="70" t="s">
        <v>131</v>
      </c>
      <c r="G27" s="117" t="s">
        <v>3363</v>
      </c>
      <c r="H27" s="117" t="s">
        <v>3363</v>
      </c>
      <c r="I27" s="72">
        <v>11198.128628064002</v>
      </c>
      <c r="J27" s="73">
        <f t="shared" si="0"/>
        <v>0.10714260448152101</v>
      </c>
      <c r="K27" s="73">
        <f>I27/'סכום נכסי הקרן'!$C$41</f>
        <v>1.2973630607646634E-2</v>
      </c>
    </row>
    <row r="28" spans="1:11">
      <c r="A28" s="69" t="s">
        <v>2826</v>
      </c>
      <c r="B28" s="54" t="s">
        <v>2843</v>
      </c>
      <c r="C28" s="54">
        <v>12</v>
      </c>
      <c r="D28" s="54" t="s">
        <v>310</v>
      </c>
      <c r="E28" s="54" t="s">
        <v>311</v>
      </c>
      <c r="F28" s="70" t="s">
        <v>134</v>
      </c>
      <c r="G28" s="117" t="s">
        <v>3363</v>
      </c>
      <c r="H28" s="117" t="s">
        <v>3363</v>
      </c>
      <c r="I28" s="72">
        <v>703.20492167999998</v>
      </c>
      <c r="J28" s="73">
        <f t="shared" si="0"/>
        <v>6.7281962277338982E-3</v>
      </c>
      <c r="K28" s="73">
        <f>I28/'סכום נכסי הקרן'!$C$41</f>
        <v>8.1470049133849443E-4</v>
      </c>
    </row>
    <row r="29" spans="1:11">
      <c r="A29" s="69" t="s">
        <v>2826</v>
      </c>
      <c r="B29" s="54" t="s">
        <v>2844</v>
      </c>
      <c r="C29" s="54">
        <v>12</v>
      </c>
      <c r="D29" s="54" t="s">
        <v>310</v>
      </c>
      <c r="E29" s="54" t="s">
        <v>311</v>
      </c>
      <c r="F29" s="70" t="s">
        <v>140</v>
      </c>
      <c r="G29" s="117" t="s">
        <v>3363</v>
      </c>
      <c r="H29" s="117" t="s">
        <v>3363</v>
      </c>
      <c r="I29" s="72">
        <v>0.77270271600000018</v>
      </c>
      <c r="J29" s="73">
        <f t="shared" si="0"/>
        <v>7.3931443575941659E-6</v>
      </c>
      <c r="K29" s="73">
        <f>I29/'סכום נכסי הקרן'!$C$41</f>
        <v>8.952174010384114E-7</v>
      </c>
    </row>
    <row r="30" spans="1:11">
      <c r="A30" s="69" t="s">
        <v>2826</v>
      </c>
      <c r="B30" s="54" t="s">
        <v>2845</v>
      </c>
      <c r="C30" s="54">
        <v>12</v>
      </c>
      <c r="D30" s="54" t="s">
        <v>310</v>
      </c>
      <c r="E30" s="54" t="s">
        <v>311</v>
      </c>
      <c r="F30" s="70" t="s">
        <v>139</v>
      </c>
      <c r="G30" s="117" t="s">
        <v>3363</v>
      </c>
      <c r="H30" s="117" t="s">
        <v>3363</v>
      </c>
      <c r="I30" s="72">
        <v>0.17408715499999999</v>
      </c>
      <c r="J30" s="73">
        <f t="shared" si="0"/>
        <v>1.6656489501945411E-6</v>
      </c>
      <c r="K30" s="73">
        <f>I30/'סכום נכסי הקרן'!$C$41</f>
        <v>2.0168927483525378E-7</v>
      </c>
    </row>
    <row r="31" spans="1:11">
      <c r="A31" s="69" t="s">
        <v>2826</v>
      </c>
      <c r="B31" s="54" t="s">
        <v>2846</v>
      </c>
      <c r="C31" s="54">
        <v>12</v>
      </c>
      <c r="D31" s="54" t="s">
        <v>310</v>
      </c>
      <c r="E31" s="54" t="s">
        <v>311</v>
      </c>
      <c r="F31" s="70" t="s">
        <v>138</v>
      </c>
      <c r="G31" s="117" t="s">
        <v>3363</v>
      </c>
      <c r="H31" s="117" t="s">
        <v>3363</v>
      </c>
      <c r="I31" s="72">
        <v>0.34458</v>
      </c>
      <c r="J31" s="73">
        <f t="shared" si="0"/>
        <v>3.2969078922453236E-6</v>
      </c>
      <c r="K31" s="73">
        <f>I31/'סכום נכסי הקרן'!$C$41</f>
        <v>3.9921434940292837E-7</v>
      </c>
    </row>
    <row r="32" spans="1:11">
      <c r="A32" s="69" t="s">
        <v>2828</v>
      </c>
      <c r="B32" s="54" t="s">
        <v>2847</v>
      </c>
      <c r="C32" s="54">
        <v>10</v>
      </c>
      <c r="D32" s="54" t="s">
        <v>310</v>
      </c>
      <c r="E32" s="54" t="s">
        <v>311</v>
      </c>
      <c r="F32" s="70" t="s">
        <v>136</v>
      </c>
      <c r="G32" s="117" t="s">
        <v>3363</v>
      </c>
      <c r="H32" s="117" t="s">
        <v>3363</v>
      </c>
      <c r="I32" s="72">
        <v>2.2215151000000002E-2</v>
      </c>
      <c r="J32" s="73">
        <f t="shared" si="0"/>
        <v>2.1255240193662315E-7</v>
      </c>
      <c r="K32" s="73">
        <f>I32/'סכום נכסי הקרן'!$C$41</f>
        <v>2.573743993659764E-8</v>
      </c>
    </row>
    <row r="33" spans="1:11">
      <c r="A33" s="69" t="s">
        <v>2828</v>
      </c>
      <c r="B33" s="54" t="s">
        <v>2848</v>
      </c>
      <c r="C33" s="54">
        <v>10</v>
      </c>
      <c r="D33" s="54" t="s">
        <v>310</v>
      </c>
      <c r="E33" s="54" t="s">
        <v>311</v>
      </c>
      <c r="F33" s="70" t="s">
        <v>133</v>
      </c>
      <c r="G33" s="117" t="s">
        <v>3363</v>
      </c>
      <c r="H33" s="117" t="s">
        <v>3363</v>
      </c>
      <c r="I33" s="72">
        <v>1155.7852626179999</v>
      </c>
      <c r="J33" s="73">
        <f t="shared" si="0"/>
        <v>1.1058440867334488E-2</v>
      </c>
      <c r="K33" s="73">
        <f>I33/'סכום נכסי הקרן'!$C$41</f>
        <v>1.3390390088384048E-3</v>
      </c>
    </row>
    <row r="34" spans="1:11">
      <c r="A34" s="69" t="s">
        <v>2828</v>
      </c>
      <c r="B34" s="54" t="s">
        <v>2849</v>
      </c>
      <c r="C34" s="54">
        <v>10</v>
      </c>
      <c r="D34" s="54" t="s">
        <v>310</v>
      </c>
      <c r="E34" s="54" t="s">
        <v>311</v>
      </c>
      <c r="F34" s="70" t="s">
        <v>131</v>
      </c>
      <c r="G34" s="117" t="s">
        <v>3363</v>
      </c>
      <c r="H34" s="117" t="s">
        <v>3363</v>
      </c>
      <c r="I34" s="72">
        <v>3129.4611600000003</v>
      </c>
      <c r="J34" s="73">
        <f t="shared" si="0"/>
        <v>2.9942379699573994E-2</v>
      </c>
      <c r="K34" s="73">
        <f>I34/'סכום נכסי הקרן'!$C$41</f>
        <v>3.625648038107649E-3</v>
      </c>
    </row>
    <row r="35" spans="1:11">
      <c r="A35" s="69" t="s">
        <v>2828</v>
      </c>
      <c r="B35" s="54" t="s">
        <v>2850</v>
      </c>
      <c r="C35" s="54">
        <v>10</v>
      </c>
      <c r="D35" s="54" t="s">
        <v>310</v>
      </c>
      <c r="E35" s="54" t="s">
        <v>311</v>
      </c>
      <c r="F35" s="70" t="s">
        <v>133</v>
      </c>
      <c r="G35" s="117" t="s">
        <v>3363</v>
      </c>
      <c r="H35" s="117" t="s">
        <v>3363</v>
      </c>
      <c r="I35" s="72">
        <v>8.7881700000000009</v>
      </c>
      <c r="J35" s="73">
        <f t="shared" si="0"/>
        <v>8.4084354957901183E-5</v>
      </c>
      <c r="K35" s="73">
        <f>I35/'סכום נכסי הקרן'!$C$41</f>
        <v>1.018156471354209E-5</v>
      </c>
    </row>
    <row r="36" spans="1:11">
      <c r="A36" s="69" t="s">
        <v>2828</v>
      </c>
      <c r="B36" s="54" t="s">
        <v>2851</v>
      </c>
      <c r="C36" s="54">
        <v>10</v>
      </c>
      <c r="D36" s="54" t="s">
        <v>310</v>
      </c>
      <c r="E36" s="54" t="s">
        <v>311</v>
      </c>
      <c r="F36" s="70" t="s">
        <v>134</v>
      </c>
      <c r="G36" s="117" t="s">
        <v>3363</v>
      </c>
      <c r="H36" s="117" t="s">
        <v>3363</v>
      </c>
      <c r="I36" s="72">
        <v>80.492049124999994</v>
      </c>
      <c r="J36" s="73">
        <f t="shared" si="0"/>
        <v>7.7014008945153754E-4</v>
      </c>
      <c r="K36" s="73">
        <f>I36/'סכום נכסי הקרן'!$C$41</f>
        <v>9.3254341585540139E-5</v>
      </c>
    </row>
    <row r="37" spans="1:11">
      <c r="A37" s="69" t="s">
        <v>2828</v>
      </c>
      <c r="B37" s="54" t="s">
        <v>2852</v>
      </c>
      <c r="C37" s="54">
        <v>10</v>
      </c>
      <c r="D37" s="54" t="s">
        <v>310</v>
      </c>
      <c r="E37" s="54" t="s">
        <v>311</v>
      </c>
      <c r="F37" s="70" t="s">
        <v>139</v>
      </c>
      <c r="G37" s="117" t="s">
        <v>3363</v>
      </c>
      <c r="H37" s="117" t="s">
        <v>3363</v>
      </c>
      <c r="I37" s="72">
        <v>3.7694099999999997</v>
      </c>
      <c r="J37" s="73">
        <f t="shared" si="0"/>
        <v>3.6065347896304038E-5</v>
      </c>
      <c r="K37" s="73">
        <f>I37/'סכום נכסי הקרן'!$C$41</f>
        <v>4.3670629774882238E-6</v>
      </c>
    </row>
    <row r="38" spans="1:11">
      <c r="A38" s="69" t="s">
        <v>2828</v>
      </c>
      <c r="B38" s="54" t="s">
        <v>2853</v>
      </c>
      <c r="C38" s="54">
        <v>10</v>
      </c>
      <c r="D38" s="54" t="s">
        <v>310</v>
      </c>
      <c r="E38" s="54" t="s">
        <v>311</v>
      </c>
      <c r="F38" s="70" t="s">
        <v>135</v>
      </c>
      <c r="G38" s="117" t="s">
        <v>3363</v>
      </c>
      <c r="H38" s="117" t="s">
        <v>3363</v>
      </c>
      <c r="I38" s="72">
        <v>0.80561000000000005</v>
      </c>
      <c r="J38" s="73">
        <f t="shared" si="0"/>
        <v>7.7079980471059121E-6</v>
      </c>
      <c r="K38" s="73">
        <f>I38/'סכום נכסי הקרן'!$C$41</f>
        <v>9.333422485997247E-7</v>
      </c>
    </row>
    <row r="39" spans="1:11">
      <c r="A39" s="69" t="s">
        <v>2828</v>
      </c>
      <c r="B39" s="54" t="s">
        <v>2854</v>
      </c>
      <c r="C39" s="54">
        <v>10</v>
      </c>
      <c r="D39" s="54" t="s">
        <v>310</v>
      </c>
      <c r="E39" s="54" t="s">
        <v>311</v>
      </c>
      <c r="F39" s="70" t="s">
        <v>135</v>
      </c>
      <c r="G39" s="117" t="s">
        <v>3363</v>
      </c>
      <c r="H39" s="117" t="s">
        <v>3363</v>
      </c>
      <c r="I39" s="72">
        <v>32.203130065000003</v>
      </c>
      <c r="J39" s="73">
        <f t="shared" si="0"/>
        <v>3.0811641321696319E-4</v>
      </c>
      <c r="K39" s="73">
        <f>I39/'סכום נכסי הקרן'!$C$41</f>
        <v>3.730904758731458E-5</v>
      </c>
    </row>
    <row r="40" spans="1:11">
      <c r="A40" s="69" t="s">
        <v>2828</v>
      </c>
      <c r="B40" s="54" t="s">
        <v>2855</v>
      </c>
      <c r="C40" s="54">
        <v>10</v>
      </c>
      <c r="D40" s="54" t="s">
        <v>310</v>
      </c>
      <c r="E40" s="54" t="s">
        <v>311</v>
      </c>
      <c r="F40" s="70" t="s">
        <v>140</v>
      </c>
      <c r="G40" s="117" t="s">
        <v>3363</v>
      </c>
      <c r="H40" s="117" t="s">
        <v>3363</v>
      </c>
      <c r="I40" s="72">
        <v>429.17880713600005</v>
      </c>
      <c r="J40" s="73">
        <f t="shared" si="0"/>
        <v>4.1063410425187536E-3</v>
      </c>
      <c r="K40" s="73">
        <f>I40/'סכום נכסי הקרן'!$C$41</f>
        <v>4.9722658966951984E-4</v>
      </c>
    </row>
    <row r="41" spans="1:11">
      <c r="A41" s="69" t="s">
        <v>2828</v>
      </c>
      <c r="B41" s="54" t="s">
        <v>2856</v>
      </c>
      <c r="C41" s="54">
        <v>10</v>
      </c>
      <c r="D41" s="54" t="s">
        <v>310</v>
      </c>
      <c r="E41" s="54" t="s">
        <v>311</v>
      </c>
      <c r="F41" s="70" t="s">
        <v>2818</v>
      </c>
      <c r="G41" s="117" t="s">
        <v>3363</v>
      </c>
      <c r="H41" s="117" t="s">
        <v>3363</v>
      </c>
      <c r="I41" s="72">
        <v>8.1252013999999997E-2</v>
      </c>
      <c r="J41" s="73">
        <f t="shared" si="0"/>
        <v>7.7741135938657936E-7</v>
      </c>
      <c r="K41" s="73">
        <f>I41/'סכום נכסי הקרן'!$C$41</f>
        <v>9.4134801516883243E-8</v>
      </c>
    </row>
    <row r="42" spans="1:11">
      <c r="A42" s="69" t="s">
        <v>2828</v>
      </c>
      <c r="B42" s="54" t="s">
        <v>2857</v>
      </c>
      <c r="C42" s="54">
        <v>10</v>
      </c>
      <c r="D42" s="54" t="s">
        <v>310</v>
      </c>
      <c r="E42" s="54" t="s">
        <v>311</v>
      </c>
      <c r="F42" s="70" t="s">
        <v>134</v>
      </c>
      <c r="G42" s="117" t="s">
        <v>3363</v>
      </c>
      <c r="H42" s="117" t="s">
        <v>3363</v>
      </c>
      <c r="I42" s="72">
        <v>7.2694200000000002</v>
      </c>
      <c r="J42" s="73">
        <f t="shared" si="0"/>
        <v>6.9553102820958849E-5</v>
      </c>
      <c r="K42" s="73">
        <f>I42/'סכום נכסי הקרן'!$C$41</f>
        <v>8.4220116542940273E-6</v>
      </c>
    </row>
    <row r="43" spans="1:11">
      <c r="A43" s="69" t="s">
        <v>2828</v>
      </c>
      <c r="B43" s="54" t="s">
        <v>2858</v>
      </c>
      <c r="C43" s="54">
        <v>10</v>
      </c>
      <c r="D43" s="54" t="s">
        <v>310</v>
      </c>
      <c r="E43" s="54" t="s">
        <v>311</v>
      </c>
      <c r="F43" s="70" t="s">
        <v>139</v>
      </c>
      <c r="G43" s="117" t="s">
        <v>3363</v>
      </c>
      <c r="H43" s="117" t="s">
        <v>3363</v>
      </c>
      <c r="I43" s="72">
        <v>27.430910817999997</v>
      </c>
      <c r="J43" s="73">
        <f t="shared" si="0"/>
        <v>2.6245628407725878E-4</v>
      </c>
      <c r="K43" s="73">
        <f>I43/'סכום נכסי הקרן'!$C$41</f>
        <v>3.1780176492360607E-5</v>
      </c>
    </row>
    <row r="44" spans="1:11">
      <c r="A44" s="69" t="s">
        <v>2828</v>
      </c>
      <c r="B44" s="54" t="s">
        <v>2859</v>
      </c>
      <c r="C44" s="54">
        <v>10</v>
      </c>
      <c r="D44" s="54" t="s">
        <v>310</v>
      </c>
      <c r="E44" s="54" t="s">
        <v>311</v>
      </c>
      <c r="F44" s="70" t="s">
        <v>131</v>
      </c>
      <c r="G44" s="117" t="s">
        <v>3363</v>
      </c>
      <c r="H44" s="117" t="s">
        <v>3363</v>
      </c>
      <c r="I44" s="72">
        <v>130.05087051699999</v>
      </c>
      <c r="J44" s="73">
        <f t="shared" si="0"/>
        <v>1.244314067563039E-3</v>
      </c>
      <c r="K44" s="73">
        <f>I44/'סכום נכסי הקרן'!$C$41</f>
        <v>1.5067088531757104E-4</v>
      </c>
    </row>
    <row r="45" spans="1:11">
      <c r="A45" s="69" t="s">
        <v>2828</v>
      </c>
      <c r="B45" s="54" t="s">
        <v>2860</v>
      </c>
      <c r="C45" s="54">
        <v>10</v>
      </c>
      <c r="D45" s="54" t="s">
        <v>310</v>
      </c>
      <c r="E45" s="54" t="s">
        <v>311</v>
      </c>
      <c r="F45" s="70" t="s">
        <v>2820</v>
      </c>
      <c r="G45" s="117" t="s">
        <v>3363</v>
      </c>
      <c r="H45" s="117" t="s">
        <v>3363</v>
      </c>
      <c r="I45" s="72">
        <v>18.249265205</v>
      </c>
      <c r="J45" s="73">
        <f t="shared" si="0"/>
        <v>1.7460719276232654E-4</v>
      </c>
      <c r="K45" s="73">
        <f>I45/'סכום נכסי הקרן'!$C$41</f>
        <v>2.1142749248057269E-5</v>
      </c>
    </row>
    <row r="46" spans="1:11">
      <c r="A46" s="69" t="s">
        <v>2828</v>
      </c>
      <c r="B46" s="54" t="s">
        <v>2861</v>
      </c>
      <c r="C46" s="54">
        <v>10</v>
      </c>
      <c r="D46" s="54" t="s">
        <v>310</v>
      </c>
      <c r="E46" s="54" t="s">
        <v>311</v>
      </c>
      <c r="F46" s="70" t="s">
        <v>131</v>
      </c>
      <c r="G46" s="117" t="s">
        <v>3363</v>
      </c>
      <c r="H46" s="117" t="s">
        <v>3363</v>
      </c>
      <c r="I46" s="72">
        <v>8244.5069587979997</v>
      </c>
      <c r="J46" s="73">
        <f t="shared" si="0"/>
        <v>7.8882639909839861E-2</v>
      </c>
      <c r="K46" s="73">
        <f>I46/'סכום נכסי הקרן'!$C$41</f>
        <v>9.5517020189925684E-3</v>
      </c>
    </row>
    <row r="47" spans="1:11">
      <c r="A47" s="69" t="s">
        <v>2828</v>
      </c>
      <c r="B47" s="54" t="s">
        <v>2862</v>
      </c>
      <c r="C47" s="54">
        <v>10</v>
      </c>
      <c r="D47" s="54" t="s">
        <v>310</v>
      </c>
      <c r="E47" s="54" t="s">
        <v>311</v>
      </c>
      <c r="F47" s="70" t="s">
        <v>137</v>
      </c>
      <c r="G47" s="117" t="s">
        <v>3363</v>
      </c>
      <c r="H47" s="117" t="s">
        <v>3363</v>
      </c>
      <c r="I47" s="72">
        <v>0.170583757</v>
      </c>
      <c r="J47" s="73">
        <f t="shared" si="0"/>
        <v>1.6321287792157367E-6</v>
      </c>
      <c r="K47" s="73">
        <f>I47/'סכום נכסי הקרן'!$C$41</f>
        <v>1.9763040097934365E-7</v>
      </c>
    </row>
    <row r="48" spans="1:11">
      <c r="A48" s="69" t="s">
        <v>2832</v>
      </c>
      <c r="B48" s="54" t="s">
        <v>2863</v>
      </c>
      <c r="C48" s="54">
        <v>20</v>
      </c>
      <c r="D48" s="54" t="s">
        <v>310</v>
      </c>
      <c r="E48" s="54" t="s">
        <v>311</v>
      </c>
      <c r="F48" s="70" t="s">
        <v>134</v>
      </c>
      <c r="G48" s="117" t="s">
        <v>3363</v>
      </c>
      <c r="H48" s="117" t="s">
        <v>3363</v>
      </c>
      <c r="I48" s="72">
        <v>3.8728780000000002E-3</v>
      </c>
      <c r="J48" s="73">
        <f t="shared" si="0"/>
        <v>3.7055319646825953E-8</v>
      </c>
      <c r="K48" s="73">
        <f>I48/'סכום נכסי הקרן'!$C$41</f>
        <v>4.48693618633384E-9</v>
      </c>
    </row>
    <row r="49" spans="1:11">
      <c r="A49" s="69" t="s">
        <v>2832</v>
      </c>
      <c r="B49" s="54" t="s">
        <v>2864</v>
      </c>
      <c r="C49" s="54">
        <v>20</v>
      </c>
      <c r="D49" s="54" t="s">
        <v>310</v>
      </c>
      <c r="E49" s="54" t="s">
        <v>311</v>
      </c>
      <c r="F49" s="70" t="s">
        <v>140</v>
      </c>
      <c r="G49" s="117" t="s">
        <v>3363</v>
      </c>
      <c r="H49" s="117" t="s">
        <v>3363</v>
      </c>
      <c r="I49" s="72">
        <v>15.526804041</v>
      </c>
      <c r="J49" s="73">
        <f t="shared" si="0"/>
        <v>1.4855894939961543E-4</v>
      </c>
      <c r="K49" s="73">
        <f>I49/'סכום נכסי הקרן'!$C$41</f>
        <v>1.7988632461357522E-5</v>
      </c>
    </row>
    <row r="50" spans="1:11">
      <c r="A50" s="69" t="s">
        <v>2832</v>
      </c>
      <c r="B50" s="54" t="s">
        <v>2865</v>
      </c>
      <c r="C50" s="54">
        <v>20</v>
      </c>
      <c r="D50" s="54" t="s">
        <v>310</v>
      </c>
      <c r="E50" s="54" t="s">
        <v>311</v>
      </c>
      <c r="F50" s="70" t="s">
        <v>133</v>
      </c>
      <c r="G50" s="117" t="s">
        <v>3363</v>
      </c>
      <c r="H50" s="117" t="s">
        <v>3363</v>
      </c>
      <c r="I50" s="72">
        <v>3.6892090000000002E-3</v>
      </c>
      <c r="J50" s="73">
        <f t="shared" si="0"/>
        <v>3.5297992536544431E-8</v>
      </c>
      <c r="K50" s="73">
        <f>I50/'סכום נכסי הקרן'!$C$41</f>
        <v>4.274145831871925E-9</v>
      </c>
    </row>
    <row r="51" spans="1:11">
      <c r="A51" s="69" t="s">
        <v>2832</v>
      </c>
      <c r="B51" s="54" t="s">
        <v>2866</v>
      </c>
      <c r="C51" s="54">
        <v>20</v>
      </c>
      <c r="D51" s="54" t="s">
        <v>310</v>
      </c>
      <c r="E51" s="54" t="s">
        <v>311</v>
      </c>
      <c r="F51" s="70" t="s">
        <v>131</v>
      </c>
      <c r="G51" s="117" t="s">
        <v>3363</v>
      </c>
      <c r="H51" s="117" t="s">
        <v>3363</v>
      </c>
      <c r="I51" s="72">
        <v>9423.0583106409995</v>
      </c>
      <c r="J51" s="73">
        <f t="shared" si="0"/>
        <v>9.0158904502409307E-2</v>
      </c>
      <c r="K51" s="73">
        <f>I51/'סכום נכסי הקרן'!$C$41</f>
        <v>1.0917116759151442E-2</v>
      </c>
    </row>
    <row r="52" spans="1:11">
      <c r="A52" s="69" t="s">
        <v>2832</v>
      </c>
      <c r="B52" s="54" t="s">
        <v>2867</v>
      </c>
      <c r="C52" s="54">
        <v>20</v>
      </c>
      <c r="D52" s="54" t="s">
        <v>310</v>
      </c>
      <c r="E52" s="54" t="s">
        <v>311</v>
      </c>
      <c r="F52" s="70" t="s">
        <v>137</v>
      </c>
      <c r="G52" s="117" t="s">
        <v>3363</v>
      </c>
      <c r="H52" s="117" t="s">
        <v>3363</v>
      </c>
      <c r="I52" s="72">
        <v>2.9910000000000002E-6</v>
      </c>
      <c r="J52" s="73">
        <f t="shared" si="0"/>
        <v>2.8617596801049869E-11</v>
      </c>
      <c r="K52" s="73">
        <f>I52/'סכום נכסי הקרן'!$C$41</f>
        <v>3.4652333828549504E-12</v>
      </c>
    </row>
    <row r="53" spans="1:11">
      <c r="A53" s="69" t="s">
        <v>2832</v>
      </c>
      <c r="B53" s="54" t="s">
        <v>2868</v>
      </c>
      <c r="C53" s="54">
        <v>20</v>
      </c>
      <c r="D53" s="54" t="s">
        <v>310</v>
      </c>
      <c r="E53" s="54" t="s">
        <v>311</v>
      </c>
      <c r="F53" s="70" t="s">
        <v>133</v>
      </c>
      <c r="G53" s="117" t="s">
        <v>3363</v>
      </c>
      <c r="H53" s="117" t="s">
        <v>3363</v>
      </c>
      <c r="I53" s="72">
        <v>3.2369470299999996</v>
      </c>
      <c r="J53" s="73">
        <f t="shared" si="0"/>
        <v>3.0970794039082536E-5</v>
      </c>
      <c r="K53" s="73">
        <f>I53/'סכום נכסי הקרן'!$C$41</f>
        <v>3.7501761641220939E-6</v>
      </c>
    </row>
    <row r="54" spans="1:11">
      <c r="A54" s="69" t="s">
        <v>2832</v>
      </c>
      <c r="B54" s="54" t="s">
        <v>2869</v>
      </c>
      <c r="C54" s="54">
        <v>20</v>
      </c>
      <c r="D54" s="54" t="s">
        <v>310</v>
      </c>
      <c r="E54" s="54" t="s">
        <v>311</v>
      </c>
      <c r="F54" s="70" t="s">
        <v>139</v>
      </c>
      <c r="G54" s="117" t="s">
        <v>3363</v>
      </c>
      <c r="H54" s="117" t="s">
        <v>3363</v>
      </c>
      <c r="I54" s="72">
        <v>2.5416587659999998</v>
      </c>
      <c r="J54" s="73">
        <f t="shared" si="0"/>
        <v>2.4318343621277818E-5</v>
      </c>
      <c r="K54" s="73">
        <f>I54/'סכום נכסי הקרן'!$C$41</f>
        <v>2.9446475438880369E-6</v>
      </c>
    </row>
    <row r="55" spans="1:11">
      <c r="A55" s="69" t="s">
        <v>2832</v>
      </c>
      <c r="B55" s="54" t="s">
        <v>2870</v>
      </c>
      <c r="C55" s="54">
        <v>20</v>
      </c>
      <c r="D55" s="54" t="s">
        <v>310</v>
      </c>
      <c r="E55" s="54" t="s">
        <v>311</v>
      </c>
      <c r="F55" s="70" t="s">
        <v>135</v>
      </c>
      <c r="G55" s="117" t="s">
        <v>3363</v>
      </c>
      <c r="H55" s="117" t="s">
        <v>3363</v>
      </c>
      <c r="I55" s="72">
        <v>3.8141466999999998E-2</v>
      </c>
      <c r="J55" s="73">
        <f t="shared" si="0"/>
        <v>3.6493384286410869E-7</v>
      </c>
      <c r="K55" s="73">
        <f>I55/'סכום נכסי הקרן'!$C$41</f>
        <v>4.418892835822817E-8</v>
      </c>
    </row>
    <row r="56" spans="1:11">
      <c r="A56" s="69" t="s">
        <v>2834</v>
      </c>
      <c r="B56" s="54" t="s">
        <v>2871</v>
      </c>
      <c r="C56" s="54">
        <v>26</v>
      </c>
      <c r="D56" s="54" t="s">
        <v>310</v>
      </c>
      <c r="E56" s="54" t="s">
        <v>311</v>
      </c>
      <c r="F56" s="70" t="s">
        <v>131</v>
      </c>
      <c r="G56" s="117" t="s">
        <v>3363</v>
      </c>
      <c r="H56" s="117" t="s">
        <v>3363</v>
      </c>
      <c r="I56" s="72">
        <v>0.83134000000000008</v>
      </c>
      <c r="J56" s="73">
        <f t="shared" si="0"/>
        <v>7.9541801820744901E-6</v>
      </c>
      <c r="K56" s="73">
        <f>I56/'סכום נכסי הקרן'!$C$41</f>
        <v>9.631518289878417E-7</v>
      </c>
    </row>
    <row r="57" spans="1:11">
      <c r="A57" s="69" t="s">
        <v>2834</v>
      </c>
      <c r="B57" s="54" t="s">
        <v>2872</v>
      </c>
      <c r="C57" s="54">
        <v>26</v>
      </c>
      <c r="D57" s="54" t="s">
        <v>310</v>
      </c>
      <c r="E57" s="54" t="s">
        <v>311</v>
      </c>
      <c r="F57" s="70" t="s">
        <v>140</v>
      </c>
      <c r="G57" s="117" t="s">
        <v>3363</v>
      </c>
      <c r="H57" s="117" t="s">
        <v>3363</v>
      </c>
      <c r="I57" s="72">
        <v>2.3000000000000001E-4</v>
      </c>
      <c r="J57" s="73">
        <f t="shared" si="0"/>
        <v>2.2006176075698663E-9</v>
      </c>
      <c r="K57" s="73">
        <f>I57/'סכום נכסי הקרן'!$C$41</f>
        <v>2.6646729456925398E-10</v>
      </c>
    </row>
    <row r="58" spans="1:11">
      <c r="A58" s="119" t="s">
        <v>3363</v>
      </c>
      <c r="B58" s="119" t="s">
        <v>3363</v>
      </c>
      <c r="C58" s="119" t="s">
        <v>3363</v>
      </c>
      <c r="D58" s="120" t="s">
        <v>3363</v>
      </c>
      <c r="E58" s="120" t="s">
        <v>3363</v>
      </c>
      <c r="F58" s="120" t="s">
        <v>3363</v>
      </c>
      <c r="G58" s="120" t="s">
        <v>3363</v>
      </c>
      <c r="H58" s="120" t="s">
        <v>3363</v>
      </c>
      <c r="I58" s="120" t="s">
        <v>3363</v>
      </c>
      <c r="J58" s="120" t="s">
        <v>3363</v>
      </c>
      <c r="K58" s="120" t="s">
        <v>3363</v>
      </c>
    </row>
    <row r="59" spans="1:11">
      <c r="A59" s="63" t="s">
        <v>185</v>
      </c>
      <c r="B59" s="116" t="s">
        <v>3363</v>
      </c>
      <c r="C59" s="116" t="s">
        <v>3363</v>
      </c>
      <c r="D59" s="116" t="s">
        <v>3363</v>
      </c>
      <c r="E59" s="116" t="s">
        <v>3363</v>
      </c>
      <c r="F59" s="116" t="s">
        <v>3363</v>
      </c>
      <c r="G59" s="116" t="s">
        <v>3363</v>
      </c>
      <c r="H59" s="116" t="s">
        <v>3363</v>
      </c>
      <c r="I59" s="66">
        <f>SUM(I61:I63)</f>
        <v>5038.1468828819998</v>
      </c>
      <c r="J59" s="67">
        <f>IFERROR(I59/$I$8,0)</f>
        <v>4.8204498869536372E-2</v>
      </c>
      <c r="K59" s="67">
        <f>I59/'סכום נכסי הקרן'!$C$41</f>
        <v>5.8369624761916801E-3</v>
      </c>
    </row>
    <row r="60" spans="1:11">
      <c r="A60" s="68" t="s">
        <v>45</v>
      </c>
      <c r="B60" s="116" t="s">
        <v>3363</v>
      </c>
      <c r="C60" s="116" t="s">
        <v>3363</v>
      </c>
      <c r="D60" s="116" t="s">
        <v>3363</v>
      </c>
      <c r="E60" s="116" t="s">
        <v>3363</v>
      </c>
      <c r="F60" s="116" t="s">
        <v>3363</v>
      </c>
      <c r="G60" s="116" t="s">
        <v>3363</v>
      </c>
      <c r="H60" s="116" t="s">
        <v>3363</v>
      </c>
      <c r="I60" s="66">
        <f>SUM(I61:I63)</f>
        <v>5038.1468828819998</v>
      </c>
      <c r="J60" s="67">
        <f t="shared" ref="J60" si="1">IFERROR(I60/$I$8,0)</f>
        <v>4.8204498869536372E-2</v>
      </c>
      <c r="K60" s="67">
        <f>I60/'[5]סכום נכסי הקרן'!$C$42</f>
        <v>4.1804350693875545E-5</v>
      </c>
    </row>
    <row r="61" spans="1:11">
      <c r="A61" s="69" t="s">
        <v>2873</v>
      </c>
      <c r="B61" s="54" t="s">
        <v>2874</v>
      </c>
      <c r="C61" s="54">
        <v>85</v>
      </c>
      <c r="D61" s="54" t="s">
        <v>845</v>
      </c>
      <c r="E61" s="54" t="s">
        <v>804</v>
      </c>
      <c r="F61" s="70" t="s">
        <v>140</v>
      </c>
      <c r="G61" s="117" t="s">
        <v>3363</v>
      </c>
      <c r="H61" s="117" t="s">
        <v>3363</v>
      </c>
      <c r="I61" s="72">
        <v>113.665589277</v>
      </c>
      <c r="J61" s="73">
        <f>IFERROR(I61/$I$8,0)</f>
        <v>1.0875412919033511E-3</v>
      </c>
      <c r="K61" s="73">
        <f>I61/'סכום נכסי הקרן'!$C$41</f>
        <v>1.3168766113157474E-4</v>
      </c>
    </row>
    <row r="62" spans="1:11">
      <c r="A62" s="69" t="s">
        <v>2873</v>
      </c>
      <c r="B62" s="54" t="s">
        <v>2875</v>
      </c>
      <c r="C62" s="54">
        <v>85</v>
      </c>
      <c r="D62" s="54" t="s">
        <v>845</v>
      </c>
      <c r="E62" s="54" t="s">
        <v>804</v>
      </c>
      <c r="F62" s="70" t="s">
        <v>133</v>
      </c>
      <c r="G62" s="117" t="s">
        <v>3363</v>
      </c>
      <c r="H62" s="117" t="s">
        <v>3363</v>
      </c>
      <c r="I62" s="72">
        <v>266.245155324</v>
      </c>
      <c r="J62" s="73">
        <f>IFERROR(I62/$I$8,0)</f>
        <v>2.5474077249398623E-3</v>
      </c>
      <c r="K62" s="73">
        <f>I62/'סכום נכסי הקרן'!$C$41</f>
        <v>3.0845924448416124E-4</v>
      </c>
    </row>
    <row r="63" spans="1:11">
      <c r="A63" s="69" t="s">
        <v>2873</v>
      </c>
      <c r="B63" s="54" t="s">
        <v>2876</v>
      </c>
      <c r="C63" s="54">
        <v>85</v>
      </c>
      <c r="D63" s="54" t="s">
        <v>845</v>
      </c>
      <c r="E63" s="54" t="s">
        <v>804</v>
      </c>
      <c r="F63" s="70" t="s">
        <v>131</v>
      </c>
      <c r="G63" s="117" t="s">
        <v>3363</v>
      </c>
      <c r="H63" s="117" t="s">
        <v>3363</v>
      </c>
      <c r="I63" s="72">
        <v>4658.2361382809995</v>
      </c>
      <c r="J63" s="73">
        <f>IFERROR(I63/$I$8,0)</f>
        <v>4.4569549852693152E-2</v>
      </c>
      <c r="K63" s="73">
        <f>I63/'סכום נכסי הקרן'!$C$41</f>
        <v>5.3968155705759443E-3</v>
      </c>
    </row>
    <row r="64" spans="1:11">
      <c r="A64" s="119" t="s">
        <v>3363</v>
      </c>
      <c r="B64" s="119" t="s">
        <v>3363</v>
      </c>
      <c r="C64" s="119" t="s">
        <v>3363</v>
      </c>
      <c r="D64" s="120" t="s">
        <v>3363</v>
      </c>
      <c r="E64" s="120" t="s">
        <v>3363</v>
      </c>
      <c r="F64" s="120" t="s">
        <v>3363</v>
      </c>
      <c r="G64" s="120" t="s">
        <v>3363</v>
      </c>
      <c r="H64" s="120" t="s">
        <v>3363</v>
      </c>
      <c r="I64" s="120" t="s">
        <v>3363</v>
      </c>
      <c r="J64" s="120" t="s">
        <v>3363</v>
      </c>
      <c r="K64" s="120" t="s">
        <v>3363</v>
      </c>
    </row>
    <row r="65" spans="1:11">
      <c r="A65" s="119" t="s">
        <v>3363</v>
      </c>
      <c r="B65" s="119" t="s">
        <v>3363</v>
      </c>
      <c r="C65" s="119" t="s">
        <v>3363</v>
      </c>
      <c r="D65" s="120" t="s">
        <v>3363</v>
      </c>
      <c r="E65" s="120" t="s">
        <v>3363</v>
      </c>
      <c r="F65" s="120" t="s">
        <v>3363</v>
      </c>
      <c r="G65" s="120" t="s">
        <v>3363</v>
      </c>
      <c r="H65" s="120" t="s">
        <v>3363</v>
      </c>
      <c r="I65" s="120" t="s">
        <v>3363</v>
      </c>
      <c r="J65" s="120" t="s">
        <v>3363</v>
      </c>
      <c r="K65" s="120" t="s">
        <v>3363</v>
      </c>
    </row>
    <row r="66" spans="1:11">
      <c r="A66" s="119" t="s">
        <v>3363</v>
      </c>
      <c r="B66" s="119" t="s">
        <v>3363</v>
      </c>
      <c r="C66" s="119" t="s">
        <v>3363</v>
      </c>
      <c r="D66" s="120" t="s">
        <v>3363</v>
      </c>
      <c r="E66" s="120" t="s">
        <v>3363</v>
      </c>
      <c r="F66" s="120" t="s">
        <v>3363</v>
      </c>
      <c r="G66" s="120" t="s">
        <v>3363</v>
      </c>
      <c r="H66" s="120" t="s">
        <v>3363</v>
      </c>
      <c r="I66" s="120" t="s">
        <v>3363</v>
      </c>
      <c r="J66" s="120" t="s">
        <v>3363</v>
      </c>
      <c r="K66" s="120" t="s">
        <v>3363</v>
      </c>
    </row>
    <row r="67" spans="1:11">
      <c r="A67" s="121" t="s">
        <v>3363</v>
      </c>
      <c r="B67" s="117" t="s">
        <v>3363</v>
      </c>
      <c r="C67" s="117" t="s">
        <v>3363</v>
      </c>
      <c r="D67" s="117" t="s">
        <v>3363</v>
      </c>
      <c r="E67" s="117" t="s">
        <v>3363</v>
      </c>
      <c r="F67" s="117" t="s">
        <v>3363</v>
      </c>
      <c r="G67" s="117" t="s">
        <v>3363</v>
      </c>
      <c r="H67" s="117" t="s">
        <v>3363</v>
      </c>
      <c r="I67" s="117" t="s">
        <v>3363</v>
      </c>
      <c r="J67" s="117" t="s">
        <v>3363</v>
      </c>
      <c r="K67" s="117" t="s">
        <v>3363</v>
      </c>
    </row>
    <row r="68" spans="1:11">
      <c r="A68" s="121" t="s">
        <v>3363</v>
      </c>
      <c r="B68" s="117" t="s">
        <v>3363</v>
      </c>
      <c r="C68" s="117" t="s">
        <v>3363</v>
      </c>
      <c r="D68" s="117" t="s">
        <v>3363</v>
      </c>
      <c r="E68" s="117" t="s">
        <v>3363</v>
      </c>
      <c r="F68" s="117" t="s">
        <v>3363</v>
      </c>
      <c r="G68" s="117" t="s">
        <v>3363</v>
      </c>
      <c r="H68" s="117" t="s">
        <v>3363</v>
      </c>
      <c r="I68" s="117" t="s">
        <v>3363</v>
      </c>
      <c r="J68" s="117" t="s">
        <v>3363</v>
      </c>
      <c r="K68" s="117" t="s">
        <v>3363</v>
      </c>
    </row>
    <row r="69" spans="1:11">
      <c r="A69" s="121" t="s">
        <v>3363</v>
      </c>
      <c r="B69" s="117" t="s">
        <v>3363</v>
      </c>
      <c r="C69" s="117" t="s">
        <v>3363</v>
      </c>
      <c r="D69" s="117" t="s">
        <v>3363</v>
      </c>
      <c r="E69" s="117" t="s">
        <v>3363</v>
      </c>
      <c r="F69" s="117" t="s">
        <v>3363</v>
      </c>
      <c r="G69" s="117" t="s">
        <v>3363</v>
      </c>
      <c r="H69" s="117" t="s">
        <v>3363</v>
      </c>
      <c r="I69" s="117" t="s">
        <v>3363</v>
      </c>
      <c r="J69" s="117" t="s">
        <v>3363</v>
      </c>
      <c r="K69" s="117" t="s">
        <v>3363</v>
      </c>
    </row>
    <row r="70" spans="1:11">
      <c r="A70" s="121" t="s">
        <v>3363</v>
      </c>
      <c r="B70" s="117" t="s">
        <v>3363</v>
      </c>
      <c r="C70" s="117" t="s">
        <v>3363</v>
      </c>
      <c r="D70" s="117" t="s">
        <v>3363</v>
      </c>
      <c r="E70" s="117" t="s">
        <v>3363</v>
      </c>
      <c r="F70" s="117" t="s">
        <v>3363</v>
      </c>
      <c r="G70" s="117" t="s">
        <v>3363</v>
      </c>
      <c r="H70" s="117" t="s">
        <v>3363</v>
      </c>
      <c r="I70" s="117" t="s">
        <v>3363</v>
      </c>
      <c r="J70" s="117" t="s">
        <v>3363</v>
      </c>
      <c r="K70" s="117" t="s">
        <v>3363</v>
      </c>
    </row>
    <row r="71" spans="1:11">
      <c r="A71" s="121" t="s">
        <v>3363</v>
      </c>
      <c r="B71" s="117" t="s">
        <v>3363</v>
      </c>
      <c r="C71" s="117" t="s">
        <v>3363</v>
      </c>
      <c r="D71" s="117" t="s">
        <v>3363</v>
      </c>
      <c r="E71" s="117" t="s">
        <v>3363</v>
      </c>
      <c r="F71" s="117" t="s">
        <v>3363</v>
      </c>
      <c r="G71" s="117" t="s">
        <v>3363</v>
      </c>
      <c r="H71" s="117" t="s">
        <v>3363</v>
      </c>
      <c r="I71" s="117" t="s">
        <v>3363</v>
      </c>
      <c r="J71" s="117" t="s">
        <v>3363</v>
      </c>
      <c r="K71" s="117" t="s">
        <v>3363</v>
      </c>
    </row>
    <row r="72" spans="1:11">
      <c r="A72" s="121" t="s">
        <v>3363</v>
      </c>
      <c r="B72" s="117" t="s">
        <v>3363</v>
      </c>
      <c r="C72" s="117" t="s">
        <v>3363</v>
      </c>
      <c r="D72" s="117" t="s">
        <v>3363</v>
      </c>
      <c r="E72" s="117" t="s">
        <v>3363</v>
      </c>
      <c r="F72" s="117" t="s">
        <v>3363</v>
      </c>
      <c r="G72" s="117" t="s">
        <v>3363</v>
      </c>
      <c r="H72" s="117" t="s">
        <v>3363</v>
      </c>
      <c r="I72" s="117" t="s">
        <v>3363</v>
      </c>
      <c r="J72" s="117" t="s">
        <v>3363</v>
      </c>
      <c r="K72" s="117" t="s">
        <v>3363</v>
      </c>
    </row>
    <row r="73" spans="1:11">
      <c r="A73" s="121" t="s">
        <v>3363</v>
      </c>
      <c r="B73" s="117" t="s">
        <v>3363</v>
      </c>
      <c r="C73" s="117" t="s">
        <v>3363</v>
      </c>
      <c r="D73" s="117" t="s">
        <v>3363</v>
      </c>
      <c r="E73" s="117" t="s">
        <v>3363</v>
      </c>
      <c r="F73" s="117" t="s">
        <v>3363</v>
      </c>
      <c r="G73" s="117" t="s">
        <v>3363</v>
      </c>
      <c r="H73" s="117" t="s">
        <v>3363</v>
      </c>
      <c r="I73" s="117" t="s">
        <v>3363</v>
      </c>
      <c r="J73" s="117" t="s">
        <v>3363</v>
      </c>
      <c r="K73" s="117" t="s">
        <v>3363</v>
      </c>
    </row>
    <row r="74" spans="1:11">
      <c r="A74" s="121" t="s">
        <v>3363</v>
      </c>
      <c r="B74" s="117" t="s">
        <v>3363</v>
      </c>
      <c r="C74" s="117" t="s">
        <v>3363</v>
      </c>
      <c r="D74" s="117" t="s">
        <v>3363</v>
      </c>
      <c r="E74" s="117" t="s">
        <v>3363</v>
      </c>
      <c r="F74" s="117" t="s">
        <v>3363</v>
      </c>
      <c r="G74" s="117" t="s">
        <v>3363</v>
      </c>
      <c r="H74" s="117" t="s">
        <v>3363</v>
      </c>
      <c r="I74" s="117" t="s">
        <v>3363</v>
      </c>
      <c r="J74" s="117" t="s">
        <v>3363</v>
      </c>
      <c r="K74" s="117" t="s">
        <v>3363</v>
      </c>
    </row>
    <row r="75" spans="1:11">
      <c r="A75" s="121" t="s">
        <v>3363</v>
      </c>
      <c r="B75" s="117" t="s">
        <v>3363</v>
      </c>
      <c r="C75" s="117" t="s">
        <v>3363</v>
      </c>
      <c r="D75" s="117" t="s">
        <v>3363</v>
      </c>
      <c r="E75" s="117" t="s">
        <v>3363</v>
      </c>
      <c r="F75" s="117" t="s">
        <v>3363</v>
      </c>
      <c r="G75" s="117" t="s">
        <v>3363</v>
      </c>
      <c r="H75" s="117" t="s">
        <v>3363</v>
      </c>
      <c r="I75" s="117" t="s">
        <v>3363</v>
      </c>
      <c r="J75" s="117" t="s">
        <v>3363</v>
      </c>
      <c r="K75" s="117" t="s">
        <v>3363</v>
      </c>
    </row>
    <row r="76" spans="1:11">
      <c r="A76" s="119" t="s">
        <v>3363</v>
      </c>
      <c r="B76" s="119" t="s">
        <v>3363</v>
      </c>
      <c r="C76" s="120" t="s">
        <v>3363</v>
      </c>
      <c r="D76" s="120" t="s">
        <v>3363</v>
      </c>
      <c r="E76" s="120" t="s">
        <v>3363</v>
      </c>
      <c r="F76" s="120" t="s">
        <v>3363</v>
      </c>
      <c r="G76" s="120" t="s">
        <v>3363</v>
      </c>
      <c r="H76" s="120" t="s">
        <v>3363</v>
      </c>
      <c r="I76" s="120" t="s">
        <v>3363</v>
      </c>
      <c r="J76" s="120" t="s">
        <v>3363</v>
      </c>
      <c r="K76" s="120" t="s">
        <v>3363</v>
      </c>
    </row>
    <row r="77" spans="1:11">
      <c r="A77" s="119" t="s">
        <v>3363</v>
      </c>
      <c r="B77" s="119" t="s">
        <v>3363</v>
      </c>
      <c r="C77" s="120" t="s">
        <v>3363</v>
      </c>
      <c r="D77" s="120" t="s">
        <v>3363</v>
      </c>
      <c r="E77" s="120" t="s">
        <v>3363</v>
      </c>
      <c r="F77" s="120" t="s">
        <v>3363</v>
      </c>
      <c r="G77" s="120" t="s">
        <v>3363</v>
      </c>
      <c r="H77" s="120" t="s">
        <v>3363</v>
      </c>
      <c r="I77" s="120" t="s">
        <v>3363</v>
      </c>
      <c r="J77" s="120" t="s">
        <v>3363</v>
      </c>
      <c r="K77" s="120" t="s">
        <v>3363</v>
      </c>
    </row>
    <row r="78" spans="1:11">
      <c r="A78" s="119" t="s">
        <v>3363</v>
      </c>
      <c r="B78" s="119" t="s">
        <v>3363</v>
      </c>
      <c r="C78" s="120" t="s">
        <v>3363</v>
      </c>
      <c r="D78" s="120" t="s">
        <v>3363</v>
      </c>
      <c r="E78" s="120" t="s">
        <v>3363</v>
      </c>
      <c r="F78" s="120" t="s">
        <v>3363</v>
      </c>
      <c r="G78" s="120" t="s">
        <v>3363</v>
      </c>
      <c r="H78" s="120" t="s">
        <v>3363</v>
      </c>
      <c r="I78" s="120" t="s">
        <v>3363</v>
      </c>
      <c r="J78" s="120" t="s">
        <v>3363</v>
      </c>
      <c r="K78" s="120" t="s">
        <v>3363</v>
      </c>
    </row>
    <row r="79" spans="1:11">
      <c r="A79" s="75" t="s">
        <v>208</v>
      </c>
      <c r="B79" s="119" t="s">
        <v>3363</v>
      </c>
      <c r="C79" s="120" t="s">
        <v>3363</v>
      </c>
      <c r="D79" s="120" t="s">
        <v>3363</v>
      </c>
      <c r="E79" s="120" t="s">
        <v>3363</v>
      </c>
      <c r="F79" s="120" t="s">
        <v>3363</v>
      </c>
      <c r="G79" s="120" t="s">
        <v>3363</v>
      </c>
      <c r="H79" s="120" t="s">
        <v>3363</v>
      </c>
      <c r="I79" s="120" t="s">
        <v>3363</v>
      </c>
      <c r="J79" s="120" t="s">
        <v>3363</v>
      </c>
      <c r="K79" s="120" t="s">
        <v>3363</v>
      </c>
    </row>
    <row r="80" spans="1:11" hidden="1">
      <c r="A80" s="76"/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C515" s="1"/>
    </row>
    <row r="516" spans="3:4" hidden="1">
      <c r="D516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3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customWidth="1"/>
    <col min="2" max="2" width="20.57031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145</v>
      </c>
      <c r="B1" s="36" t="s" vm="1">
        <v>216</v>
      </c>
    </row>
    <row r="2" spans="1:17">
      <c r="A2" s="36" t="s">
        <v>144</v>
      </c>
      <c r="B2" s="36" t="s">
        <v>217</v>
      </c>
    </row>
    <row r="3" spans="1:17">
      <c r="A3" s="36" t="s">
        <v>146</v>
      </c>
      <c r="B3" s="36" t="s">
        <v>218</v>
      </c>
    </row>
    <row r="4" spans="1:17">
      <c r="A4" s="36" t="s">
        <v>147</v>
      </c>
      <c r="B4" s="36">
        <v>2145</v>
      </c>
    </row>
    <row r="5" spans="1:17">
      <c r="A5" s="139" t="s">
        <v>89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17" s="3" customFormat="1">
      <c r="A6" s="37" t="s">
        <v>115</v>
      </c>
      <c r="B6" s="38" t="s">
        <v>47</v>
      </c>
      <c r="C6" s="38" t="s">
        <v>119</v>
      </c>
      <c r="D6" s="38" t="s">
        <v>14</v>
      </c>
      <c r="E6" s="38" t="s">
        <v>70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207</v>
      </c>
      <c r="N6" s="38" t="s">
        <v>65</v>
      </c>
      <c r="O6" s="38" t="s">
        <v>195</v>
      </c>
      <c r="P6" s="38" t="s">
        <v>148</v>
      </c>
      <c r="Q6" s="122" t="s">
        <v>150</v>
      </c>
    </row>
    <row r="7" spans="1:17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26" t="s">
        <v>21</v>
      </c>
      <c r="G7" s="26" t="s">
        <v>20</v>
      </c>
      <c r="H7" s="113" t="s">
        <v>3363</v>
      </c>
      <c r="I7" s="26" t="s">
        <v>19</v>
      </c>
      <c r="J7" s="26" t="s">
        <v>19</v>
      </c>
      <c r="K7" s="26" t="s">
        <v>200</v>
      </c>
      <c r="L7" s="113" t="s">
        <v>3363</v>
      </c>
      <c r="M7" s="12" t="s">
        <v>196</v>
      </c>
      <c r="N7" s="26" t="s">
        <v>201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4" t="s">
        <v>3363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5" t="s">
        <v>114</v>
      </c>
    </row>
    <row r="9" spans="1:17" s="4" customFormat="1" ht="20.25">
      <c r="A9" s="59" t="s">
        <v>28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61">
        <v>6.8418392025125314</v>
      </c>
      <c r="H9" s="115" t="s">
        <v>3363</v>
      </c>
      <c r="I9" s="115" t="s">
        <v>3363</v>
      </c>
      <c r="J9" s="62">
        <v>3.1183224075006767E-2</v>
      </c>
      <c r="K9" s="115" t="s">
        <v>3363</v>
      </c>
      <c r="L9" s="115" t="s">
        <v>3363</v>
      </c>
      <c r="M9" s="115" t="s">
        <v>3363</v>
      </c>
      <c r="N9" s="61">
        <v>97189.469093648004</v>
      </c>
      <c r="O9" s="115" t="s">
        <v>3363</v>
      </c>
      <c r="P9" s="62">
        <f>IFERROR(N9/$N$9,0)</f>
        <v>1</v>
      </c>
      <c r="Q9" s="62">
        <f>N9/'סכום נכסי הקרן'!$C$41</f>
        <v>0.11259919517394133</v>
      </c>
    </row>
    <row r="10" spans="1:17">
      <c r="A10" s="63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66">
        <v>6.8311374822255866</v>
      </c>
      <c r="H10" s="116" t="s">
        <v>3363</v>
      </c>
      <c r="I10" s="116" t="s">
        <v>3363</v>
      </c>
      <c r="J10" s="67">
        <v>3.1062827133727103E-2</v>
      </c>
      <c r="K10" s="116" t="s">
        <v>3363</v>
      </c>
      <c r="L10" s="116" t="s">
        <v>3363</v>
      </c>
      <c r="M10" s="116" t="s">
        <v>3363</v>
      </c>
      <c r="N10" s="66">
        <v>96676.273787100014</v>
      </c>
      <c r="O10" s="116" t="s">
        <v>3363</v>
      </c>
      <c r="P10" s="67">
        <f t="shared" ref="P10:P61" si="0">IFERROR(N10/$N$9,0)</f>
        <v>0.99471964080744701</v>
      </c>
      <c r="Q10" s="67">
        <f>N10/'סכום נכסי הקרן'!$C$41</f>
        <v>0.11200463097863053</v>
      </c>
    </row>
    <row r="11" spans="1:17">
      <c r="A11" s="74" t="s">
        <v>26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72">
        <v>6.4369348871250862</v>
      </c>
      <c r="H11" s="117" t="s">
        <v>3363</v>
      </c>
      <c r="I11" s="117" t="s">
        <v>3363</v>
      </c>
      <c r="J11" s="73">
        <v>1.3152099804705194E-2</v>
      </c>
      <c r="K11" s="117" t="s">
        <v>3363</v>
      </c>
      <c r="L11" s="117" t="s">
        <v>3363</v>
      </c>
      <c r="M11" s="117" t="s">
        <v>3363</v>
      </c>
      <c r="N11" s="72">
        <v>33686.155195339998</v>
      </c>
      <c r="O11" s="117" t="s">
        <v>3363</v>
      </c>
      <c r="P11" s="73">
        <f t="shared" si="0"/>
        <v>0.34660293455128688</v>
      </c>
      <c r="Q11" s="73">
        <f>N11/'סכום נכסי הקרן'!$C$41</f>
        <v>3.9027211475401162E-2</v>
      </c>
    </row>
    <row r="12" spans="1:17">
      <c r="A12" s="81" t="s">
        <v>25</v>
      </c>
      <c r="B12" s="116" t="s">
        <v>3363</v>
      </c>
      <c r="C12" s="116" t="s">
        <v>3363</v>
      </c>
      <c r="D12" s="116" t="s">
        <v>3363</v>
      </c>
      <c r="E12" s="116" t="s">
        <v>3363</v>
      </c>
      <c r="F12" s="116" t="s">
        <v>3363</v>
      </c>
      <c r="G12" s="66">
        <v>6.4369348871250862</v>
      </c>
      <c r="H12" s="116" t="s">
        <v>3363</v>
      </c>
      <c r="I12" s="116" t="s">
        <v>3363</v>
      </c>
      <c r="J12" s="67">
        <v>1.3152099804705194E-2</v>
      </c>
      <c r="K12" s="116" t="s">
        <v>3363</v>
      </c>
      <c r="L12" s="116" t="s">
        <v>3363</v>
      </c>
      <c r="M12" s="116" t="s">
        <v>3363</v>
      </c>
      <c r="N12" s="66">
        <v>33686.155195339998</v>
      </c>
      <c r="O12" s="116" t="s">
        <v>3363</v>
      </c>
      <c r="P12" s="67">
        <f t="shared" si="0"/>
        <v>0.34660293455128688</v>
      </c>
      <c r="Q12" s="67">
        <f>N12/'סכום נכסי הקרן'!$C$41</f>
        <v>3.9027211475401162E-2</v>
      </c>
    </row>
    <row r="13" spans="1:17">
      <c r="A13" s="82" t="s">
        <v>219</v>
      </c>
      <c r="B13" s="54" t="s">
        <v>220</v>
      </c>
      <c r="C13" s="70" t="s">
        <v>120</v>
      </c>
      <c r="D13" s="54" t="s">
        <v>221</v>
      </c>
      <c r="E13" s="117" t="s">
        <v>3363</v>
      </c>
      <c r="F13" s="117" t="s">
        <v>3363</v>
      </c>
      <c r="G13" s="72">
        <v>0.58000000002094232</v>
      </c>
      <c r="H13" s="70" t="s">
        <v>132</v>
      </c>
      <c r="I13" s="71">
        <v>0.04</v>
      </c>
      <c r="J13" s="73">
        <v>8.1000000001570666E-3</v>
      </c>
      <c r="K13" s="72">
        <v>2680.1587400000003</v>
      </c>
      <c r="L13" s="80">
        <v>142.53</v>
      </c>
      <c r="M13" s="117" t="s">
        <v>3363</v>
      </c>
      <c r="N13" s="72">
        <v>3.8200301739999998</v>
      </c>
      <c r="O13" s="73">
        <v>3.0619736786919795E-7</v>
      </c>
      <c r="P13" s="73">
        <f t="shared" si="0"/>
        <v>3.9304980360775167E-5</v>
      </c>
      <c r="Q13" s="73">
        <f>N13/'סכום נכסי הקרן'!$C$41</f>
        <v>4.4257091549508536E-6</v>
      </c>
    </row>
    <row r="14" spans="1:17">
      <c r="A14" s="82" t="s">
        <v>222</v>
      </c>
      <c r="B14" s="54" t="s">
        <v>223</v>
      </c>
      <c r="C14" s="70" t="s">
        <v>120</v>
      </c>
      <c r="D14" s="54" t="s">
        <v>221</v>
      </c>
      <c r="E14" s="117" t="s">
        <v>3363</v>
      </c>
      <c r="F14" s="117" t="s">
        <v>3363</v>
      </c>
      <c r="G14" s="72">
        <v>3.3700000000001533</v>
      </c>
      <c r="H14" s="70" t="s">
        <v>132</v>
      </c>
      <c r="I14" s="71">
        <v>7.4999999999999997E-3</v>
      </c>
      <c r="J14" s="73">
        <v>1.1600000000001004E-2</v>
      </c>
      <c r="K14" s="72">
        <v>2860803.1277740002</v>
      </c>
      <c r="L14" s="80">
        <v>111.6</v>
      </c>
      <c r="M14" s="117" t="s">
        <v>3363</v>
      </c>
      <c r="N14" s="72">
        <v>3192.6564503230002</v>
      </c>
      <c r="O14" s="73">
        <v>1.3662334316954266E-4</v>
      </c>
      <c r="P14" s="73">
        <f t="shared" si="0"/>
        <v>3.2849818813668795E-2</v>
      </c>
      <c r="Q14" s="73">
        <f>N14/'סכום נכסי הקרן'!$C$41</f>
        <v>3.6988631600289026E-3</v>
      </c>
    </row>
    <row r="15" spans="1:17">
      <c r="A15" s="82" t="s">
        <v>224</v>
      </c>
      <c r="B15" s="54" t="s">
        <v>225</v>
      </c>
      <c r="C15" s="70" t="s">
        <v>120</v>
      </c>
      <c r="D15" s="54" t="s">
        <v>221</v>
      </c>
      <c r="E15" s="117" t="s">
        <v>3363</v>
      </c>
      <c r="F15" s="117" t="s">
        <v>3363</v>
      </c>
      <c r="G15" s="72">
        <v>5.3399999999999581</v>
      </c>
      <c r="H15" s="70" t="s">
        <v>132</v>
      </c>
      <c r="I15" s="71">
        <v>5.0000000000000001E-3</v>
      </c>
      <c r="J15" s="73">
        <v>1.2600000000000125E-2</v>
      </c>
      <c r="K15" s="72">
        <v>6142090.68444</v>
      </c>
      <c r="L15" s="80">
        <v>107.42</v>
      </c>
      <c r="M15" s="117" t="s">
        <v>3363</v>
      </c>
      <c r="N15" s="72">
        <v>6597.8339107419988</v>
      </c>
      <c r="O15" s="73">
        <v>3.0218575842179694E-4</v>
      </c>
      <c r="P15" s="73">
        <f t="shared" si="0"/>
        <v>6.7886304681678861E-2</v>
      </c>
      <c r="Q15" s="73">
        <f>N15/'סכום נכסי הקרן'!$C$41</f>
        <v>7.6439432704900039E-3</v>
      </c>
    </row>
    <row r="16" spans="1:17">
      <c r="A16" s="82" t="s">
        <v>226</v>
      </c>
      <c r="B16" s="54" t="s">
        <v>227</v>
      </c>
      <c r="C16" s="70" t="s">
        <v>120</v>
      </c>
      <c r="D16" s="54" t="s">
        <v>221</v>
      </c>
      <c r="E16" s="117" t="s">
        <v>3363</v>
      </c>
      <c r="F16" s="117" t="s">
        <v>3363</v>
      </c>
      <c r="G16" s="72">
        <v>10.159999999991204</v>
      </c>
      <c r="H16" s="70" t="s">
        <v>132</v>
      </c>
      <c r="I16" s="71">
        <v>0.04</v>
      </c>
      <c r="J16" s="73">
        <v>1.5299999999986007E-2</v>
      </c>
      <c r="K16" s="72">
        <v>290011.69467900001</v>
      </c>
      <c r="L16" s="80">
        <v>172.48</v>
      </c>
      <c r="M16" s="117" t="s">
        <v>3363</v>
      </c>
      <c r="N16" s="72">
        <v>500.21214029000004</v>
      </c>
      <c r="O16" s="73">
        <v>1.8202747881395427E-5</v>
      </c>
      <c r="P16" s="73">
        <f t="shared" si="0"/>
        <v>5.1467730501543844E-3</v>
      </c>
      <c r="Q16" s="73">
        <f>N16/'סכום נכסי הקרן'!$C$41</f>
        <v>5.7952250319031489E-4</v>
      </c>
    </row>
    <row r="17" spans="1:17">
      <c r="A17" s="82" t="s">
        <v>228</v>
      </c>
      <c r="B17" s="54" t="s">
        <v>229</v>
      </c>
      <c r="C17" s="70" t="s">
        <v>120</v>
      </c>
      <c r="D17" s="54" t="s">
        <v>221</v>
      </c>
      <c r="E17" s="117" t="s">
        <v>3363</v>
      </c>
      <c r="F17" s="117" t="s">
        <v>3363</v>
      </c>
      <c r="G17" s="72">
        <v>19.079999999976724</v>
      </c>
      <c r="H17" s="70" t="s">
        <v>132</v>
      </c>
      <c r="I17" s="71">
        <v>0.01</v>
      </c>
      <c r="J17" s="73">
        <v>1.729999999996553E-2</v>
      </c>
      <c r="K17" s="72">
        <v>274037.080479</v>
      </c>
      <c r="L17" s="80">
        <v>98.46</v>
      </c>
      <c r="M17" s="117" t="s">
        <v>3363</v>
      </c>
      <c r="N17" s="72">
        <v>269.81691424100001</v>
      </c>
      <c r="O17" s="73">
        <v>1.5135902035083587E-5</v>
      </c>
      <c r="P17" s="73">
        <f t="shared" si="0"/>
        <v>2.7761949597750646E-3</v>
      </c>
      <c r="Q17" s="73">
        <f>N17/'סכום נכסי הקרן'!$C$41</f>
        <v>3.1259731811662469E-4</v>
      </c>
    </row>
    <row r="18" spans="1:17">
      <c r="A18" s="82" t="s">
        <v>230</v>
      </c>
      <c r="B18" s="54" t="s">
        <v>231</v>
      </c>
      <c r="C18" s="70" t="s">
        <v>120</v>
      </c>
      <c r="D18" s="54" t="s">
        <v>221</v>
      </c>
      <c r="E18" s="117" t="s">
        <v>3363</v>
      </c>
      <c r="F18" s="117" t="s">
        <v>3363</v>
      </c>
      <c r="G18" s="72">
        <v>2.5800000000000995</v>
      </c>
      <c r="H18" s="70" t="s">
        <v>132</v>
      </c>
      <c r="I18" s="71">
        <v>1E-3</v>
      </c>
      <c r="J18" s="73">
        <v>1.1299999999999928E-2</v>
      </c>
      <c r="K18" s="72">
        <v>6473943.6308380011</v>
      </c>
      <c r="L18" s="80">
        <v>108.67</v>
      </c>
      <c r="M18" s="117" t="s">
        <v>3363</v>
      </c>
      <c r="N18" s="72">
        <v>7035.2343922850005</v>
      </c>
      <c r="O18" s="73">
        <v>3.225751844067373E-4</v>
      </c>
      <c r="P18" s="73">
        <f t="shared" si="0"/>
        <v>7.2386797231149824E-2</v>
      </c>
      <c r="Q18" s="73">
        <f>N18/'סכום נכסי הקרן'!$C$41</f>
        <v>8.1506951094467549E-3</v>
      </c>
    </row>
    <row r="19" spans="1:17">
      <c r="A19" s="82" t="s">
        <v>232</v>
      </c>
      <c r="B19" s="54" t="s">
        <v>233</v>
      </c>
      <c r="C19" s="70" t="s">
        <v>120</v>
      </c>
      <c r="D19" s="54" t="s">
        <v>221</v>
      </c>
      <c r="E19" s="117" t="s">
        <v>3363</v>
      </c>
      <c r="F19" s="117" t="s">
        <v>3363</v>
      </c>
      <c r="G19" s="72">
        <v>14.420000000000929</v>
      </c>
      <c r="H19" s="70" t="s">
        <v>132</v>
      </c>
      <c r="I19" s="71">
        <v>2.75E-2</v>
      </c>
      <c r="J19" s="73">
        <v>1.6500000000004858E-2</v>
      </c>
      <c r="K19" s="72">
        <v>660273.01546699996</v>
      </c>
      <c r="L19" s="80">
        <v>140.35</v>
      </c>
      <c r="M19" s="117" t="s">
        <v>3363</v>
      </c>
      <c r="N19" s="72">
        <v>926.69321816699994</v>
      </c>
      <c r="O19" s="73">
        <v>3.6228043729524185E-5</v>
      </c>
      <c r="P19" s="73">
        <f t="shared" si="0"/>
        <v>9.5349138832528692E-3</v>
      </c>
      <c r="Q19" s="73">
        <f>N19/'סכום נכסי הקרן'!$C$41</f>
        <v>1.0736236293071126E-3</v>
      </c>
    </row>
    <row r="20" spans="1:17">
      <c r="A20" s="82" t="s">
        <v>234</v>
      </c>
      <c r="B20" s="54" t="s">
        <v>235</v>
      </c>
      <c r="C20" s="70" t="s">
        <v>120</v>
      </c>
      <c r="D20" s="54" t="s">
        <v>221</v>
      </c>
      <c r="E20" s="117" t="s">
        <v>3363</v>
      </c>
      <c r="F20" s="117" t="s">
        <v>3363</v>
      </c>
      <c r="G20" s="72">
        <v>1.8300000000000565</v>
      </c>
      <c r="H20" s="70" t="s">
        <v>132</v>
      </c>
      <c r="I20" s="71">
        <v>7.4999999999999997E-3</v>
      </c>
      <c r="J20" s="73">
        <v>1.2499999999999997E-2</v>
      </c>
      <c r="K20" s="72">
        <v>3155925.3785199998</v>
      </c>
      <c r="L20" s="80">
        <v>111.09</v>
      </c>
      <c r="M20" s="117" t="s">
        <v>3363</v>
      </c>
      <c r="N20" s="72">
        <v>3505.9175682600007</v>
      </c>
      <c r="O20" s="73">
        <v>1.4541606943544474E-4</v>
      </c>
      <c r="P20" s="73">
        <f t="shared" si="0"/>
        <v>3.607301903132977E-2</v>
      </c>
      <c r="Q20" s="73">
        <f>N20/'סכום נכסי הקרן'!$C$41</f>
        <v>4.0617929104220006E-3</v>
      </c>
    </row>
    <row r="21" spans="1:17">
      <c r="A21" s="82" t="s">
        <v>236</v>
      </c>
      <c r="B21" s="54" t="s">
        <v>237</v>
      </c>
      <c r="C21" s="70" t="s">
        <v>120</v>
      </c>
      <c r="D21" s="54" t="s">
        <v>221</v>
      </c>
      <c r="E21" s="117" t="s">
        <v>3363</v>
      </c>
      <c r="F21" s="117" t="s">
        <v>3363</v>
      </c>
      <c r="G21" s="72">
        <v>4.7300000000007651</v>
      </c>
      <c r="H21" s="70" t="s">
        <v>132</v>
      </c>
      <c r="I21" s="71">
        <v>1.1000000000000001E-2</v>
      </c>
      <c r="J21" s="73">
        <v>1.2099999999999465E-2</v>
      </c>
      <c r="K21" s="72">
        <v>2041900.326045</v>
      </c>
      <c r="L21" s="80">
        <v>100.55</v>
      </c>
      <c r="M21" s="117" t="s">
        <v>3363</v>
      </c>
      <c r="N21" s="72">
        <v>2053.130919791</v>
      </c>
      <c r="O21" s="73">
        <v>3.0037041010579524E-4</v>
      </c>
      <c r="P21" s="73">
        <f t="shared" si="0"/>
        <v>2.1125034830807469E-2</v>
      </c>
      <c r="Q21" s="73">
        <f>N21/'סכום נכסי הקרן'!$C$41</f>
        <v>2.3786619199703987E-3</v>
      </c>
    </row>
    <row r="22" spans="1:17">
      <c r="A22" s="82" t="s">
        <v>238</v>
      </c>
      <c r="B22" s="54" t="s">
        <v>239</v>
      </c>
      <c r="C22" s="70" t="s">
        <v>120</v>
      </c>
      <c r="D22" s="54" t="s">
        <v>221</v>
      </c>
      <c r="E22" s="117" t="s">
        <v>3363</v>
      </c>
      <c r="F22" s="117" t="s">
        <v>3363</v>
      </c>
      <c r="G22" s="72">
        <v>7.8899999999997679</v>
      </c>
      <c r="H22" s="70" t="s">
        <v>132</v>
      </c>
      <c r="I22" s="71">
        <v>1E-3</v>
      </c>
      <c r="J22" s="73">
        <v>1.459999999999952E-2</v>
      </c>
      <c r="K22" s="72">
        <v>7488545.6736950008</v>
      </c>
      <c r="L22" s="80">
        <v>100.3</v>
      </c>
      <c r="M22" s="117" t="s">
        <v>3363</v>
      </c>
      <c r="N22" s="72">
        <v>7511.0114423660007</v>
      </c>
      <c r="O22" s="73">
        <v>2.9024723959427263E-4</v>
      </c>
      <c r="P22" s="73">
        <f t="shared" si="0"/>
        <v>7.7282153225147074E-2</v>
      </c>
      <c r="Q22" s="73">
        <f>N22/'סכום נכסי הקרן'!$C$41</f>
        <v>8.7019082544607749E-3</v>
      </c>
    </row>
    <row r="23" spans="1:17">
      <c r="A23" s="82" t="s">
        <v>240</v>
      </c>
      <c r="B23" s="54" t="s">
        <v>241</v>
      </c>
      <c r="C23" s="70" t="s">
        <v>120</v>
      </c>
      <c r="D23" s="54" t="s">
        <v>221</v>
      </c>
      <c r="E23" s="117" t="s">
        <v>3363</v>
      </c>
      <c r="F23" s="117" t="s">
        <v>3363</v>
      </c>
      <c r="G23" s="72">
        <v>25.700000000005886</v>
      </c>
      <c r="H23" s="70" t="s">
        <v>132</v>
      </c>
      <c r="I23" s="71">
        <v>5.0000000000000001E-3</v>
      </c>
      <c r="J23" s="73">
        <v>1.7900000000005786E-2</v>
      </c>
      <c r="K23" s="72">
        <v>2606420.8720920002</v>
      </c>
      <c r="L23" s="80">
        <v>80.180000000000007</v>
      </c>
      <c r="M23" s="117" t="s">
        <v>3363</v>
      </c>
      <c r="N23" s="72">
        <v>2089.8282087010002</v>
      </c>
      <c r="O23" s="73">
        <v>1.6599147441472459E-4</v>
      </c>
      <c r="P23" s="73">
        <f t="shared" si="0"/>
        <v>2.1502619863962038E-2</v>
      </c>
      <c r="Q23" s="73">
        <f>N23/'סכום נכסי הקרן'!$C$41</f>
        <v>2.4211776908133293E-3</v>
      </c>
    </row>
    <row r="24" spans="1:17">
      <c r="A24" s="121" t="s">
        <v>3363</v>
      </c>
      <c r="B24" s="117" t="s">
        <v>3363</v>
      </c>
      <c r="C24" s="117" t="s">
        <v>3363</v>
      </c>
      <c r="D24" s="117" t="s">
        <v>3363</v>
      </c>
      <c r="E24" s="117" t="s">
        <v>3363</v>
      </c>
      <c r="F24" s="117" t="s">
        <v>3363</v>
      </c>
      <c r="G24" s="117" t="s">
        <v>3363</v>
      </c>
      <c r="H24" s="117" t="s">
        <v>3363</v>
      </c>
      <c r="I24" s="117" t="s">
        <v>3363</v>
      </c>
      <c r="J24" s="117" t="s">
        <v>3363</v>
      </c>
      <c r="K24" s="117" t="s">
        <v>3363</v>
      </c>
      <c r="L24" s="117" t="s">
        <v>3363</v>
      </c>
      <c r="M24" s="117" t="s">
        <v>3363</v>
      </c>
      <c r="N24" s="117" t="s">
        <v>3363</v>
      </c>
      <c r="O24" s="117" t="s">
        <v>3363</v>
      </c>
      <c r="P24" s="117" t="s">
        <v>3363</v>
      </c>
      <c r="Q24" s="117" t="s">
        <v>3363</v>
      </c>
    </row>
    <row r="25" spans="1:17">
      <c r="A25" s="74" t="s">
        <v>49</v>
      </c>
      <c r="B25" s="117" t="s">
        <v>3363</v>
      </c>
      <c r="C25" s="117" t="s">
        <v>3363</v>
      </c>
      <c r="D25" s="117" t="s">
        <v>3363</v>
      </c>
      <c r="E25" s="117" t="s">
        <v>3363</v>
      </c>
      <c r="F25" s="117" t="s">
        <v>3363</v>
      </c>
      <c r="G25" s="72">
        <v>7.0419510208223937</v>
      </c>
      <c r="H25" s="117" t="s">
        <v>3363</v>
      </c>
      <c r="I25" s="117" t="s">
        <v>3363</v>
      </c>
      <c r="J25" s="73">
        <v>4.0641211076407523E-2</v>
      </c>
      <c r="K25" s="117" t="s">
        <v>3363</v>
      </c>
      <c r="L25" s="117" t="s">
        <v>3363</v>
      </c>
      <c r="M25" s="117" t="s">
        <v>3363</v>
      </c>
      <c r="N25" s="72">
        <v>62990.118591760009</v>
      </c>
      <c r="O25" s="117" t="s">
        <v>3363</v>
      </c>
      <c r="P25" s="73">
        <f t="shared" si="0"/>
        <v>0.64811670625616002</v>
      </c>
      <c r="Q25" s="73">
        <f>N25/'סכום נכסי הקרן'!$C$41</f>
        <v>7.2977419503229363E-2</v>
      </c>
    </row>
    <row r="26" spans="1:17">
      <c r="A26" s="81" t="s">
        <v>22</v>
      </c>
      <c r="B26" s="116" t="s">
        <v>3363</v>
      </c>
      <c r="C26" s="116" t="s">
        <v>3363</v>
      </c>
      <c r="D26" s="116" t="s">
        <v>3363</v>
      </c>
      <c r="E26" s="116" t="s">
        <v>3363</v>
      </c>
      <c r="F26" s="116" t="s">
        <v>3363</v>
      </c>
      <c r="G26" s="66">
        <v>0.39057116161569511</v>
      </c>
      <c r="H26" s="116" t="s">
        <v>3363</v>
      </c>
      <c r="I26" s="116" t="s">
        <v>3363</v>
      </c>
      <c r="J26" s="67">
        <v>4.4095547732184909E-2</v>
      </c>
      <c r="K26" s="116" t="s">
        <v>3363</v>
      </c>
      <c r="L26" s="116" t="s">
        <v>3363</v>
      </c>
      <c r="M26" s="116" t="s">
        <v>3363</v>
      </c>
      <c r="N26" s="66">
        <v>8939.9811853510018</v>
      </c>
      <c r="O26" s="116" t="s">
        <v>3363</v>
      </c>
      <c r="P26" s="67">
        <f t="shared" si="0"/>
        <v>9.1985080983792419E-2</v>
      </c>
      <c r="Q26" s="67">
        <f>N26/'סכום נכסי הקרן'!$C$41</f>
        <v>1.0357446086784841E-2</v>
      </c>
    </row>
    <row r="27" spans="1:17">
      <c r="A27" s="82" t="s">
        <v>242</v>
      </c>
      <c r="B27" s="54" t="s">
        <v>243</v>
      </c>
      <c r="C27" s="70" t="s">
        <v>120</v>
      </c>
      <c r="D27" s="54" t="s">
        <v>221</v>
      </c>
      <c r="E27" s="117" t="s">
        <v>3363</v>
      </c>
      <c r="F27" s="117" t="s">
        <v>3363</v>
      </c>
      <c r="G27" s="72">
        <v>0.84999999817376881</v>
      </c>
      <c r="H27" s="70" t="s">
        <v>132</v>
      </c>
      <c r="I27" s="71">
        <v>0</v>
      </c>
      <c r="J27" s="73">
        <v>4.1399999912340911E-2</v>
      </c>
      <c r="K27" s="72">
        <v>283.39499999999998</v>
      </c>
      <c r="L27" s="80">
        <v>96.61</v>
      </c>
      <c r="M27" s="117" t="s">
        <v>3363</v>
      </c>
      <c r="N27" s="72">
        <v>0.27378791000000002</v>
      </c>
      <c r="O27" s="73">
        <v>2.0242499999999997E-8</v>
      </c>
      <c r="P27" s="73">
        <f t="shared" si="0"/>
        <v>2.8170532523044096E-6</v>
      </c>
      <c r="Q27" s="73">
        <f>N27/'סכום נכסי הקרן'!$C$41</f>
        <v>3.1719792897161043E-7</v>
      </c>
    </row>
    <row r="28" spans="1:17">
      <c r="A28" s="82" t="s">
        <v>244</v>
      </c>
      <c r="B28" s="54" t="s">
        <v>245</v>
      </c>
      <c r="C28" s="70" t="s">
        <v>120</v>
      </c>
      <c r="D28" s="54" t="s">
        <v>221</v>
      </c>
      <c r="E28" s="117" t="s">
        <v>3363</v>
      </c>
      <c r="F28" s="117" t="s">
        <v>3363</v>
      </c>
      <c r="G28" s="72">
        <v>1.0000000098472388E-2</v>
      </c>
      <c r="H28" s="70" t="s">
        <v>132</v>
      </c>
      <c r="I28" s="71">
        <v>0</v>
      </c>
      <c r="J28" s="73">
        <v>3.7200000002516519E-2</v>
      </c>
      <c r="K28" s="72">
        <v>3656.5784800000001</v>
      </c>
      <c r="L28" s="80">
        <v>99.98</v>
      </c>
      <c r="M28" s="117" t="s">
        <v>3363</v>
      </c>
      <c r="N28" s="72">
        <v>3.6558471639999999</v>
      </c>
      <c r="O28" s="73">
        <v>7.0318816923076922E-8</v>
      </c>
      <c r="P28" s="73">
        <f t="shared" si="0"/>
        <v>3.7615671719302914E-5</v>
      </c>
      <c r="Q28" s="73">
        <f>N28/'סכום נכסי הקרן'!$C$41</f>
        <v>4.2354943615206937E-6</v>
      </c>
    </row>
    <row r="29" spans="1:17">
      <c r="A29" s="82" t="s">
        <v>246</v>
      </c>
      <c r="B29" s="54" t="s">
        <v>247</v>
      </c>
      <c r="C29" s="70" t="s">
        <v>120</v>
      </c>
      <c r="D29" s="54" t="s">
        <v>221</v>
      </c>
      <c r="E29" s="117" t="s">
        <v>3363</v>
      </c>
      <c r="F29" s="117" t="s">
        <v>3363</v>
      </c>
      <c r="G29" s="72">
        <v>0.93000000000008087</v>
      </c>
      <c r="H29" s="70" t="s">
        <v>132</v>
      </c>
      <c r="I29" s="71">
        <v>0</v>
      </c>
      <c r="J29" s="73">
        <v>4.1099999999997576E-2</v>
      </c>
      <c r="K29" s="72">
        <v>1286839.95</v>
      </c>
      <c r="L29" s="80">
        <v>96.34</v>
      </c>
      <c r="M29" s="117" t="s">
        <v>3363</v>
      </c>
      <c r="N29" s="72">
        <v>1239.7416078299998</v>
      </c>
      <c r="O29" s="73">
        <v>9.1917139285714277E-5</v>
      </c>
      <c r="P29" s="73">
        <f t="shared" si="0"/>
        <v>1.2755925301283751E-2</v>
      </c>
      <c r="Q29" s="73">
        <f>N29/'סכום נכסי הקרן'!$C$41</f>
        <v>1.4363069226234655E-3</v>
      </c>
    </row>
    <row r="30" spans="1:17">
      <c r="A30" s="82" t="s">
        <v>248</v>
      </c>
      <c r="B30" s="54" t="s">
        <v>249</v>
      </c>
      <c r="C30" s="70" t="s">
        <v>120</v>
      </c>
      <c r="D30" s="54" t="s">
        <v>221</v>
      </c>
      <c r="E30" s="117" t="s">
        <v>3363</v>
      </c>
      <c r="F30" s="117" t="s">
        <v>3363</v>
      </c>
      <c r="G30" s="72">
        <v>0.10000000000015002</v>
      </c>
      <c r="H30" s="70" t="s">
        <v>132</v>
      </c>
      <c r="I30" s="71">
        <v>0</v>
      </c>
      <c r="J30" s="73">
        <v>4.5499999999993254E-2</v>
      </c>
      <c r="K30" s="72">
        <v>669586.60982300004</v>
      </c>
      <c r="L30" s="80">
        <v>99.55</v>
      </c>
      <c r="M30" s="117" t="s">
        <v>3363</v>
      </c>
      <c r="N30" s="72">
        <v>666.573470079</v>
      </c>
      <c r="O30" s="73">
        <v>1.339173219646E-5</v>
      </c>
      <c r="P30" s="73">
        <f t="shared" si="0"/>
        <v>6.8584948173419456E-3</v>
      </c>
      <c r="Q30" s="73">
        <f>N30/'סכום נכסי הקרן'!$C$41</f>
        <v>7.7226099653735078E-4</v>
      </c>
    </row>
    <row r="31" spans="1:17">
      <c r="A31" s="82" t="s">
        <v>250</v>
      </c>
      <c r="B31" s="54" t="s">
        <v>251</v>
      </c>
      <c r="C31" s="70" t="s">
        <v>120</v>
      </c>
      <c r="D31" s="54" t="s">
        <v>221</v>
      </c>
      <c r="E31" s="117" t="s">
        <v>3363</v>
      </c>
      <c r="F31" s="117" t="s">
        <v>3363</v>
      </c>
      <c r="G31" s="72">
        <v>0.17999999999978022</v>
      </c>
      <c r="H31" s="70" t="s">
        <v>132</v>
      </c>
      <c r="I31" s="71">
        <v>0</v>
      </c>
      <c r="J31" s="73">
        <v>4.4999999999993899E-2</v>
      </c>
      <c r="K31" s="72">
        <v>1650854.2690000001</v>
      </c>
      <c r="L31" s="80">
        <v>99.22</v>
      </c>
      <c r="M31" s="117" t="s">
        <v>3363</v>
      </c>
      <c r="N31" s="72">
        <v>1637.9776057019999</v>
      </c>
      <c r="O31" s="73">
        <v>3.2369691549019609E-5</v>
      </c>
      <c r="P31" s="73">
        <f t="shared" si="0"/>
        <v>1.6853447405126867E-2</v>
      </c>
      <c r="Q31" s="73">
        <f>N31/'סכום נכסי הקרן'!$C$41</f>
        <v>1.8976846137236352E-3</v>
      </c>
    </row>
    <row r="32" spans="1:17">
      <c r="A32" s="82" t="s">
        <v>252</v>
      </c>
      <c r="B32" s="54" t="s">
        <v>253</v>
      </c>
      <c r="C32" s="70" t="s">
        <v>120</v>
      </c>
      <c r="D32" s="54" t="s">
        <v>221</v>
      </c>
      <c r="E32" s="117" t="s">
        <v>3363</v>
      </c>
      <c r="F32" s="117" t="s">
        <v>3363</v>
      </c>
      <c r="G32" s="72">
        <v>0.24999999999982972</v>
      </c>
      <c r="H32" s="70" t="s">
        <v>132</v>
      </c>
      <c r="I32" s="71">
        <v>0</v>
      </c>
      <c r="J32" s="73">
        <v>4.4399999999995637E-2</v>
      </c>
      <c r="K32" s="72">
        <v>1484593.6840049999</v>
      </c>
      <c r="L32" s="80">
        <v>98.9</v>
      </c>
      <c r="M32" s="117" t="s">
        <v>3363</v>
      </c>
      <c r="N32" s="72">
        <v>1468.263153481</v>
      </c>
      <c r="O32" s="73">
        <v>7.4229684200250001E-5</v>
      </c>
      <c r="P32" s="73">
        <f t="shared" si="0"/>
        <v>1.5107224755659881E-2</v>
      </c>
      <c r="Q32" s="73">
        <f>N32/'סכום נכסי הקרן'!$C$41</f>
        <v>1.701061348799145E-3</v>
      </c>
    </row>
    <row r="33" spans="1:17">
      <c r="A33" s="82" t="s">
        <v>254</v>
      </c>
      <c r="B33" s="54" t="s">
        <v>255</v>
      </c>
      <c r="C33" s="70" t="s">
        <v>120</v>
      </c>
      <c r="D33" s="54" t="s">
        <v>221</v>
      </c>
      <c r="E33" s="117" t="s">
        <v>3363</v>
      </c>
      <c r="F33" s="117" t="s">
        <v>3363</v>
      </c>
      <c r="G33" s="72">
        <v>0.35000000000009196</v>
      </c>
      <c r="H33" s="70" t="s">
        <v>132</v>
      </c>
      <c r="I33" s="71">
        <v>0</v>
      </c>
      <c r="J33" s="73">
        <v>4.4599999999999626E-2</v>
      </c>
      <c r="K33" s="72">
        <v>2209722.2599999998</v>
      </c>
      <c r="L33" s="80">
        <v>98.48</v>
      </c>
      <c r="M33" s="117" t="s">
        <v>3363</v>
      </c>
      <c r="N33" s="72">
        <v>2176.134481648</v>
      </c>
      <c r="O33" s="73">
        <v>1.2276234777777777E-4</v>
      </c>
      <c r="P33" s="73">
        <f t="shared" si="0"/>
        <v>2.2390640693295293E-2</v>
      </c>
      <c r="Q33" s="73">
        <f>N33/'סכום נכסי הקרן'!$C$41</f>
        <v>2.5211681214939493E-3</v>
      </c>
    </row>
    <row r="34" spans="1:17">
      <c r="A34" s="82" t="s">
        <v>256</v>
      </c>
      <c r="B34" s="54" t="s">
        <v>257</v>
      </c>
      <c r="C34" s="70" t="s">
        <v>120</v>
      </c>
      <c r="D34" s="54" t="s">
        <v>221</v>
      </c>
      <c r="E34" s="117" t="s">
        <v>3363</v>
      </c>
      <c r="F34" s="117" t="s">
        <v>3363</v>
      </c>
      <c r="G34" s="72">
        <v>0.42999999999981608</v>
      </c>
      <c r="H34" s="70" t="s">
        <v>132</v>
      </c>
      <c r="I34" s="71">
        <v>0</v>
      </c>
      <c r="J34" s="73">
        <v>4.4699999999998158E-2</v>
      </c>
      <c r="K34" s="72">
        <v>1385173.65</v>
      </c>
      <c r="L34" s="80">
        <v>98.15</v>
      </c>
      <c r="M34" s="117" t="s">
        <v>3363</v>
      </c>
      <c r="N34" s="72">
        <v>1359.547937475</v>
      </c>
      <c r="O34" s="73">
        <v>7.6954091666666657E-5</v>
      </c>
      <c r="P34" s="73">
        <f t="shared" si="0"/>
        <v>1.3988634264119627E-2</v>
      </c>
      <c r="Q34" s="73">
        <f>N34/'סכום נכסי הקרן'!$C$41</f>
        <v>1.5751089597224892E-3</v>
      </c>
    </row>
    <row r="35" spans="1:17">
      <c r="A35" s="82" t="s">
        <v>258</v>
      </c>
      <c r="B35" s="54" t="s">
        <v>259</v>
      </c>
      <c r="C35" s="70" t="s">
        <v>120</v>
      </c>
      <c r="D35" s="54" t="s">
        <v>221</v>
      </c>
      <c r="E35" s="117" t="s">
        <v>3363</v>
      </c>
      <c r="F35" s="117" t="s">
        <v>3363</v>
      </c>
      <c r="G35" s="72">
        <v>0.59999999970889584</v>
      </c>
      <c r="H35" s="70" t="s">
        <v>132</v>
      </c>
      <c r="I35" s="71">
        <v>0</v>
      </c>
      <c r="J35" s="73">
        <v>4.2599999988064727E-2</v>
      </c>
      <c r="K35" s="72">
        <v>704.43899999999996</v>
      </c>
      <c r="L35" s="80">
        <v>97.53</v>
      </c>
      <c r="M35" s="117" t="s">
        <v>3363</v>
      </c>
      <c r="N35" s="72">
        <v>0.68703935699999996</v>
      </c>
      <c r="O35" s="73">
        <v>3.91355E-8</v>
      </c>
      <c r="P35" s="73">
        <f t="shared" si="0"/>
        <v>7.0690720240275777E-6</v>
      </c>
      <c r="Q35" s="73">
        <f>N35/'סכום נכסי הקרן'!$C$41</f>
        <v>7.9597182053212964E-7</v>
      </c>
    </row>
    <row r="36" spans="1:17">
      <c r="A36" s="82" t="s">
        <v>260</v>
      </c>
      <c r="B36" s="54" t="s">
        <v>261</v>
      </c>
      <c r="C36" s="70" t="s">
        <v>120</v>
      </c>
      <c r="D36" s="54" t="s">
        <v>221</v>
      </c>
      <c r="E36" s="117" t="s">
        <v>3363</v>
      </c>
      <c r="F36" s="117" t="s">
        <v>3363</v>
      </c>
      <c r="G36" s="72">
        <v>0.67999999999896676</v>
      </c>
      <c r="H36" s="70" t="s">
        <v>132</v>
      </c>
      <c r="I36" s="71">
        <v>0</v>
      </c>
      <c r="J36" s="73">
        <v>4.1399999999930256E-2</v>
      </c>
      <c r="K36" s="72">
        <v>397909.6050000001</v>
      </c>
      <c r="L36" s="80">
        <v>97.29</v>
      </c>
      <c r="M36" s="117" t="s">
        <v>3363</v>
      </c>
      <c r="N36" s="72">
        <v>387.12625470499995</v>
      </c>
      <c r="O36" s="73">
        <v>2.2106089166666673E-5</v>
      </c>
      <c r="P36" s="73">
        <f t="shared" si="0"/>
        <v>3.9832119499693952E-3</v>
      </c>
      <c r="Q36" s="73">
        <f>N36/'סכום נכסי הקרן'!$C$41</f>
        <v>4.4850645977377937E-4</v>
      </c>
    </row>
    <row r="37" spans="1:17">
      <c r="A37" s="121" t="s">
        <v>3363</v>
      </c>
      <c r="B37" s="117" t="s">
        <v>3363</v>
      </c>
      <c r="C37" s="117" t="s">
        <v>3363</v>
      </c>
      <c r="D37" s="117" t="s">
        <v>3363</v>
      </c>
      <c r="E37" s="117" t="s">
        <v>3363</v>
      </c>
      <c r="F37" s="117" t="s">
        <v>3363</v>
      </c>
      <c r="G37" s="117" t="s">
        <v>3363</v>
      </c>
      <c r="H37" s="117" t="s">
        <v>3363</v>
      </c>
      <c r="I37" s="117" t="s">
        <v>3363</v>
      </c>
      <c r="J37" s="117" t="s">
        <v>3363</v>
      </c>
      <c r="K37" s="117" t="s">
        <v>3363</v>
      </c>
      <c r="L37" s="117" t="s">
        <v>3363</v>
      </c>
      <c r="M37" s="117" t="s">
        <v>3363</v>
      </c>
      <c r="N37" s="117" t="s">
        <v>3363</v>
      </c>
      <c r="O37" s="117" t="s">
        <v>3363</v>
      </c>
      <c r="P37" s="117" t="s">
        <v>3363</v>
      </c>
      <c r="Q37" s="117" t="s">
        <v>3363</v>
      </c>
    </row>
    <row r="38" spans="1:17">
      <c r="A38" s="81" t="s">
        <v>23</v>
      </c>
      <c r="B38" s="116" t="s">
        <v>3363</v>
      </c>
      <c r="C38" s="116" t="s">
        <v>3363</v>
      </c>
      <c r="D38" s="116" t="s">
        <v>3363</v>
      </c>
      <c r="E38" s="116" t="s">
        <v>3363</v>
      </c>
      <c r="F38" s="116" t="s">
        <v>3363</v>
      </c>
      <c r="G38" s="66">
        <v>8.1997224425555917</v>
      </c>
      <c r="H38" s="116" t="s">
        <v>3363</v>
      </c>
      <c r="I38" s="116" t="s">
        <v>3363</v>
      </c>
      <c r="J38" s="67">
        <v>3.998495838541171E-2</v>
      </c>
      <c r="K38" s="116" t="s">
        <v>3363</v>
      </c>
      <c r="L38" s="116" t="s">
        <v>3363</v>
      </c>
      <c r="M38" s="116" t="s">
        <v>3363</v>
      </c>
      <c r="N38" s="66">
        <v>53442.310746710995</v>
      </c>
      <c r="O38" s="116" t="s">
        <v>3363</v>
      </c>
      <c r="P38" s="67">
        <f t="shared" si="0"/>
        <v>0.54987758699675637</v>
      </c>
      <c r="Q38" s="67">
        <f>N38/'סכום נכסי הקרן'!$C$41</f>
        <v>6.1915773740023675E-2</v>
      </c>
    </row>
    <row r="39" spans="1:17">
      <c r="A39" s="82" t="s">
        <v>262</v>
      </c>
      <c r="B39" s="54" t="s">
        <v>263</v>
      </c>
      <c r="C39" s="70" t="s">
        <v>120</v>
      </c>
      <c r="D39" s="54" t="s">
        <v>221</v>
      </c>
      <c r="E39" s="117" t="s">
        <v>3363</v>
      </c>
      <c r="F39" s="117" t="s">
        <v>3363</v>
      </c>
      <c r="G39" s="72">
        <v>11.789999999181733</v>
      </c>
      <c r="H39" s="70" t="s">
        <v>132</v>
      </c>
      <c r="I39" s="71">
        <v>5.5E-2</v>
      </c>
      <c r="J39" s="73">
        <v>4.4099999997272439E-2</v>
      </c>
      <c r="K39" s="72">
        <v>2320.437226</v>
      </c>
      <c r="L39" s="80">
        <v>118.5</v>
      </c>
      <c r="M39" s="117" t="s">
        <v>3363</v>
      </c>
      <c r="N39" s="72">
        <v>2.7497179749999998</v>
      </c>
      <c r="O39" s="73">
        <v>1.2017982423086678E-7</v>
      </c>
      <c r="P39" s="73">
        <f t="shared" si="0"/>
        <v>2.8292344846029339E-5</v>
      </c>
      <c r="Q39" s="73">
        <f>N39/'סכום נכסי הקרן'!$C$41</f>
        <v>3.1856952592465104E-6</v>
      </c>
    </row>
    <row r="40" spans="1:17">
      <c r="A40" s="82" t="s">
        <v>264</v>
      </c>
      <c r="B40" s="54" t="s">
        <v>265</v>
      </c>
      <c r="C40" s="70" t="s">
        <v>120</v>
      </c>
      <c r="D40" s="54" t="s">
        <v>221</v>
      </c>
      <c r="E40" s="117" t="s">
        <v>3363</v>
      </c>
      <c r="F40" s="117" t="s">
        <v>3363</v>
      </c>
      <c r="G40" s="72">
        <v>2.1400000000001382</v>
      </c>
      <c r="H40" s="70" t="s">
        <v>132</v>
      </c>
      <c r="I40" s="71">
        <v>5.0000000000000001E-3</v>
      </c>
      <c r="J40" s="73">
        <v>3.7600000000000924E-2</v>
      </c>
      <c r="K40" s="72">
        <v>1852416.3096729999</v>
      </c>
      <c r="L40" s="80">
        <v>93.78</v>
      </c>
      <c r="M40" s="117" t="s">
        <v>3363</v>
      </c>
      <c r="N40" s="72">
        <v>1737.195977134</v>
      </c>
      <c r="O40" s="73">
        <v>6.9322430465263395E-5</v>
      </c>
      <c r="P40" s="73">
        <f t="shared" si="0"/>
        <v>1.7874323147707549E-2</v>
      </c>
      <c r="Q40" s="73">
        <f>N40/'סכום נכסי הקרן'!$C$41</f>
        <v>2.0126344007108197E-3</v>
      </c>
    </row>
    <row r="41" spans="1:17">
      <c r="A41" s="82" t="s">
        <v>266</v>
      </c>
      <c r="B41" s="54" t="s">
        <v>267</v>
      </c>
      <c r="C41" s="70" t="s">
        <v>120</v>
      </c>
      <c r="D41" s="54" t="s">
        <v>221</v>
      </c>
      <c r="E41" s="117" t="s">
        <v>3363</v>
      </c>
      <c r="F41" s="117" t="s">
        <v>3363</v>
      </c>
      <c r="G41" s="72">
        <v>4.6700000000003339</v>
      </c>
      <c r="H41" s="70" t="s">
        <v>132</v>
      </c>
      <c r="I41" s="71">
        <v>3.7499999999999999E-2</v>
      </c>
      <c r="J41" s="73">
        <v>3.7200000000001697E-2</v>
      </c>
      <c r="K41" s="72">
        <v>4129827.838883</v>
      </c>
      <c r="L41" s="80">
        <v>102.8</v>
      </c>
      <c r="M41" s="117" t="s">
        <v>3363</v>
      </c>
      <c r="N41" s="72">
        <v>4245.4630579740005</v>
      </c>
      <c r="O41" s="73">
        <v>3.2248201239686589E-4</v>
      </c>
      <c r="P41" s="73">
        <f t="shared" si="0"/>
        <v>4.368233613750104E-2</v>
      </c>
      <c r="Q41" s="73">
        <f>N41/'סכום נכסי הקרן'!$C$41</f>
        <v>4.9185958924001898E-3</v>
      </c>
    </row>
    <row r="42" spans="1:17">
      <c r="A42" s="82" t="s">
        <v>268</v>
      </c>
      <c r="B42" s="54" t="s">
        <v>269</v>
      </c>
      <c r="C42" s="70" t="s">
        <v>120</v>
      </c>
      <c r="D42" s="54" t="s">
        <v>221</v>
      </c>
      <c r="E42" s="117" t="s">
        <v>3363</v>
      </c>
      <c r="F42" s="117" t="s">
        <v>3363</v>
      </c>
      <c r="G42" s="72">
        <v>0.25000000047284621</v>
      </c>
      <c r="H42" s="70" t="s">
        <v>132</v>
      </c>
      <c r="I42" s="71">
        <v>3.7499999999999999E-2</v>
      </c>
      <c r="J42" s="73">
        <v>3.2299999978627356E-2</v>
      </c>
      <c r="K42" s="72">
        <v>513.56302500000004</v>
      </c>
      <c r="L42" s="80">
        <v>102.95</v>
      </c>
      <c r="M42" s="117" t="s">
        <v>3363</v>
      </c>
      <c r="N42" s="72">
        <v>0.52871313099999995</v>
      </c>
      <c r="O42" s="73">
        <v>3.9257564106849633E-8</v>
      </c>
      <c r="P42" s="73">
        <f t="shared" si="0"/>
        <v>5.440024890871175E-6</v>
      </c>
      <c r="Q42" s="73">
        <f>N42/'סכום נכסי הקרן'!$C$41</f>
        <v>6.125424244383024E-7</v>
      </c>
    </row>
    <row r="43" spans="1:17">
      <c r="A43" s="82" t="s">
        <v>270</v>
      </c>
      <c r="B43" s="54" t="s">
        <v>271</v>
      </c>
      <c r="C43" s="70" t="s">
        <v>120</v>
      </c>
      <c r="D43" s="54" t="s">
        <v>221</v>
      </c>
      <c r="E43" s="117" t="s">
        <v>3363</v>
      </c>
      <c r="F43" s="117" t="s">
        <v>3363</v>
      </c>
      <c r="G43" s="72">
        <v>3.1299999999994395</v>
      </c>
      <c r="H43" s="70" t="s">
        <v>132</v>
      </c>
      <c r="I43" s="71">
        <v>0.02</v>
      </c>
      <c r="J43" s="73">
        <v>3.6499999999996341E-2</v>
      </c>
      <c r="K43" s="72">
        <v>2550538.1302729999</v>
      </c>
      <c r="L43" s="80">
        <v>96.55</v>
      </c>
      <c r="M43" s="117" t="s">
        <v>3363</v>
      </c>
      <c r="N43" s="72">
        <v>2462.5445473260002</v>
      </c>
      <c r="O43" s="73">
        <v>1.0182165280912055E-4</v>
      </c>
      <c r="P43" s="73">
        <f t="shared" si="0"/>
        <v>2.5337565584942004E-2</v>
      </c>
      <c r="Q43" s="73">
        <f>N43/'סכום נכסי הקרן'!$C$41</f>
        <v>2.8529894925314234E-3</v>
      </c>
    </row>
    <row r="44" spans="1:17">
      <c r="A44" s="82" t="s">
        <v>272</v>
      </c>
      <c r="B44" s="54" t="s">
        <v>273</v>
      </c>
      <c r="C44" s="70" t="s">
        <v>120</v>
      </c>
      <c r="D44" s="54" t="s">
        <v>221</v>
      </c>
      <c r="E44" s="117" t="s">
        <v>3363</v>
      </c>
      <c r="F44" s="117" t="s">
        <v>3363</v>
      </c>
      <c r="G44" s="72">
        <v>6.0200000000002722</v>
      </c>
      <c r="H44" s="70" t="s">
        <v>132</v>
      </c>
      <c r="I44" s="71">
        <v>0.01</v>
      </c>
      <c r="J44" s="73">
        <v>3.810000000000166E-2</v>
      </c>
      <c r="K44" s="72">
        <v>11297755.408487</v>
      </c>
      <c r="L44" s="80">
        <v>85.38</v>
      </c>
      <c r="M44" s="117" t="s">
        <v>3363</v>
      </c>
      <c r="N44" s="72">
        <v>9646.0241228190007</v>
      </c>
      <c r="O44" s="73">
        <v>2.9923508029289204E-4</v>
      </c>
      <c r="P44" s="73">
        <f t="shared" si="0"/>
        <v>9.9249684279316991E-2</v>
      </c>
      <c r="Q44" s="73">
        <f>N44/'סכום נכסי הקרן'!$C$41</f>
        <v>1.1175434571118871E-2</v>
      </c>
    </row>
    <row r="45" spans="1:17">
      <c r="A45" s="82" t="s">
        <v>274</v>
      </c>
      <c r="B45" s="54" t="s">
        <v>275</v>
      </c>
      <c r="C45" s="70" t="s">
        <v>120</v>
      </c>
      <c r="D45" s="54" t="s">
        <v>221</v>
      </c>
      <c r="E45" s="117" t="s">
        <v>3363</v>
      </c>
      <c r="F45" s="117" t="s">
        <v>3363</v>
      </c>
      <c r="G45" s="72">
        <v>14.969999999999922</v>
      </c>
      <c r="H45" s="70" t="s">
        <v>132</v>
      </c>
      <c r="I45" s="71">
        <v>3.7499999999999999E-2</v>
      </c>
      <c r="J45" s="73">
        <v>4.5099999999998384E-2</v>
      </c>
      <c r="K45" s="72">
        <v>2888622.8652060004</v>
      </c>
      <c r="L45" s="80">
        <v>92</v>
      </c>
      <c r="M45" s="117" t="s">
        <v>3363</v>
      </c>
      <c r="N45" s="72">
        <v>2657.5331072929998</v>
      </c>
      <c r="O45" s="73">
        <v>1.1453383551805227E-4</v>
      </c>
      <c r="P45" s="73">
        <f t="shared" si="0"/>
        <v>2.7343838093531553E-2</v>
      </c>
      <c r="Q45" s="73">
        <f>N45/'סכום נכסי הקרן'!$C$41</f>
        <v>3.0788941622982113E-3</v>
      </c>
    </row>
    <row r="46" spans="1:17">
      <c r="A46" s="82" t="s">
        <v>276</v>
      </c>
      <c r="B46" s="54" t="s">
        <v>277</v>
      </c>
      <c r="C46" s="70" t="s">
        <v>120</v>
      </c>
      <c r="D46" s="54" t="s">
        <v>221</v>
      </c>
      <c r="E46" s="117" t="s">
        <v>3363</v>
      </c>
      <c r="F46" s="117" t="s">
        <v>3363</v>
      </c>
      <c r="G46" s="72">
        <v>1.319999999937439</v>
      </c>
      <c r="H46" s="70" t="s">
        <v>132</v>
      </c>
      <c r="I46" s="71">
        <v>5.0000000000000001E-3</v>
      </c>
      <c r="J46" s="73">
        <v>3.8299999996999914E-2</v>
      </c>
      <c r="K46" s="72">
        <v>7318.5583839999999</v>
      </c>
      <c r="L46" s="80">
        <v>96.1</v>
      </c>
      <c r="M46" s="117" t="s">
        <v>3363</v>
      </c>
      <c r="N46" s="72">
        <v>7.033134317</v>
      </c>
      <c r="O46" s="73">
        <v>3.1182912147591377E-7</v>
      </c>
      <c r="P46" s="73">
        <f t="shared" si="0"/>
        <v>7.2365189177267183E-5</v>
      </c>
      <c r="Q46" s="73">
        <f>N46/'סכום נכסי הקרן'!$C$41</f>
        <v>8.1482620599702941E-6</v>
      </c>
    </row>
    <row r="47" spans="1:17">
      <c r="A47" s="82" t="s">
        <v>278</v>
      </c>
      <c r="B47" s="54" t="s">
        <v>279</v>
      </c>
      <c r="C47" s="70" t="s">
        <v>120</v>
      </c>
      <c r="D47" s="54" t="s">
        <v>221</v>
      </c>
      <c r="E47" s="117" t="s">
        <v>3363</v>
      </c>
      <c r="F47" s="117" t="s">
        <v>3363</v>
      </c>
      <c r="G47" s="72">
        <v>7.8199999999998768</v>
      </c>
      <c r="H47" s="70" t="s">
        <v>132</v>
      </c>
      <c r="I47" s="71">
        <v>1.3000000000000001E-2</v>
      </c>
      <c r="J47" s="73">
        <v>3.9699999999999201E-2</v>
      </c>
      <c r="K47" s="72">
        <v>16869132.422745999</v>
      </c>
      <c r="L47" s="80">
        <v>82.23</v>
      </c>
      <c r="M47" s="117" t="s">
        <v>3363</v>
      </c>
      <c r="N47" s="72">
        <v>13871.488330695998</v>
      </c>
      <c r="O47" s="73">
        <v>7.8339370803332843E-4</v>
      </c>
      <c r="P47" s="73">
        <f t="shared" si="0"/>
        <v>0.14272624863636171</v>
      </c>
      <c r="Q47" s="73">
        <f>N47/'סכום נכסי הקרן'!$C$41</f>
        <v>1.607086072665017E-2</v>
      </c>
    </row>
    <row r="48" spans="1:17">
      <c r="A48" s="82" t="s">
        <v>280</v>
      </c>
      <c r="B48" s="54" t="s">
        <v>281</v>
      </c>
      <c r="C48" s="70" t="s">
        <v>120</v>
      </c>
      <c r="D48" s="54" t="s">
        <v>221</v>
      </c>
      <c r="E48" s="117" t="s">
        <v>3363</v>
      </c>
      <c r="F48" s="117" t="s">
        <v>3363</v>
      </c>
      <c r="G48" s="72">
        <v>11.839999999999664</v>
      </c>
      <c r="H48" s="70" t="s">
        <v>132</v>
      </c>
      <c r="I48" s="71">
        <v>1.4999999999999999E-2</v>
      </c>
      <c r="J48" s="73">
        <v>4.3299999999999617E-2</v>
      </c>
      <c r="K48" s="72">
        <v>9973874.4524390008</v>
      </c>
      <c r="L48" s="80">
        <v>72.52</v>
      </c>
      <c r="M48" s="117" t="s">
        <v>3363</v>
      </c>
      <c r="N48" s="72">
        <v>7233.0539169160002</v>
      </c>
      <c r="O48" s="73">
        <v>3.9434656526654219E-4</v>
      </c>
      <c r="P48" s="73">
        <f t="shared" si="0"/>
        <v>7.4422198046441734E-2</v>
      </c>
      <c r="Q48" s="73">
        <f>N48/'סכום נכסי הקרן'!$C$41</f>
        <v>8.3798796031050084E-3</v>
      </c>
    </row>
    <row r="49" spans="1:17">
      <c r="A49" s="82" t="s">
        <v>282</v>
      </c>
      <c r="B49" s="54" t="s">
        <v>283</v>
      </c>
      <c r="C49" s="70" t="s">
        <v>120</v>
      </c>
      <c r="D49" s="54" t="s">
        <v>221</v>
      </c>
      <c r="E49" s="117" t="s">
        <v>3363</v>
      </c>
      <c r="F49" s="117" t="s">
        <v>3363</v>
      </c>
      <c r="G49" s="72">
        <v>1.6499999999994388</v>
      </c>
      <c r="H49" s="70" t="s">
        <v>132</v>
      </c>
      <c r="I49" s="71">
        <v>1.7500000000000002E-2</v>
      </c>
      <c r="J49" s="73">
        <v>3.8099999999989545E-2</v>
      </c>
      <c r="K49" s="72">
        <v>1189598.1658369999</v>
      </c>
      <c r="L49" s="80">
        <v>97.32</v>
      </c>
      <c r="M49" s="117" t="s">
        <v>3363</v>
      </c>
      <c r="N49" s="72">
        <v>1157.7168877409999</v>
      </c>
      <c r="O49" s="73">
        <v>5.0033650619214903E-5</v>
      </c>
      <c r="P49" s="73">
        <f t="shared" si="0"/>
        <v>1.1911958142558314E-2</v>
      </c>
      <c r="Q49" s="73">
        <f>N49/'סכום נכסי הקרן'!$C$41</f>
        <v>1.3412768997977432E-3</v>
      </c>
    </row>
    <row r="50" spans="1:17">
      <c r="A50" s="82" t="s">
        <v>284</v>
      </c>
      <c r="B50" s="54" t="s">
        <v>285</v>
      </c>
      <c r="C50" s="70" t="s">
        <v>120</v>
      </c>
      <c r="D50" s="54" t="s">
        <v>221</v>
      </c>
      <c r="E50" s="117" t="s">
        <v>3363</v>
      </c>
      <c r="F50" s="117" t="s">
        <v>3363</v>
      </c>
      <c r="G50" s="72">
        <v>4.5200000000000147</v>
      </c>
      <c r="H50" s="70" t="s">
        <v>132</v>
      </c>
      <c r="I50" s="71">
        <v>2.2499999999999999E-2</v>
      </c>
      <c r="J50" s="73">
        <v>3.6699999999999428E-2</v>
      </c>
      <c r="K50" s="72">
        <v>5942964.3835990001</v>
      </c>
      <c r="L50" s="80">
        <v>94.49</v>
      </c>
      <c r="M50" s="117" t="s">
        <v>3363</v>
      </c>
      <c r="N50" s="72">
        <v>5615.5069076959999</v>
      </c>
      <c r="O50" s="73">
        <v>2.1970683256591306E-4</v>
      </c>
      <c r="P50" s="73">
        <f t="shared" si="0"/>
        <v>5.7778964738300145E-2</v>
      </c>
      <c r="Q50" s="73">
        <f>N50/'סכום נכסי הקרן'!$C$41</f>
        <v>6.5058649275161317E-3</v>
      </c>
    </row>
    <row r="51" spans="1:17">
      <c r="A51" s="82" t="s">
        <v>286</v>
      </c>
      <c r="B51" s="54" t="s">
        <v>287</v>
      </c>
      <c r="C51" s="70" t="s">
        <v>120</v>
      </c>
      <c r="D51" s="54" t="s">
        <v>221</v>
      </c>
      <c r="E51" s="117" t="s">
        <v>3363</v>
      </c>
      <c r="F51" s="117" t="s">
        <v>3363</v>
      </c>
      <c r="G51" s="72">
        <v>0.82999999999521312</v>
      </c>
      <c r="H51" s="70" t="s">
        <v>132</v>
      </c>
      <c r="I51" s="71">
        <v>4.0000000000000001E-3</v>
      </c>
      <c r="J51" s="73">
        <v>3.9799999999180921E-2</v>
      </c>
      <c r="K51" s="72">
        <v>19345.196679000001</v>
      </c>
      <c r="L51" s="80">
        <v>97.19</v>
      </c>
      <c r="M51" s="117" t="s">
        <v>3363</v>
      </c>
      <c r="N51" s="72">
        <v>18.801596823000001</v>
      </c>
      <c r="O51" s="73">
        <v>1.1357587271999268E-6</v>
      </c>
      <c r="P51" s="73">
        <f t="shared" si="0"/>
        <v>1.9345302529519438E-4</v>
      </c>
      <c r="Q51" s="73">
        <f>N51/'סכום נכסי הקרן'!$C$41</f>
        <v>2.1782654952203002E-5</v>
      </c>
    </row>
    <row r="52" spans="1:17">
      <c r="A52" s="82" t="s">
        <v>288</v>
      </c>
      <c r="B52" s="54" t="s">
        <v>289</v>
      </c>
      <c r="C52" s="70" t="s">
        <v>120</v>
      </c>
      <c r="D52" s="54" t="s">
        <v>221</v>
      </c>
      <c r="E52" s="117" t="s">
        <v>3363</v>
      </c>
      <c r="F52" s="117" t="s">
        <v>3363</v>
      </c>
      <c r="G52" s="72">
        <v>18.309999999998389</v>
      </c>
      <c r="H52" s="70" t="s">
        <v>132</v>
      </c>
      <c r="I52" s="71">
        <v>2.7999999999999997E-2</v>
      </c>
      <c r="J52" s="73">
        <v>4.6199999999994995E-2</v>
      </c>
      <c r="K52" s="72">
        <v>6692772.3231250001</v>
      </c>
      <c r="L52" s="80">
        <v>71.52</v>
      </c>
      <c r="M52" s="117" t="s">
        <v>3363</v>
      </c>
      <c r="N52" s="72">
        <v>4786.6707288699999</v>
      </c>
      <c r="O52" s="73">
        <v>5.8720252597141323E-4</v>
      </c>
      <c r="P52" s="73">
        <f t="shared" si="0"/>
        <v>4.9250919605885998E-2</v>
      </c>
      <c r="Q52" s="73">
        <f>N52/'סכום נכסי הקרן'!$C$41</f>
        <v>5.5456139091992511E-3</v>
      </c>
    </row>
    <row r="53" spans="1:17">
      <c r="A53" s="121" t="s">
        <v>3363</v>
      </c>
      <c r="B53" s="117" t="s">
        <v>3363</v>
      </c>
      <c r="C53" s="117" t="s">
        <v>3363</v>
      </c>
      <c r="D53" s="117" t="s">
        <v>3363</v>
      </c>
      <c r="E53" s="117" t="s">
        <v>3363</v>
      </c>
      <c r="F53" s="117" t="s">
        <v>3363</v>
      </c>
      <c r="G53" s="117" t="s">
        <v>3363</v>
      </c>
      <c r="H53" s="117" t="s">
        <v>3363</v>
      </c>
      <c r="I53" s="117" t="s">
        <v>3363</v>
      </c>
      <c r="J53" s="117" t="s">
        <v>3363</v>
      </c>
      <c r="K53" s="117" t="s">
        <v>3363</v>
      </c>
      <c r="L53" s="117" t="s">
        <v>3363</v>
      </c>
      <c r="M53" s="117" t="s">
        <v>3363</v>
      </c>
      <c r="N53" s="117" t="s">
        <v>3363</v>
      </c>
      <c r="O53" s="117" t="s">
        <v>3363</v>
      </c>
      <c r="P53" s="117" t="s">
        <v>3363</v>
      </c>
      <c r="Q53" s="117" t="s">
        <v>3363</v>
      </c>
    </row>
    <row r="54" spans="1:17">
      <c r="A54" s="81" t="s">
        <v>24</v>
      </c>
      <c r="B54" s="116" t="s">
        <v>3363</v>
      </c>
      <c r="C54" s="116" t="s">
        <v>3363</v>
      </c>
      <c r="D54" s="116" t="s">
        <v>3363</v>
      </c>
      <c r="E54" s="116" t="s">
        <v>3363</v>
      </c>
      <c r="F54" s="116" t="s">
        <v>3363</v>
      </c>
      <c r="G54" s="66">
        <v>3.075739178133241</v>
      </c>
      <c r="H54" s="116" t="s">
        <v>3363</v>
      </c>
      <c r="I54" s="116" t="s">
        <v>3363</v>
      </c>
      <c r="J54" s="67">
        <v>4.7534550588905454E-2</v>
      </c>
      <c r="K54" s="116" t="s">
        <v>3363</v>
      </c>
      <c r="L54" s="116" t="s">
        <v>3363</v>
      </c>
      <c r="M54" s="116" t="s">
        <v>3363</v>
      </c>
      <c r="N54" s="66">
        <v>607.82665969800007</v>
      </c>
      <c r="O54" s="116" t="s">
        <v>3363</v>
      </c>
      <c r="P54" s="67">
        <f t="shared" si="0"/>
        <v>6.2540382756111354E-3</v>
      </c>
      <c r="Q54" s="67">
        <f>N54/'סכום נכסי הקרן'!$C$41</f>
        <v>7.0419967642083772E-4</v>
      </c>
    </row>
    <row r="55" spans="1:17">
      <c r="A55" s="82" t="s">
        <v>290</v>
      </c>
      <c r="B55" s="54" t="s">
        <v>291</v>
      </c>
      <c r="C55" s="70" t="s">
        <v>120</v>
      </c>
      <c r="D55" s="54" t="s">
        <v>221</v>
      </c>
      <c r="E55" s="117" t="s">
        <v>3363</v>
      </c>
      <c r="F55" s="117" t="s">
        <v>3363</v>
      </c>
      <c r="G55" s="72">
        <v>2.3000000000002077</v>
      </c>
      <c r="H55" s="70" t="s">
        <v>132</v>
      </c>
      <c r="I55" s="71">
        <v>4.0999999999999995E-2</v>
      </c>
      <c r="J55" s="73">
        <v>4.7199999999984185E-2</v>
      </c>
      <c r="K55" s="72">
        <v>484854.95134700002</v>
      </c>
      <c r="L55" s="80">
        <v>99.15</v>
      </c>
      <c r="M55" s="117" t="s">
        <v>3363</v>
      </c>
      <c r="N55" s="72">
        <v>480.73368033300005</v>
      </c>
      <c r="O55" s="73">
        <v>2.2853748174252335E-5</v>
      </c>
      <c r="P55" s="73">
        <f t="shared" si="0"/>
        <v>4.9463556578314442E-3</v>
      </c>
      <c r="Q55" s="73">
        <f>N55/'סכום נכסי הקרן'!$C$41</f>
        <v>5.5695566611589165E-4</v>
      </c>
    </row>
    <row r="56" spans="1:17">
      <c r="A56" s="82" t="s">
        <v>292</v>
      </c>
      <c r="B56" s="54" t="s">
        <v>293</v>
      </c>
      <c r="C56" s="70" t="s">
        <v>120</v>
      </c>
      <c r="D56" s="54" t="s">
        <v>221</v>
      </c>
      <c r="E56" s="117" t="s">
        <v>3363</v>
      </c>
      <c r="F56" s="117" t="s">
        <v>3363</v>
      </c>
      <c r="G56" s="72">
        <v>6.0099999999791489</v>
      </c>
      <c r="H56" s="70" t="s">
        <v>132</v>
      </c>
      <c r="I56" s="71">
        <v>4.0999999999999995E-2</v>
      </c>
      <c r="J56" s="73">
        <v>4.8799999999826899E-2</v>
      </c>
      <c r="K56" s="72">
        <v>131921.29999999999</v>
      </c>
      <c r="L56" s="80">
        <v>96.34</v>
      </c>
      <c r="M56" s="117" t="s">
        <v>3363</v>
      </c>
      <c r="N56" s="72">
        <v>127.09297936499999</v>
      </c>
      <c r="O56" s="73">
        <v>4.7785041009897471E-6</v>
      </c>
      <c r="P56" s="73">
        <f t="shared" si="0"/>
        <v>1.307682617779691E-3</v>
      </c>
      <c r="Q56" s="73">
        <f>N56/'סכום נכסי הקרן'!$C$41</f>
        <v>1.4724401030494593E-4</v>
      </c>
    </row>
    <row r="57" spans="1:17">
      <c r="A57" s="121" t="s">
        <v>3363</v>
      </c>
      <c r="B57" s="117" t="s">
        <v>3363</v>
      </c>
      <c r="C57" s="117" t="s">
        <v>3363</v>
      </c>
      <c r="D57" s="117" t="s">
        <v>3363</v>
      </c>
      <c r="E57" s="117" t="s">
        <v>3363</v>
      </c>
      <c r="F57" s="117" t="s">
        <v>3363</v>
      </c>
      <c r="G57" s="117" t="s">
        <v>3363</v>
      </c>
      <c r="H57" s="117" t="s">
        <v>3363</v>
      </c>
      <c r="I57" s="117" t="s">
        <v>3363</v>
      </c>
      <c r="J57" s="117" t="s">
        <v>3363</v>
      </c>
      <c r="K57" s="117" t="s">
        <v>3363</v>
      </c>
      <c r="L57" s="117" t="s">
        <v>3363</v>
      </c>
      <c r="M57" s="117" t="s">
        <v>3363</v>
      </c>
      <c r="N57" s="117" t="s">
        <v>3363</v>
      </c>
      <c r="O57" s="117" t="s">
        <v>3363</v>
      </c>
      <c r="P57" s="117" t="s">
        <v>3363</v>
      </c>
      <c r="Q57" s="117" t="s">
        <v>3363</v>
      </c>
    </row>
    <row r="58" spans="1:17">
      <c r="A58" s="63" t="s">
        <v>185</v>
      </c>
      <c r="B58" s="116" t="s">
        <v>3363</v>
      </c>
      <c r="C58" s="116" t="s">
        <v>3363</v>
      </c>
      <c r="D58" s="116" t="s">
        <v>3363</v>
      </c>
      <c r="E58" s="116" t="s">
        <v>3363</v>
      </c>
      <c r="F58" s="116" t="s">
        <v>3363</v>
      </c>
      <c r="G58" s="66">
        <v>8.857840571294906</v>
      </c>
      <c r="H58" s="116" t="s">
        <v>3363</v>
      </c>
      <c r="I58" s="116" t="s">
        <v>3363</v>
      </c>
      <c r="J58" s="67">
        <v>5.3863727013693061E-2</v>
      </c>
      <c r="K58" s="116" t="s">
        <v>3363</v>
      </c>
      <c r="L58" s="116" t="s">
        <v>3363</v>
      </c>
      <c r="M58" s="116" t="s">
        <v>3363</v>
      </c>
      <c r="N58" s="66">
        <v>513.19530654799996</v>
      </c>
      <c r="O58" s="116" t="s">
        <v>3363</v>
      </c>
      <c r="P58" s="67">
        <f t="shared" si="0"/>
        <v>5.2803591925531029E-3</v>
      </c>
      <c r="Q58" s="67">
        <f>N58/'סכום נכסי הקרן'!$C$41</f>
        <v>5.9456419531080215E-4</v>
      </c>
    </row>
    <row r="59" spans="1:17">
      <c r="A59" s="81" t="s">
        <v>66</v>
      </c>
      <c r="B59" s="116" t="s">
        <v>3363</v>
      </c>
      <c r="C59" s="116" t="s">
        <v>3363</v>
      </c>
      <c r="D59" s="116" t="s">
        <v>3363</v>
      </c>
      <c r="E59" s="116" t="s">
        <v>3363</v>
      </c>
      <c r="F59" s="116" t="s">
        <v>3363</v>
      </c>
      <c r="G59" s="66">
        <v>8.857840571294906</v>
      </c>
      <c r="H59" s="116" t="s">
        <v>3363</v>
      </c>
      <c r="I59" s="116" t="s">
        <v>3363</v>
      </c>
      <c r="J59" s="67">
        <v>5.3863727013693061E-2</v>
      </c>
      <c r="K59" s="116" t="s">
        <v>3363</v>
      </c>
      <c r="L59" s="116" t="s">
        <v>3363</v>
      </c>
      <c r="M59" s="116" t="s">
        <v>3363</v>
      </c>
      <c r="N59" s="66">
        <v>513.19530654799996</v>
      </c>
      <c r="O59" s="116" t="s">
        <v>3363</v>
      </c>
      <c r="P59" s="67">
        <f t="shared" si="0"/>
        <v>5.2803591925531029E-3</v>
      </c>
      <c r="Q59" s="67">
        <f>N59/'סכום נכסי הקרן'!$C$41</f>
        <v>5.9456419531080215E-4</v>
      </c>
    </row>
    <row r="60" spans="1:17">
      <c r="A60" s="82" t="s">
        <v>294</v>
      </c>
      <c r="B60" s="54" t="s">
        <v>295</v>
      </c>
      <c r="C60" s="70" t="s">
        <v>29</v>
      </c>
      <c r="D60" s="54" t="s">
        <v>296</v>
      </c>
      <c r="E60" s="54" t="s">
        <v>297</v>
      </c>
      <c r="F60" s="117" t="s">
        <v>3363</v>
      </c>
      <c r="G60" s="72">
        <v>17.670000000076193</v>
      </c>
      <c r="H60" s="70" t="s">
        <v>131</v>
      </c>
      <c r="I60" s="71">
        <v>4.4999999999999998E-2</v>
      </c>
      <c r="J60" s="73">
        <v>5.7500000000193709E-2</v>
      </c>
      <c r="K60" s="72">
        <v>40565.475836999998</v>
      </c>
      <c r="L60" s="80">
        <v>78.942499999999995</v>
      </c>
      <c r="M60" s="117" t="s">
        <v>3363</v>
      </c>
      <c r="N60" s="72">
        <v>116.14887464500001</v>
      </c>
      <c r="O60" s="73">
        <v>4.0565475836999999E-5</v>
      </c>
      <c r="P60" s="73">
        <f t="shared" si="0"/>
        <v>1.19507674780159E-3</v>
      </c>
      <c r="Q60" s="73">
        <f>N60/'סכום נכסי הקרן'!$C$41</f>
        <v>1.3456467997355031E-4</v>
      </c>
    </row>
    <row r="61" spans="1:17">
      <c r="A61" s="82" t="s">
        <v>298</v>
      </c>
      <c r="B61" s="54" t="s">
        <v>299</v>
      </c>
      <c r="C61" s="70" t="s">
        <v>29</v>
      </c>
      <c r="D61" s="54" t="s">
        <v>296</v>
      </c>
      <c r="E61" s="54" t="s">
        <v>297</v>
      </c>
      <c r="F61" s="117" t="s">
        <v>3363</v>
      </c>
      <c r="G61" s="72">
        <v>6.2800000000054386</v>
      </c>
      <c r="H61" s="70" t="s">
        <v>131</v>
      </c>
      <c r="I61" s="71">
        <v>6.5000000000000002E-2</v>
      </c>
      <c r="J61" s="73">
        <v>5.2800000000054394E-2</v>
      </c>
      <c r="K61" s="72">
        <v>100939.27499999999</v>
      </c>
      <c r="L61" s="80">
        <v>108.45099999999999</v>
      </c>
      <c r="M61" s="117" t="s">
        <v>3363</v>
      </c>
      <c r="N61" s="72">
        <v>397.04643190300004</v>
      </c>
      <c r="O61" s="73">
        <v>6.7292849999999997E-5</v>
      </c>
      <c r="P61" s="73">
        <f t="shared" si="0"/>
        <v>4.0852824447515142E-3</v>
      </c>
      <c r="Q61" s="73">
        <f>N61/'סכום נכסי הקרן'!$C$41</f>
        <v>4.5999951533725193E-4</v>
      </c>
    </row>
    <row r="62" spans="1:17">
      <c r="A62" s="119" t="s">
        <v>3363</v>
      </c>
      <c r="B62" s="120" t="s">
        <v>3363</v>
      </c>
      <c r="C62" s="120" t="s">
        <v>3363</v>
      </c>
      <c r="D62" s="120" t="s">
        <v>3363</v>
      </c>
      <c r="E62" s="120" t="s">
        <v>3363</v>
      </c>
      <c r="F62" s="120" t="s">
        <v>3363</v>
      </c>
      <c r="G62" s="120" t="s">
        <v>3363</v>
      </c>
      <c r="H62" s="120" t="s">
        <v>3363</v>
      </c>
      <c r="I62" s="120" t="s">
        <v>3363</v>
      </c>
      <c r="J62" s="120" t="s">
        <v>3363</v>
      </c>
      <c r="K62" s="120" t="s">
        <v>3363</v>
      </c>
      <c r="L62" s="120" t="s">
        <v>3363</v>
      </c>
      <c r="M62" s="120" t="s">
        <v>3363</v>
      </c>
      <c r="N62" s="120" t="s">
        <v>3363</v>
      </c>
      <c r="O62" s="120" t="s">
        <v>3363</v>
      </c>
      <c r="P62" s="120" t="s">
        <v>3363</v>
      </c>
      <c r="Q62" s="120" t="s">
        <v>3363</v>
      </c>
    </row>
    <row r="63" spans="1:17">
      <c r="A63" s="119" t="s">
        <v>3363</v>
      </c>
      <c r="B63" s="120" t="s">
        <v>3363</v>
      </c>
      <c r="C63" s="120" t="s">
        <v>3363</v>
      </c>
      <c r="D63" s="120" t="s">
        <v>3363</v>
      </c>
      <c r="E63" s="120" t="s">
        <v>3363</v>
      </c>
      <c r="F63" s="120" t="s">
        <v>3363</v>
      </c>
      <c r="G63" s="120" t="s">
        <v>3363</v>
      </c>
      <c r="H63" s="120" t="s">
        <v>3363</v>
      </c>
      <c r="I63" s="120" t="s">
        <v>3363</v>
      </c>
      <c r="J63" s="120" t="s">
        <v>3363</v>
      </c>
      <c r="K63" s="120" t="s">
        <v>3363</v>
      </c>
      <c r="L63" s="120" t="s">
        <v>3363</v>
      </c>
      <c r="M63" s="120" t="s">
        <v>3363</v>
      </c>
      <c r="N63" s="120" t="s">
        <v>3363</v>
      </c>
      <c r="O63" s="120" t="s">
        <v>3363</v>
      </c>
      <c r="P63" s="120" t="s">
        <v>3363</v>
      </c>
      <c r="Q63" s="120" t="s">
        <v>3363</v>
      </c>
    </row>
    <row r="64" spans="1:17">
      <c r="A64" s="119" t="s">
        <v>3363</v>
      </c>
      <c r="B64" s="120" t="s">
        <v>3363</v>
      </c>
      <c r="C64" s="120" t="s">
        <v>3363</v>
      </c>
      <c r="D64" s="120" t="s">
        <v>3363</v>
      </c>
      <c r="E64" s="120" t="s">
        <v>3363</v>
      </c>
      <c r="F64" s="120" t="s">
        <v>3363</v>
      </c>
      <c r="G64" s="120" t="s">
        <v>3363</v>
      </c>
      <c r="H64" s="120" t="s">
        <v>3363</v>
      </c>
      <c r="I64" s="120" t="s">
        <v>3363</v>
      </c>
      <c r="J64" s="120" t="s">
        <v>3363</v>
      </c>
      <c r="K64" s="120" t="s">
        <v>3363</v>
      </c>
      <c r="L64" s="120" t="s">
        <v>3363</v>
      </c>
      <c r="M64" s="120" t="s">
        <v>3363</v>
      </c>
      <c r="N64" s="120" t="s">
        <v>3363</v>
      </c>
      <c r="O64" s="120" t="s">
        <v>3363</v>
      </c>
      <c r="P64" s="120" t="s">
        <v>3363</v>
      </c>
      <c r="Q64" s="120" t="s">
        <v>3363</v>
      </c>
    </row>
    <row r="65" spans="1:17">
      <c r="A65" s="75" t="s">
        <v>112</v>
      </c>
      <c r="B65" s="123" t="s">
        <v>3363</v>
      </c>
      <c r="C65" s="123" t="s">
        <v>3363</v>
      </c>
      <c r="D65" s="120" t="s">
        <v>3363</v>
      </c>
      <c r="E65" s="120" t="s">
        <v>3363</v>
      </c>
      <c r="F65" s="120" t="s">
        <v>3363</v>
      </c>
      <c r="G65" s="120" t="s">
        <v>3363</v>
      </c>
      <c r="H65" s="120" t="s">
        <v>3363</v>
      </c>
      <c r="I65" s="120" t="s">
        <v>3363</v>
      </c>
      <c r="J65" s="120" t="s">
        <v>3363</v>
      </c>
      <c r="K65" s="120" t="s">
        <v>3363</v>
      </c>
      <c r="L65" s="120" t="s">
        <v>3363</v>
      </c>
      <c r="M65" s="120" t="s">
        <v>3363</v>
      </c>
      <c r="N65" s="120" t="s">
        <v>3363</v>
      </c>
      <c r="O65" s="120" t="s">
        <v>3363</v>
      </c>
      <c r="P65" s="120" t="s">
        <v>3363</v>
      </c>
      <c r="Q65" s="120" t="s">
        <v>3363</v>
      </c>
    </row>
    <row r="66" spans="1:17">
      <c r="A66" s="75" t="s">
        <v>191</v>
      </c>
      <c r="B66" s="123" t="s">
        <v>3363</v>
      </c>
      <c r="C66" s="123" t="s">
        <v>3363</v>
      </c>
      <c r="D66" s="120" t="s">
        <v>3363</v>
      </c>
      <c r="E66" s="120" t="s">
        <v>3363</v>
      </c>
      <c r="F66" s="120" t="s">
        <v>3363</v>
      </c>
      <c r="G66" s="120" t="s">
        <v>3363</v>
      </c>
      <c r="H66" s="120" t="s">
        <v>3363</v>
      </c>
      <c r="I66" s="120" t="s">
        <v>3363</v>
      </c>
      <c r="J66" s="120" t="s">
        <v>3363</v>
      </c>
      <c r="K66" s="120" t="s">
        <v>3363</v>
      </c>
      <c r="L66" s="120" t="s">
        <v>3363</v>
      </c>
      <c r="M66" s="120" t="s">
        <v>3363</v>
      </c>
      <c r="N66" s="120" t="s">
        <v>3363</v>
      </c>
      <c r="O66" s="120" t="s">
        <v>3363</v>
      </c>
      <c r="P66" s="120" t="s">
        <v>3363</v>
      </c>
      <c r="Q66" s="120" t="s">
        <v>3363</v>
      </c>
    </row>
    <row r="67" spans="1:17">
      <c r="A67" s="75" t="s">
        <v>199</v>
      </c>
      <c r="B67" s="124" t="s">
        <v>3363</v>
      </c>
      <c r="C67" s="124" t="s">
        <v>3363</v>
      </c>
      <c r="D67" s="120" t="s">
        <v>3363</v>
      </c>
      <c r="E67" s="120" t="s">
        <v>3363</v>
      </c>
      <c r="F67" s="120" t="s">
        <v>3363</v>
      </c>
      <c r="G67" s="120" t="s">
        <v>3363</v>
      </c>
      <c r="H67" s="120" t="s">
        <v>3363</v>
      </c>
      <c r="I67" s="120" t="s">
        <v>3363</v>
      </c>
      <c r="J67" s="120" t="s">
        <v>3363</v>
      </c>
      <c r="K67" s="120" t="s">
        <v>3363</v>
      </c>
      <c r="L67" s="120" t="s">
        <v>3363</v>
      </c>
      <c r="M67" s="120" t="s">
        <v>3363</v>
      </c>
      <c r="N67" s="120" t="s">
        <v>3363</v>
      </c>
      <c r="O67" s="120" t="s">
        <v>3363</v>
      </c>
      <c r="P67" s="120" t="s">
        <v>3363</v>
      </c>
      <c r="Q67" s="120" t="s">
        <v>3363</v>
      </c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0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145</v>
      </c>
      <c r="B1" s="36" t="s" vm="1">
        <v>216</v>
      </c>
    </row>
    <row r="2" spans="1:19">
      <c r="A2" s="36" t="s">
        <v>144</v>
      </c>
      <c r="B2" s="36" t="s">
        <v>217</v>
      </c>
    </row>
    <row r="3" spans="1:19">
      <c r="A3" s="36" t="s">
        <v>146</v>
      </c>
      <c r="B3" s="36" t="s">
        <v>218</v>
      </c>
    </row>
    <row r="4" spans="1:19">
      <c r="A4" s="36" t="s">
        <v>147</v>
      </c>
      <c r="B4" s="36">
        <v>2145</v>
      </c>
    </row>
    <row r="5" spans="1:19" ht="18.75">
      <c r="A5" s="139" t="s">
        <v>90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3"/>
    </row>
    <row r="6" spans="1:19" s="3" customFormat="1">
      <c r="A6" s="125" t="s">
        <v>115</v>
      </c>
      <c r="B6" s="39" t="s">
        <v>47</v>
      </c>
      <c r="C6" s="39" t="s">
        <v>119</v>
      </c>
      <c r="D6" s="39" t="s">
        <v>176</v>
      </c>
      <c r="E6" s="39" t="s">
        <v>117</v>
      </c>
      <c r="F6" s="39" t="s">
        <v>69</v>
      </c>
      <c r="G6" s="39" t="s">
        <v>14</v>
      </c>
      <c r="H6" s="39" t="s">
        <v>70</v>
      </c>
      <c r="I6" s="39" t="s">
        <v>104</v>
      </c>
      <c r="J6" s="39" t="s">
        <v>17</v>
      </c>
      <c r="K6" s="39" t="s">
        <v>103</v>
      </c>
      <c r="L6" s="39" t="s">
        <v>16</v>
      </c>
      <c r="M6" s="39" t="s">
        <v>18</v>
      </c>
      <c r="N6" s="39" t="s">
        <v>193</v>
      </c>
      <c r="O6" s="39" t="s">
        <v>192</v>
      </c>
      <c r="P6" s="39" t="s">
        <v>65</v>
      </c>
      <c r="Q6" s="39" t="s">
        <v>62</v>
      </c>
      <c r="R6" s="39" t="s">
        <v>148</v>
      </c>
      <c r="S6" s="126" t="s">
        <v>150</v>
      </c>
    </row>
    <row r="7" spans="1:19" s="3" customFormat="1">
      <c r="A7" s="127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113" t="s">
        <v>3363</v>
      </c>
      <c r="I7" s="12" t="s">
        <v>21</v>
      </c>
      <c r="J7" s="12" t="s">
        <v>20</v>
      </c>
      <c r="K7" s="113" t="s">
        <v>3363</v>
      </c>
      <c r="L7" s="12" t="s">
        <v>19</v>
      </c>
      <c r="M7" s="12" t="s">
        <v>19</v>
      </c>
      <c r="N7" s="12" t="s">
        <v>200</v>
      </c>
      <c r="O7" s="113" t="s">
        <v>3363</v>
      </c>
      <c r="P7" s="12" t="s">
        <v>196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8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33" t="s">
        <v>151</v>
      </c>
      <c r="S8" s="47" t="s">
        <v>177</v>
      </c>
    </row>
    <row r="9" spans="1:19" s="4" customFormat="1" ht="20.25">
      <c r="A9" s="64" t="s">
        <v>48</v>
      </c>
      <c r="B9" s="116" t="s">
        <v>3363</v>
      </c>
      <c r="C9" s="116" t="s">
        <v>3363</v>
      </c>
      <c r="D9" s="116" t="s">
        <v>3363</v>
      </c>
      <c r="E9" s="116" t="s">
        <v>3363</v>
      </c>
      <c r="F9" s="116" t="s">
        <v>3363</v>
      </c>
      <c r="G9" s="116" t="s">
        <v>3363</v>
      </c>
      <c r="H9" s="116" t="s">
        <v>3363</v>
      </c>
      <c r="I9" s="116" t="s">
        <v>3363</v>
      </c>
      <c r="J9" s="116" t="s">
        <v>3363</v>
      </c>
      <c r="K9" s="116" t="s">
        <v>3363</v>
      </c>
      <c r="L9" s="116" t="s">
        <v>3363</v>
      </c>
      <c r="M9" s="116" t="s">
        <v>3363</v>
      </c>
      <c r="N9" s="116" t="s">
        <v>3363</v>
      </c>
      <c r="O9" s="116" t="s">
        <v>3363</v>
      </c>
      <c r="P9" s="66">
        <v>0</v>
      </c>
      <c r="Q9" s="116" t="s">
        <v>3363</v>
      </c>
      <c r="R9" s="67">
        <v>0</v>
      </c>
      <c r="S9" s="67">
        <v>0</v>
      </c>
    </row>
    <row r="10" spans="1:19">
      <c r="A10" s="129" t="s">
        <v>3363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  <c r="P10" s="117" t="s">
        <v>3363</v>
      </c>
      <c r="Q10" s="117" t="s">
        <v>3363</v>
      </c>
      <c r="R10" s="117" t="s">
        <v>3363</v>
      </c>
      <c r="S10" s="117" t="s">
        <v>3363</v>
      </c>
    </row>
    <row r="11" spans="1:19">
      <c r="A11" s="118" t="s">
        <v>3363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  <c r="P11" s="117" t="s">
        <v>3363</v>
      </c>
      <c r="Q11" s="117" t="s">
        <v>3363</v>
      </c>
      <c r="R11" s="117" t="s">
        <v>3363</v>
      </c>
      <c r="S11" s="117" t="s">
        <v>3363</v>
      </c>
    </row>
    <row r="12" spans="1:19">
      <c r="A12" s="117" t="s">
        <v>3363</v>
      </c>
      <c r="B12" s="117" t="s">
        <v>3363</v>
      </c>
      <c r="C12" s="117" t="s">
        <v>3363</v>
      </c>
      <c r="D12" s="117" t="s">
        <v>3363</v>
      </c>
      <c r="E12" s="117" t="s">
        <v>3363</v>
      </c>
      <c r="F12" s="117" t="s">
        <v>3363</v>
      </c>
      <c r="G12" s="117" t="s">
        <v>3363</v>
      </c>
      <c r="H12" s="117" t="s">
        <v>3363</v>
      </c>
      <c r="I12" s="117" t="s">
        <v>3363</v>
      </c>
      <c r="J12" s="117" t="s">
        <v>3363</v>
      </c>
      <c r="K12" s="117" t="s">
        <v>3363</v>
      </c>
      <c r="L12" s="117" t="s">
        <v>3363</v>
      </c>
      <c r="M12" s="117" t="s">
        <v>3363</v>
      </c>
      <c r="N12" s="117" t="s">
        <v>3363</v>
      </c>
      <c r="O12" s="117" t="s">
        <v>3363</v>
      </c>
      <c r="P12" s="117" t="s">
        <v>3363</v>
      </c>
      <c r="Q12" s="117" t="s">
        <v>3363</v>
      </c>
      <c r="R12" s="117" t="s">
        <v>3363</v>
      </c>
      <c r="S12" s="117" t="s">
        <v>3363</v>
      </c>
    </row>
    <row r="13" spans="1:19">
      <c r="A13" s="117" t="s">
        <v>3363</v>
      </c>
      <c r="B13" s="117" t="s">
        <v>3363</v>
      </c>
      <c r="C13" s="117" t="s">
        <v>3363</v>
      </c>
      <c r="D13" s="117" t="s">
        <v>3363</v>
      </c>
      <c r="E13" s="117" t="s">
        <v>3363</v>
      </c>
      <c r="F13" s="117" t="s">
        <v>3363</v>
      </c>
      <c r="G13" s="117" t="s">
        <v>3363</v>
      </c>
      <c r="H13" s="117" t="s">
        <v>3363</v>
      </c>
      <c r="I13" s="117" t="s">
        <v>3363</v>
      </c>
      <c r="J13" s="117" t="s">
        <v>3363</v>
      </c>
      <c r="K13" s="117" t="s">
        <v>3363</v>
      </c>
      <c r="L13" s="117" t="s">
        <v>3363</v>
      </c>
      <c r="M13" s="117" t="s">
        <v>3363</v>
      </c>
      <c r="N13" s="117" t="s">
        <v>3363</v>
      </c>
      <c r="O13" s="117" t="s">
        <v>3363</v>
      </c>
      <c r="P13" s="117" t="s">
        <v>3363</v>
      </c>
      <c r="Q13" s="117" t="s">
        <v>3363</v>
      </c>
      <c r="R13" s="117" t="s">
        <v>3363</v>
      </c>
      <c r="S13" s="117" t="s">
        <v>3363</v>
      </c>
    </row>
    <row r="14" spans="1:19">
      <c r="A14" s="117" t="s">
        <v>3363</v>
      </c>
      <c r="B14" s="117" t="s">
        <v>3363</v>
      </c>
      <c r="C14" s="117" t="s">
        <v>3363</v>
      </c>
      <c r="D14" s="117" t="s">
        <v>3363</v>
      </c>
      <c r="E14" s="117" t="s">
        <v>3363</v>
      </c>
      <c r="F14" s="117" t="s">
        <v>3363</v>
      </c>
      <c r="G14" s="117" t="s">
        <v>3363</v>
      </c>
      <c r="H14" s="117" t="s">
        <v>3363</v>
      </c>
      <c r="I14" s="117" t="s">
        <v>3363</v>
      </c>
      <c r="J14" s="117" t="s">
        <v>3363</v>
      </c>
      <c r="K14" s="117" t="s">
        <v>3363</v>
      </c>
      <c r="L14" s="117" t="s">
        <v>3363</v>
      </c>
      <c r="M14" s="117" t="s">
        <v>3363</v>
      </c>
      <c r="N14" s="117" t="s">
        <v>3363</v>
      </c>
      <c r="O14" s="117" t="s">
        <v>3363</v>
      </c>
      <c r="P14" s="117" t="s">
        <v>3363</v>
      </c>
      <c r="Q14" s="117" t="s">
        <v>3363</v>
      </c>
      <c r="R14" s="117" t="s">
        <v>3363</v>
      </c>
      <c r="S14" s="117" t="s">
        <v>3363</v>
      </c>
    </row>
    <row r="15" spans="1:19">
      <c r="A15" s="84" t="s">
        <v>208</v>
      </c>
      <c r="B15" s="117" t="s">
        <v>3363</v>
      </c>
      <c r="C15" s="117" t="s">
        <v>3363</v>
      </c>
      <c r="D15" s="117" t="s">
        <v>3363</v>
      </c>
      <c r="E15" s="117" t="s">
        <v>3363</v>
      </c>
      <c r="F15" s="117" t="s">
        <v>3363</v>
      </c>
      <c r="G15" s="117" t="s">
        <v>3363</v>
      </c>
      <c r="H15" s="117" t="s">
        <v>3363</v>
      </c>
      <c r="I15" s="117" t="s">
        <v>3363</v>
      </c>
      <c r="J15" s="117" t="s">
        <v>3363</v>
      </c>
      <c r="K15" s="117" t="s">
        <v>3363</v>
      </c>
      <c r="L15" s="117" t="s">
        <v>3363</v>
      </c>
      <c r="M15" s="117" t="s">
        <v>3363</v>
      </c>
      <c r="N15" s="117" t="s">
        <v>3363</v>
      </c>
      <c r="O15" s="117" t="s">
        <v>3363</v>
      </c>
      <c r="P15" s="117" t="s">
        <v>3363</v>
      </c>
      <c r="Q15" s="117" t="s">
        <v>3363</v>
      </c>
      <c r="R15" s="117" t="s">
        <v>3363</v>
      </c>
      <c r="S15" s="117" t="s">
        <v>3363</v>
      </c>
    </row>
    <row r="16" spans="1:19">
      <c r="A16" s="84" t="s">
        <v>112</v>
      </c>
      <c r="B16" s="117" t="s">
        <v>3363</v>
      </c>
      <c r="C16" s="117" t="s">
        <v>3363</v>
      </c>
      <c r="D16" s="117" t="s">
        <v>3363</v>
      </c>
      <c r="E16" s="117" t="s">
        <v>3363</v>
      </c>
      <c r="F16" s="117" t="s">
        <v>3363</v>
      </c>
      <c r="G16" s="117" t="s">
        <v>3363</v>
      </c>
      <c r="H16" s="117" t="s">
        <v>3363</v>
      </c>
      <c r="I16" s="117" t="s">
        <v>3363</v>
      </c>
      <c r="J16" s="117" t="s">
        <v>3363</v>
      </c>
      <c r="K16" s="117" t="s">
        <v>3363</v>
      </c>
      <c r="L16" s="117" t="s">
        <v>3363</v>
      </c>
      <c r="M16" s="117" t="s">
        <v>3363</v>
      </c>
      <c r="N16" s="117" t="s">
        <v>3363</v>
      </c>
      <c r="O16" s="117" t="s">
        <v>3363</v>
      </c>
      <c r="P16" s="117" t="s">
        <v>3363</v>
      </c>
      <c r="Q16" s="117" t="s">
        <v>3363</v>
      </c>
      <c r="R16" s="117" t="s">
        <v>3363</v>
      </c>
      <c r="S16" s="117" t="s">
        <v>3363</v>
      </c>
    </row>
    <row r="17" spans="1:19">
      <c r="A17" s="84" t="s">
        <v>191</v>
      </c>
      <c r="B17" s="117" t="s">
        <v>3363</v>
      </c>
      <c r="C17" s="117" t="s">
        <v>3363</v>
      </c>
      <c r="D17" s="117" t="s">
        <v>3363</v>
      </c>
      <c r="E17" s="117" t="s">
        <v>3363</v>
      </c>
      <c r="F17" s="117" t="s">
        <v>3363</v>
      </c>
      <c r="G17" s="117" t="s">
        <v>3363</v>
      </c>
      <c r="H17" s="117" t="s">
        <v>3363</v>
      </c>
      <c r="I17" s="117" t="s">
        <v>3363</v>
      </c>
      <c r="J17" s="117" t="s">
        <v>3363</v>
      </c>
      <c r="K17" s="117" t="s">
        <v>3363</v>
      </c>
      <c r="L17" s="117" t="s">
        <v>3363</v>
      </c>
      <c r="M17" s="117" t="s">
        <v>3363</v>
      </c>
      <c r="N17" s="117" t="s">
        <v>3363</v>
      </c>
      <c r="O17" s="117" t="s">
        <v>3363</v>
      </c>
      <c r="P17" s="117" t="s">
        <v>3363</v>
      </c>
      <c r="Q17" s="117" t="s">
        <v>3363</v>
      </c>
      <c r="R17" s="117" t="s">
        <v>3363</v>
      </c>
      <c r="S17" s="117" t="s">
        <v>3363</v>
      </c>
    </row>
    <row r="18" spans="1:19">
      <c r="A18" s="84" t="s">
        <v>199</v>
      </c>
      <c r="B18" s="117" t="s">
        <v>3363</v>
      </c>
      <c r="C18" s="117" t="s">
        <v>3363</v>
      </c>
      <c r="D18" s="117" t="s">
        <v>3363</v>
      </c>
      <c r="E18" s="117" t="s">
        <v>3363</v>
      </c>
      <c r="F18" s="117" t="s">
        <v>3363</v>
      </c>
      <c r="G18" s="117" t="s">
        <v>3363</v>
      </c>
      <c r="H18" s="117" t="s">
        <v>3363</v>
      </c>
      <c r="I18" s="117" t="s">
        <v>3363</v>
      </c>
      <c r="J18" s="117" t="s">
        <v>3363</v>
      </c>
      <c r="K18" s="117" t="s">
        <v>3363</v>
      </c>
      <c r="L18" s="117" t="s">
        <v>3363</v>
      </c>
      <c r="M18" s="117" t="s">
        <v>3363</v>
      </c>
      <c r="N18" s="117" t="s">
        <v>3363</v>
      </c>
      <c r="O18" s="117" t="s">
        <v>3363</v>
      </c>
      <c r="P18" s="117" t="s">
        <v>3363</v>
      </c>
      <c r="Q18" s="117" t="s">
        <v>3363</v>
      </c>
      <c r="R18" s="117" t="s">
        <v>3363</v>
      </c>
      <c r="S18" s="117" t="s">
        <v>3363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7:A18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bestFit="1" customWidth="1"/>
    <col min="2" max="2" width="21.1406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2.28515625" style="1" bestFit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1.28515625" style="1" bestFit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145</v>
      </c>
      <c r="B1" s="36" t="s" vm="1">
        <v>216</v>
      </c>
    </row>
    <row r="2" spans="1:20">
      <c r="A2" s="36" t="s">
        <v>144</v>
      </c>
      <c r="B2" s="36" t="s">
        <v>217</v>
      </c>
    </row>
    <row r="3" spans="1:20">
      <c r="A3" s="36" t="s">
        <v>146</v>
      </c>
      <c r="B3" s="36" t="s">
        <v>218</v>
      </c>
    </row>
    <row r="4" spans="1:20">
      <c r="A4" s="36" t="s">
        <v>147</v>
      </c>
      <c r="B4" s="36">
        <v>2145</v>
      </c>
    </row>
    <row r="5" spans="1:20" ht="18.75">
      <c r="A5" s="144" t="s">
        <v>91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</row>
    <row r="6" spans="1:20" s="3" customFormat="1">
      <c r="A6" s="37" t="s">
        <v>115</v>
      </c>
      <c r="B6" s="38" t="s">
        <v>47</v>
      </c>
      <c r="C6" s="38" t="s">
        <v>119</v>
      </c>
      <c r="D6" s="38" t="s">
        <v>176</v>
      </c>
      <c r="E6" s="38" t="s">
        <v>117</v>
      </c>
      <c r="F6" s="38" t="s">
        <v>69</v>
      </c>
      <c r="G6" s="38" t="s">
        <v>14</v>
      </c>
      <c r="H6" s="38" t="s">
        <v>70</v>
      </c>
      <c r="I6" s="38" t="s">
        <v>104</v>
      </c>
      <c r="J6" s="38" t="s">
        <v>17</v>
      </c>
      <c r="K6" s="38" t="s">
        <v>103</v>
      </c>
      <c r="L6" s="38" t="s">
        <v>16</v>
      </c>
      <c r="M6" s="38" t="s">
        <v>18</v>
      </c>
      <c r="N6" s="39" t="s">
        <v>193</v>
      </c>
      <c r="O6" s="38" t="s">
        <v>192</v>
      </c>
      <c r="P6" s="38" t="s">
        <v>207</v>
      </c>
      <c r="Q6" s="38" t="s">
        <v>65</v>
      </c>
      <c r="R6" s="39" t="s">
        <v>62</v>
      </c>
      <c r="S6" s="38" t="s">
        <v>148</v>
      </c>
      <c r="T6" s="41" t="s">
        <v>150</v>
      </c>
    </row>
    <row r="7" spans="1:20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113" t="s">
        <v>3363</v>
      </c>
      <c r="I7" s="26" t="s">
        <v>21</v>
      </c>
      <c r="J7" s="26" t="s">
        <v>20</v>
      </c>
      <c r="K7" s="113" t="s">
        <v>3363</v>
      </c>
      <c r="L7" s="26" t="s">
        <v>19</v>
      </c>
      <c r="M7" s="26" t="s">
        <v>19</v>
      </c>
      <c r="N7" s="26" t="s">
        <v>200</v>
      </c>
      <c r="O7" s="113" t="s">
        <v>3363</v>
      </c>
      <c r="P7" s="12" t="s">
        <v>196</v>
      </c>
      <c r="Q7" s="26" t="s">
        <v>196</v>
      </c>
      <c r="R7" s="12" t="s">
        <v>19</v>
      </c>
      <c r="S7" s="26" t="s">
        <v>196</v>
      </c>
      <c r="T7" s="13" t="s">
        <v>19</v>
      </c>
    </row>
    <row r="8" spans="1:20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113</v>
      </c>
      <c r="Q8" s="14" t="s">
        <v>114</v>
      </c>
      <c r="R8" s="14" t="s">
        <v>151</v>
      </c>
      <c r="S8" s="14" t="s">
        <v>177</v>
      </c>
      <c r="T8" s="15" t="s">
        <v>202</v>
      </c>
    </row>
    <row r="9" spans="1:20" s="4" customFormat="1" ht="20.25">
      <c r="A9" s="59" t="s">
        <v>34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115" t="s">
        <v>3363</v>
      </c>
      <c r="I9" s="115" t="s">
        <v>3363</v>
      </c>
      <c r="J9" s="61">
        <v>4.5644345657672583</v>
      </c>
      <c r="K9" s="115" t="s">
        <v>3363</v>
      </c>
      <c r="L9" s="115" t="s">
        <v>3363</v>
      </c>
      <c r="M9" s="60">
        <v>4.2828350590391986E-2</v>
      </c>
      <c r="N9" s="115" t="s">
        <v>3363</v>
      </c>
      <c r="O9" s="115" t="s">
        <v>3363</v>
      </c>
      <c r="P9" s="61">
        <f>P10</f>
        <v>674.53985945299985</v>
      </c>
      <c r="Q9" s="61">
        <v>153403.089358447</v>
      </c>
      <c r="R9" s="115" t="s">
        <v>3363</v>
      </c>
      <c r="S9" s="62">
        <f>IFERROR(Q9/$Q$9,0)</f>
        <v>1</v>
      </c>
      <c r="T9" s="62">
        <f>Q9/'סכום נכסי הקרן'!$C$41</f>
        <v>0.17772567913004733</v>
      </c>
    </row>
    <row r="10" spans="1:20">
      <c r="A10" s="63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116" t="s">
        <v>3363</v>
      </c>
      <c r="J10" s="66">
        <v>4.517406568019978</v>
      </c>
      <c r="K10" s="116" t="s">
        <v>3363</v>
      </c>
      <c r="L10" s="116" t="s">
        <v>3363</v>
      </c>
      <c r="M10" s="65">
        <v>3.7109882010111221E-2</v>
      </c>
      <c r="N10" s="116" t="s">
        <v>3363</v>
      </c>
      <c r="O10" s="116" t="s">
        <v>3363</v>
      </c>
      <c r="P10" s="66">
        <f>P11+P154</f>
        <v>674.53985945299985</v>
      </c>
      <c r="Q10" s="66">
        <v>120646.02170761794</v>
      </c>
      <c r="R10" s="116" t="s">
        <v>3363</v>
      </c>
      <c r="S10" s="67">
        <f t="shared" ref="S10:S73" si="0">IFERROR(Q10/$Q$9,0)</f>
        <v>0.78646409412076601</v>
      </c>
      <c r="T10" s="67">
        <f>Q10/'סכום נכסי הקרן'!$C$41</f>
        <v>0.13977486523901059</v>
      </c>
    </row>
    <row r="11" spans="1:20">
      <c r="A11" s="68" t="s">
        <v>33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116" t="s">
        <v>3363</v>
      </c>
      <c r="I11" s="116" t="s">
        <v>3363</v>
      </c>
      <c r="J11" s="66">
        <v>4.6211014245578168</v>
      </c>
      <c r="K11" s="116" t="s">
        <v>3363</v>
      </c>
      <c r="L11" s="116" t="s">
        <v>3363</v>
      </c>
      <c r="M11" s="65">
        <v>3.4135790472510565E-2</v>
      </c>
      <c r="N11" s="116" t="s">
        <v>3363</v>
      </c>
      <c r="O11" s="116" t="s">
        <v>3363</v>
      </c>
      <c r="P11" s="66">
        <f>SUM(P12:P152)</f>
        <v>492.83157527399987</v>
      </c>
      <c r="Q11" s="66">
        <v>101657.46311382494</v>
      </c>
      <c r="R11" s="116" t="s">
        <v>3363</v>
      </c>
      <c r="S11" s="67">
        <f t="shared" si="0"/>
        <v>0.66268198077998652</v>
      </c>
      <c r="T11" s="67">
        <f>Q11/'סכום נכסי הקרן'!$C$41</f>
        <v>0.11777560508136808</v>
      </c>
    </row>
    <row r="12" spans="1:20">
      <c r="A12" s="69" t="s">
        <v>300</v>
      </c>
      <c r="B12" s="54" t="s">
        <v>301</v>
      </c>
      <c r="C12" s="70" t="s">
        <v>120</v>
      </c>
      <c r="D12" s="70" t="s">
        <v>29</v>
      </c>
      <c r="E12" s="54" t="s">
        <v>302</v>
      </c>
      <c r="F12" s="70" t="s">
        <v>303</v>
      </c>
      <c r="G12" s="54" t="s">
        <v>304</v>
      </c>
      <c r="H12" s="54" t="s">
        <v>130</v>
      </c>
      <c r="I12" s="117" t="s">
        <v>3363</v>
      </c>
      <c r="J12" s="72">
        <v>5.1700000000285362</v>
      </c>
      <c r="K12" s="70" t="s">
        <v>132</v>
      </c>
      <c r="L12" s="71">
        <v>1.9900000000000001E-2</v>
      </c>
      <c r="M12" s="71">
        <v>2.1000000000050062E-2</v>
      </c>
      <c r="N12" s="72">
        <v>60250.184000000001</v>
      </c>
      <c r="O12" s="80">
        <v>99.46</v>
      </c>
      <c r="P12" s="117" t="s">
        <v>3363</v>
      </c>
      <c r="Q12" s="72">
        <v>59.924834437000001</v>
      </c>
      <c r="R12" s="73">
        <v>2.2314882962962965E-5</v>
      </c>
      <c r="S12" s="73">
        <f t="shared" si="0"/>
        <v>3.9063642516988392E-4</v>
      </c>
      <c r="T12" s="73">
        <f>Q12/'סכום נכסי הקרן'!$C$41</f>
        <v>6.9426123956251536E-5</v>
      </c>
    </row>
    <row r="13" spans="1:20">
      <c r="A13" s="69" t="s">
        <v>305</v>
      </c>
      <c r="B13" s="54" t="s">
        <v>306</v>
      </c>
      <c r="C13" s="70" t="s">
        <v>120</v>
      </c>
      <c r="D13" s="70" t="s">
        <v>29</v>
      </c>
      <c r="E13" s="54" t="s">
        <v>302</v>
      </c>
      <c r="F13" s="70" t="s">
        <v>303</v>
      </c>
      <c r="G13" s="54" t="s">
        <v>304</v>
      </c>
      <c r="H13" s="54" t="s">
        <v>130</v>
      </c>
      <c r="I13" s="117" t="s">
        <v>3363</v>
      </c>
      <c r="J13" s="72">
        <v>0.75</v>
      </c>
      <c r="K13" s="70" t="s">
        <v>132</v>
      </c>
      <c r="L13" s="71">
        <v>8.6E-3</v>
      </c>
      <c r="M13" s="71">
        <v>2.8299043062200959E-2</v>
      </c>
      <c r="N13" s="72">
        <v>7.5309999999999995E-3</v>
      </c>
      <c r="O13" s="80">
        <v>111.16</v>
      </c>
      <c r="P13" s="117" t="s">
        <v>3363</v>
      </c>
      <c r="Q13" s="72">
        <v>8.3599999999999996E-6</v>
      </c>
      <c r="R13" s="73">
        <v>3.010772978282536E-12</v>
      </c>
      <c r="S13" s="73">
        <f t="shared" si="0"/>
        <v>5.4496946801806137E-11</v>
      </c>
      <c r="T13" s="73">
        <f>Q13/'סכום נכסי הקרן'!$C$41</f>
        <v>9.6855068808650557E-12</v>
      </c>
    </row>
    <row r="14" spans="1:20">
      <c r="A14" s="69" t="s">
        <v>307</v>
      </c>
      <c r="B14" s="54" t="s">
        <v>308</v>
      </c>
      <c r="C14" s="70" t="s">
        <v>120</v>
      </c>
      <c r="D14" s="70" t="s">
        <v>29</v>
      </c>
      <c r="E14" s="54" t="s">
        <v>309</v>
      </c>
      <c r="F14" s="70" t="s">
        <v>128</v>
      </c>
      <c r="G14" s="54" t="s">
        <v>310</v>
      </c>
      <c r="H14" s="54" t="s">
        <v>311</v>
      </c>
      <c r="I14" s="117" t="s">
        <v>3363</v>
      </c>
      <c r="J14" s="72">
        <v>12.409999999997076</v>
      </c>
      <c r="K14" s="70" t="s">
        <v>132</v>
      </c>
      <c r="L14" s="71">
        <v>2.07E-2</v>
      </c>
      <c r="M14" s="71">
        <v>2.7699999999994236E-2</v>
      </c>
      <c r="N14" s="72">
        <v>1909360.9010800002</v>
      </c>
      <c r="O14" s="80">
        <v>100.85</v>
      </c>
      <c r="P14" s="117" t="s">
        <v>3363</v>
      </c>
      <c r="Q14" s="72">
        <v>1925.590468743</v>
      </c>
      <c r="R14" s="73">
        <v>5.7910993160307188E-4</v>
      </c>
      <c r="S14" s="73">
        <f t="shared" si="0"/>
        <v>1.255248819822395E-2</v>
      </c>
      <c r="T14" s="73">
        <f>Q14/'סכום נכסי הקרן'!$C$41</f>
        <v>2.2308994898012557E-3</v>
      </c>
    </row>
    <row r="15" spans="1:20">
      <c r="A15" s="69" t="s">
        <v>312</v>
      </c>
      <c r="B15" s="54" t="s">
        <v>313</v>
      </c>
      <c r="C15" s="70" t="s">
        <v>120</v>
      </c>
      <c r="D15" s="70" t="s">
        <v>29</v>
      </c>
      <c r="E15" s="54" t="s">
        <v>314</v>
      </c>
      <c r="F15" s="70" t="s">
        <v>315</v>
      </c>
      <c r="G15" s="54" t="s">
        <v>316</v>
      </c>
      <c r="H15" s="54" t="s">
        <v>130</v>
      </c>
      <c r="I15" s="117" t="s">
        <v>3363</v>
      </c>
      <c r="J15" s="72">
        <v>4.020000000000362</v>
      </c>
      <c r="K15" s="70" t="s">
        <v>132</v>
      </c>
      <c r="L15" s="71">
        <v>3.85E-2</v>
      </c>
      <c r="M15" s="71">
        <v>2.1400000000002719E-2</v>
      </c>
      <c r="N15" s="72">
        <v>1457839.1296379999</v>
      </c>
      <c r="O15" s="80">
        <v>121.06</v>
      </c>
      <c r="P15" s="117" t="s">
        <v>3363</v>
      </c>
      <c r="Q15" s="72">
        <v>1764.8600372180001</v>
      </c>
      <c r="R15" s="73">
        <v>5.6447820308229532E-4</v>
      </c>
      <c r="S15" s="73">
        <f t="shared" si="0"/>
        <v>1.1504722913983608E-2</v>
      </c>
      <c r="T15" s="73">
        <f>Q15/'סכום נכסי הקרן'!$C$41</f>
        <v>2.0446846930907538E-3</v>
      </c>
    </row>
    <row r="16" spans="1:20">
      <c r="A16" s="69" t="s">
        <v>317</v>
      </c>
      <c r="B16" s="54" t="s">
        <v>318</v>
      </c>
      <c r="C16" s="70" t="s">
        <v>120</v>
      </c>
      <c r="D16" s="70" t="s">
        <v>29</v>
      </c>
      <c r="E16" s="54" t="s">
        <v>314</v>
      </c>
      <c r="F16" s="70" t="s">
        <v>315</v>
      </c>
      <c r="G16" s="54" t="s">
        <v>316</v>
      </c>
      <c r="H16" s="54" t="s">
        <v>130</v>
      </c>
      <c r="I16" s="117" t="s">
        <v>3363</v>
      </c>
      <c r="J16" s="72">
        <v>1.5999999999999994</v>
      </c>
      <c r="K16" s="70" t="s">
        <v>132</v>
      </c>
      <c r="L16" s="71">
        <v>4.4999999999999998E-2</v>
      </c>
      <c r="M16" s="71">
        <v>2.1099999999982137E-2</v>
      </c>
      <c r="N16" s="72">
        <v>188038.63266400003</v>
      </c>
      <c r="O16" s="80">
        <v>119.1</v>
      </c>
      <c r="P16" s="117" t="s">
        <v>3363</v>
      </c>
      <c r="Q16" s="72">
        <v>223.95401874000004</v>
      </c>
      <c r="R16" s="73">
        <v>6.3621045888777471E-5</v>
      </c>
      <c r="S16" s="73">
        <f t="shared" si="0"/>
        <v>1.4599055317373777E-3</v>
      </c>
      <c r="T16" s="73">
        <f>Q16/'סכום נכסי הקרן'!$C$41</f>
        <v>2.5946270209373831E-4</v>
      </c>
    </row>
    <row r="17" spans="1:20">
      <c r="A17" s="69" t="s">
        <v>319</v>
      </c>
      <c r="B17" s="54" t="s">
        <v>320</v>
      </c>
      <c r="C17" s="70" t="s">
        <v>120</v>
      </c>
      <c r="D17" s="70" t="s">
        <v>29</v>
      </c>
      <c r="E17" s="54" t="s">
        <v>314</v>
      </c>
      <c r="F17" s="70" t="s">
        <v>315</v>
      </c>
      <c r="G17" s="54" t="s">
        <v>316</v>
      </c>
      <c r="H17" s="54" t="s">
        <v>130</v>
      </c>
      <c r="I17" s="117" t="s">
        <v>3363</v>
      </c>
      <c r="J17" s="72">
        <v>6.4100000000006085</v>
      </c>
      <c r="K17" s="70" t="s">
        <v>132</v>
      </c>
      <c r="L17" s="71">
        <v>2.3900000000000001E-2</v>
      </c>
      <c r="M17" s="71">
        <v>2.5900000000001873E-2</v>
      </c>
      <c r="N17" s="72">
        <v>2274221.8893519999</v>
      </c>
      <c r="O17" s="80">
        <v>110.53</v>
      </c>
      <c r="P17" s="117" t="s">
        <v>3363</v>
      </c>
      <c r="Q17" s="72">
        <v>2513.6974638669999</v>
      </c>
      <c r="R17" s="73">
        <v>5.8476095261789985E-4</v>
      </c>
      <c r="S17" s="73">
        <f t="shared" si="0"/>
        <v>1.6386224517248194E-2</v>
      </c>
      <c r="T17" s="73">
        <f>Q17/'סכום נכסי הקרן'!$C$41</f>
        <v>2.9122528807053673E-3</v>
      </c>
    </row>
    <row r="18" spans="1:20">
      <c r="A18" s="69" t="s">
        <v>321</v>
      </c>
      <c r="B18" s="54" t="s">
        <v>322</v>
      </c>
      <c r="C18" s="70" t="s">
        <v>120</v>
      </c>
      <c r="D18" s="70" t="s">
        <v>29</v>
      </c>
      <c r="E18" s="54" t="s">
        <v>314</v>
      </c>
      <c r="F18" s="70" t="s">
        <v>315</v>
      </c>
      <c r="G18" s="54" t="s">
        <v>316</v>
      </c>
      <c r="H18" s="54" t="s">
        <v>130</v>
      </c>
      <c r="I18" s="117" t="s">
        <v>3363</v>
      </c>
      <c r="J18" s="72">
        <v>3.5000000000000004</v>
      </c>
      <c r="K18" s="70" t="s">
        <v>132</v>
      </c>
      <c r="L18" s="71">
        <v>0.01</v>
      </c>
      <c r="M18" s="71">
        <v>1.8799999999968346E-2</v>
      </c>
      <c r="N18" s="72">
        <v>200783.27124100001</v>
      </c>
      <c r="O18" s="80">
        <v>106.97</v>
      </c>
      <c r="P18" s="117" t="s">
        <v>3363</v>
      </c>
      <c r="Q18" s="72">
        <v>214.77787218599997</v>
      </c>
      <c r="R18" s="73">
        <v>1.6707699183185064E-4</v>
      </c>
      <c r="S18" s="73">
        <f t="shared" si="0"/>
        <v>1.4000883103738708E-3</v>
      </c>
      <c r="T18" s="73">
        <f>Q18/'סכום נכסי הקרן'!$C$41</f>
        <v>2.4883164580323666E-4</v>
      </c>
    </row>
    <row r="19" spans="1:20">
      <c r="A19" s="69" t="s">
        <v>323</v>
      </c>
      <c r="B19" s="54" t="s">
        <v>324</v>
      </c>
      <c r="C19" s="70" t="s">
        <v>120</v>
      </c>
      <c r="D19" s="70" t="s">
        <v>29</v>
      </c>
      <c r="E19" s="54" t="s">
        <v>314</v>
      </c>
      <c r="F19" s="70" t="s">
        <v>315</v>
      </c>
      <c r="G19" s="54" t="s">
        <v>316</v>
      </c>
      <c r="H19" s="54" t="s">
        <v>130</v>
      </c>
      <c r="I19" s="117" t="s">
        <v>3363</v>
      </c>
      <c r="J19" s="72">
        <v>11.370000000001966</v>
      </c>
      <c r="K19" s="70" t="s">
        <v>132</v>
      </c>
      <c r="L19" s="71">
        <v>1.2500000000000001E-2</v>
      </c>
      <c r="M19" s="71">
        <v>3.0100000000008426E-2</v>
      </c>
      <c r="N19" s="72">
        <v>980555.80089499999</v>
      </c>
      <c r="O19" s="80">
        <v>90.79</v>
      </c>
      <c r="P19" s="117" t="s">
        <v>3363</v>
      </c>
      <c r="Q19" s="72">
        <v>890.24655992499993</v>
      </c>
      <c r="R19" s="73">
        <v>2.2846825028792817E-4</v>
      </c>
      <c r="S19" s="73">
        <f t="shared" si="0"/>
        <v>5.8033157197037851E-3</v>
      </c>
      <c r="T19" s="73">
        <f>Q19/'סכום נכסי הקרן'!$C$41</f>
        <v>1.0313982274904345E-3</v>
      </c>
    </row>
    <row r="20" spans="1:20">
      <c r="A20" s="69" t="s">
        <v>325</v>
      </c>
      <c r="B20" s="54" t="s">
        <v>326</v>
      </c>
      <c r="C20" s="70" t="s">
        <v>120</v>
      </c>
      <c r="D20" s="70" t="s">
        <v>29</v>
      </c>
      <c r="E20" s="54" t="s">
        <v>314</v>
      </c>
      <c r="F20" s="70" t="s">
        <v>315</v>
      </c>
      <c r="G20" s="54" t="s">
        <v>316</v>
      </c>
      <c r="H20" s="54" t="s">
        <v>130</v>
      </c>
      <c r="I20" s="117" t="s">
        <v>3363</v>
      </c>
      <c r="J20" s="72">
        <v>8.3000000000033598</v>
      </c>
      <c r="K20" s="70" t="s">
        <v>132</v>
      </c>
      <c r="L20" s="71">
        <v>0.03</v>
      </c>
      <c r="M20" s="71">
        <v>2.830000000000546E-2</v>
      </c>
      <c r="N20" s="72">
        <v>463181.15214899997</v>
      </c>
      <c r="O20" s="80">
        <v>102.81</v>
      </c>
      <c r="P20" s="117" t="s">
        <v>3363</v>
      </c>
      <c r="Q20" s="72">
        <v>476.19657907799996</v>
      </c>
      <c r="R20" s="73">
        <v>1.8120732814297182E-4</v>
      </c>
      <c r="S20" s="73">
        <f t="shared" si="0"/>
        <v>3.1042176599540474E-3</v>
      </c>
      <c r="T20" s="73">
        <f>Q20/'סכום נכסי הקרן'!$C$41</f>
        <v>5.5169919178281934E-4</v>
      </c>
    </row>
    <row r="21" spans="1:20">
      <c r="A21" s="69" t="s">
        <v>327</v>
      </c>
      <c r="B21" s="54" t="s">
        <v>328</v>
      </c>
      <c r="C21" s="70" t="s">
        <v>120</v>
      </c>
      <c r="D21" s="70" t="s">
        <v>29</v>
      </c>
      <c r="E21" s="54" t="s">
        <v>314</v>
      </c>
      <c r="F21" s="70" t="s">
        <v>315</v>
      </c>
      <c r="G21" s="54" t="s">
        <v>316</v>
      </c>
      <c r="H21" s="54" t="s">
        <v>130</v>
      </c>
      <c r="I21" s="117" t="s">
        <v>3363</v>
      </c>
      <c r="J21" s="72">
        <v>11.050000000000379</v>
      </c>
      <c r="K21" s="70" t="s">
        <v>132</v>
      </c>
      <c r="L21" s="71">
        <v>3.2000000000000001E-2</v>
      </c>
      <c r="M21" s="71">
        <v>3.0400000000001523E-2</v>
      </c>
      <c r="N21" s="72">
        <v>1275797.6462000001</v>
      </c>
      <c r="O21" s="80">
        <v>103.2</v>
      </c>
      <c r="P21" s="117" t="s">
        <v>3363</v>
      </c>
      <c r="Q21" s="72">
        <v>1316.62319897</v>
      </c>
      <c r="R21" s="73">
        <v>4.0875569455595877E-4</v>
      </c>
      <c r="S21" s="73">
        <f t="shared" si="0"/>
        <v>8.5827684727621898E-3</v>
      </c>
      <c r="T21" s="73">
        <f>Q21/'סכום נכסי הקרן'!$C$41</f>
        <v>1.5253783556376194E-3</v>
      </c>
    </row>
    <row r="22" spans="1:20">
      <c r="A22" s="69" t="s">
        <v>329</v>
      </c>
      <c r="B22" s="54" t="s">
        <v>330</v>
      </c>
      <c r="C22" s="70" t="s">
        <v>120</v>
      </c>
      <c r="D22" s="70" t="s">
        <v>29</v>
      </c>
      <c r="E22" s="54" t="s">
        <v>331</v>
      </c>
      <c r="F22" s="70" t="s">
        <v>332</v>
      </c>
      <c r="G22" s="54" t="s">
        <v>316</v>
      </c>
      <c r="H22" s="54" t="s">
        <v>130</v>
      </c>
      <c r="I22" s="117" t="s">
        <v>3363</v>
      </c>
      <c r="J22" s="72">
        <v>3.3799999999998573</v>
      </c>
      <c r="K22" s="70" t="s">
        <v>132</v>
      </c>
      <c r="L22" s="71">
        <v>1.34E-2</v>
      </c>
      <c r="M22" s="71">
        <v>2.5399999999997081E-2</v>
      </c>
      <c r="N22" s="72">
        <v>2501819.3768750001</v>
      </c>
      <c r="O22" s="80">
        <v>108.45</v>
      </c>
      <c r="P22" s="72">
        <v>237.58051726900001</v>
      </c>
      <c r="Q22" s="72">
        <v>2950.8036314589999</v>
      </c>
      <c r="R22" s="73">
        <v>9.3826117884284973E-4</v>
      </c>
      <c r="S22" s="73">
        <f t="shared" si="0"/>
        <v>1.9235620637104964E-2</v>
      </c>
      <c r="T22" s="73">
        <f>Q22/'סכום נכסי הקרן'!$C$41</f>
        <v>3.4186637412174331E-3</v>
      </c>
    </row>
    <row r="23" spans="1:20">
      <c r="A23" s="69" t="s">
        <v>333</v>
      </c>
      <c r="B23" s="54" t="s">
        <v>334</v>
      </c>
      <c r="C23" s="70" t="s">
        <v>120</v>
      </c>
      <c r="D23" s="70" t="s">
        <v>29</v>
      </c>
      <c r="E23" s="54" t="s">
        <v>331</v>
      </c>
      <c r="F23" s="70" t="s">
        <v>332</v>
      </c>
      <c r="G23" s="54" t="s">
        <v>316</v>
      </c>
      <c r="H23" s="54" t="s">
        <v>130</v>
      </c>
      <c r="I23" s="117" t="s">
        <v>3363</v>
      </c>
      <c r="J23" s="72">
        <v>3.1100000000003143</v>
      </c>
      <c r="K23" s="70" t="s">
        <v>132</v>
      </c>
      <c r="L23" s="71">
        <v>1.77E-2</v>
      </c>
      <c r="M23" s="71">
        <v>2.3900000000002464E-2</v>
      </c>
      <c r="N23" s="72">
        <v>1630306.7900030003</v>
      </c>
      <c r="O23" s="80">
        <v>109.35</v>
      </c>
      <c r="P23" s="117" t="s">
        <v>3363</v>
      </c>
      <c r="Q23" s="72">
        <v>1782.740485604</v>
      </c>
      <c r="R23" s="73">
        <v>5.9135885504979935E-4</v>
      </c>
      <c r="S23" s="73">
        <f t="shared" si="0"/>
        <v>1.162128150782144E-2</v>
      </c>
      <c r="T23" s="73">
        <f>Q23/'סכום נכסי הקרן'!$C$41</f>
        <v>2.0654001483390257E-3</v>
      </c>
    </row>
    <row r="24" spans="1:20">
      <c r="A24" s="69" t="s">
        <v>335</v>
      </c>
      <c r="B24" s="54" t="s">
        <v>336</v>
      </c>
      <c r="C24" s="70" t="s">
        <v>120</v>
      </c>
      <c r="D24" s="70" t="s">
        <v>29</v>
      </c>
      <c r="E24" s="54" t="s">
        <v>331</v>
      </c>
      <c r="F24" s="70" t="s">
        <v>332</v>
      </c>
      <c r="G24" s="54" t="s">
        <v>316</v>
      </c>
      <c r="H24" s="54" t="s">
        <v>130</v>
      </c>
      <c r="I24" s="117" t="s">
        <v>3363</v>
      </c>
      <c r="J24" s="72">
        <v>6.1599999999998314</v>
      </c>
      <c r="K24" s="70" t="s">
        <v>132</v>
      </c>
      <c r="L24" s="71">
        <v>2.4799999999999999E-2</v>
      </c>
      <c r="M24" s="71">
        <v>2.8499999999998204E-2</v>
      </c>
      <c r="N24" s="72">
        <v>3065472.9677479998</v>
      </c>
      <c r="O24" s="80">
        <v>109.05</v>
      </c>
      <c r="P24" s="117" t="s">
        <v>3363</v>
      </c>
      <c r="Q24" s="72">
        <v>3342.8982730160001</v>
      </c>
      <c r="R24" s="73">
        <v>9.3048483004896053E-4</v>
      </c>
      <c r="S24" s="73">
        <f t="shared" si="0"/>
        <v>2.1791596812009876E-2</v>
      </c>
      <c r="T24" s="73">
        <f>Q24/'סכום נכסי הקרן'!$C$41</f>
        <v>3.8729263427426295E-3</v>
      </c>
    </row>
    <row r="25" spans="1:20">
      <c r="A25" s="69" t="s">
        <v>337</v>
      </c>
      <c r="B25" s="54" t="s">
        <v>338</v>
      </c>
      <c r="C25" s="70" t="s">
        <v>120</v>
      </c>
      <c r="D25" s="70" t="s">
        <v>29</v>
      </c>
      <c r="E25" s="54" t="s">
        <v>331</v>
      </c>
      <c r="F25" s="70" t="s">
        <v>332</v>
      </c>
      <c r="G25" s="54" t="s">
        <v>339</v>
      </c>
      <c r="H25" s="54" t="s">
        <v>311</v>
      </c>
      <c r="I25" s="117" t="s">
        <v>3363</v>
      </c>
      <c r="J25" s="72">
        <v>7.4899999999981661</v>
      </c>
      <c r="K25" s="70" t="s">
        <v>132</v>
      </c>
      <c r="L25" s="71">
        <v>9.0000000000000011E-3</v>
      </c>
      <c r="M25" s="71">
        <v>3.0399999999990535E-2</v>
      </c>
      <c r="N25" s="72">
        <v>1796876.4009459999</v>
      </c>
      <c r="O25" s="80">
        <v>93.65</v>
      </c>
      <c r="P25" s="72">
        <v>8.2793206069999989</v>
      </c>
      <c r="Q25" s="72">
        <v>1691.0539883900001</v>
      </c>
      <c r="R25" s="73">
        <v>6.9735244022071539E-4</v>
      </c>
      <c r="S25" s="73">
        <f t="shared" si="0"/>
        <v>1.1023597995726308E-2</v>
      </c>
      <c r="T25" s="73">
        <f>Q25/'סכום נכסי הקרן'!$C$41</f>
        <v>1.9591764402470866E-3</v>
      </c>
    </row>
    <row r="26" spans="1:20">
      <c r="A26" s="69" t="s">
        <v>340</v>
      </c>
      <c r="B26" s="54" t="s">
        <v>341</v>
      </c>
      <c r="C26" s="70" t="s">
        <v>120</v>
      </c>
      <c r="D26" s="70" t="s">
        <v>29</v>
      </c>
      <c r="E26" s="54" t="s">
        <v>331</v>
      </c>
      <c r="F26" s="70" t="s">
        <v>332</v>
      </c>
      <c r="G26" s="54" t="s">
        <v>339</v>
      </c>
      <c r="H26" s="54" t="s">
        <v>311</v>
      </c>
      <c r="I26" s="117" t="s">
        <v>3363</v>
      </c>
      <c r="J26" s="72">
        <v>11.029999999999065</v>
      </c>
      <c r="K26" s="70" t="s">
        <v>132</v>
      </c>
      <c r="L26" s="71">
        <v>1.6899999999999998E-2</v>
      </c>
      <c r="M26" s="71">
        <v>3.3699999999996851E-2</v>
      </c>
      <c r="N26" s="72">
        <v>3639441.0210139994</v>
      </c>
      <c r="O26" s="80">
        <v>91.53</v>
      </c>
      <c r="P26" s="72">
        <v>30.411271938999999</v>
      </c>
      <c r="Q26" s="72">
        <v>3361.5915514379999</v>
      </c>
      <c r="R26" s="73">
        <v>8.3416786333452499E-4</v>
      </c>
      <c r="S26" s="73">
        <f t="shared" si="0"/>
        <v>2.1913454060779623E-2</v>
      </c>
      <c r="T26" s="73">
        <f>Q26/'סכום נכסי הקרן'!$C$41</f>
        <v>3.8945835050371519E-3</v>
      </c>
    </row>
    <row r="27" spans="1:20">
      <c r="A27" s="69" t="s">
        <v>342</v>
      </c>
      <c r="B27" s="54" t="s">
        <v>343</v>
      </c>
      <c r="C27" s="70" t="s">
        <v>120</v>
      </c>
      <c r="D27" s="70" t="s">
        <v>29</v>
      </c>
      <c r="E27" s="54" t="s">
        <v>344</v>
      </c>
      <c r="F27" s="70" t="s">
        <v>332</v>
      </c>
      <c r="G27" s="54" t="s">
        <v>345</v>
      </c>
      <c r="H27" s="54" t="s">
        <v>130</v>
      </c>
      <c r="I27" s="117" t="s">
        <v>3363</v>
      </c>
      <c r="J27" s="72">
        <v>2.2800000000003173</v>
      </c>
      <c r="K27" s="70" t="s">
        <v>132</v>
      </c>
      <c r="L27" s="71">
        <v>3.2000000000000001E-2</v>
      </c>
      <c r="M27" s="71">
        <v>2.4500000000003529E-2</v>
      </c>
      <c r="N27" s="72">
        <v>988459.64747700002</v>
      </c>
      <c r="O27" s="80">
        <v>114.84</v>
      </c>
      <c r="P27" s="117" t="s">
        <v>3363</v>
      </c>
      <c r="Q27" s="72">
        <v>1135.1471223879998</v>
      </c>
      <c r="R27" s="73">
        <v>7.0461043430367532E-4</v>
      </c>
      <c r="S27" s="73">
        <f t="shared" si="0"/>
        <v>7.3997670264356642E-3</v>
      </c>
      <c r="T27" s="73">
        <f>Q27/'סכום נכסי הקרן'!$C$41</f>
        <v>1.3151286201774093E-3</v>
      </c>
    </row>
    <row r="28" spans="1:20">
      <c r="A28" s="69" t="s">
        <v>346</v>
      </c>
      <c r="B28" s="54" t="s">
        <v>347</v>
      </c>
      <c r="C28" s="70" t="s">
        <v>120</v>
      </c>
      <c r="D28" s="70" t="s">
        <v>29</v>
      </c>
      <c r="E28" s="54" t="s">
        <v>344</v>
      </c>
      <c r="F28" s="70" t="s">
        <v>332</v>
      </c>
      <c r="G28" s="54" t="s">
        <v>345</v>
      </c>
      <c r="H28" s="54" t="s">
        <v>130</v>
      </c>
      <c r="I28" s="117" t="s">
        <v>3363</v>
      </c>
      <c r="J28" s="72">
        <v>4.04000000000093</v>
      </c>
      <c r="K28" s="70" t="s">
        <v>132</v>
      </c>
      <c r="L28" s="71">
        <v>1.1399999999999999E-2</v>
      </c>
      <c r="M28" s="71">
        <v>2.6000000000005363E-2</v>
      </c>
      <c r="N28" s="72">
        <v>1076904.807326</v>
      </c>
      <c r="O28" s="80">
        <v>103.86</v>
      </c>
      <c r="P28" s="117" t="s">
        <v>3363</v>
      </c>
      <c r="Q28" s="72">
        <v>1118.4733675490002</v>
      </c>
      <c r="R28" s="73">
        <v>4.5573954925871239E-4</v>
      </c>
      <c r="S28" s="73">
        <f t="shared" si="0"/>
        <v>7.2910745945639743E-3</v>
      </c>
      <c r="T28" s="73">
        <f>Q28/'סכום נכסי הקרן'!$C$41</f>
        <v>1.2958111839067169E-3</v>
      </c>
    </row>
    <row r="29" spans="1:20">
      <c r="A29" s="69" t="s">
        <v>348</v>
      </c>
      <c r="B29" s="54" t="s">
        <v>349</v>
      </c>
      <c r="C29" s="70" t="s">
        <v>120</v>
      </c>
      <c r="D29" s="70" t="s">
        <v>29</v>
      </c>
      <c r="E29" s="54" t="s">
        <v>344</v>
      </c>
      <c r="F29" s="70" t="s">
        <v>332</v>
      </c>
      <c r="G29" s="54" t="s">
        <v>345</v>
      </c>
      <c r="H29" s="54" t="s">
        <v>130</v>
      </c>
      <c r="I29" s="117" t="s">
        <v>3363</v>
      </c>
      <c r="J29" s="72">
        <v>6.3100000000016587</v>
      </c>
      <c r="K29" s="70" t="s">
        <v>132</v>
      </c>
      <c r="L29" s="71">
        <v>9.1999999999999998E-3</v>
      </c>
      <c r="M29" s="71">
        <v>3.0200000000005525E-2</v>
      </c>
      <c r="N29" s="72">
        <v>1534681.924659</v>
      </c>
      <c r="O29" s="80">
        <v>97.97</v>
      </c>
      <c r="P29" s="72">
        <v>15.761935482999998</v>
      </c>
      <c r="Q29" s="72">
        <v>1519.289907908</v>
      </c>
      <c r="R29" s="73">
        <v>6.3111145297944286E-4</v>
      </c>
      <c r="S29" s="73">
        <f t="shared" si="0"/>
        <v>9.9039068526056498E-3</v>
      </c>
      <c r="T29" s="73">
        <f>Q29/'סכום נכסי הקרן'!$C$41</f>
        <v>1.7601785714200684E-3</v>
      </c>
    </row>
    <row r="30" spans="1:20">
      <c r="A30" s="69" t="s">
        <v>350</v>
      </c>
      <c r="B30" s="54" t="s">
        <v>351</v>
      </c>
      <c r="C30" s="70" t="s">
        <v>120</v>
      </c>
      <c r="D30" s="70" t="s">
        <v>29</v>
      </c>
      <c r="E30" s="54" t="s">
        <v>352</v>
      </c>
      <c r="F30" s="70" t="s">
        <v>332</v>
      </c>
      <c r="G30" s="54" t="s">
        <v>353</v>
      </c>
      <c r="H30" s="54" t="s">
        <v>311</v>
      </c>
      <c r="I30" s="117" t="s">
        <v>3363</v>
      </c>
      <c r="J30" s="72">
        <v>2.369999999999699</v>
      </c>
      <c r="K30" s="70" t="s">
        <v>132</v>
      </c>
      <c r="L30" s="71">
        <v>2.3399999999999997E-2</v>
      </c>
      <c r="M30" s="71">
        <v>2.53000000000017E-2</v>
      </c>
      <c r="N30" s="72">
        <v>676853.9972499999</v>
      </c>
      <c r="O30" s="80">
        <v>112.87</v>
      </c>
      <c r="P30" s="117" t="s">
        <v>3363</v>
      </c>
      <c r="Q30" s="72">
        <v>763.96511657899998</v>
      </c>
      <c r="R30" s="73">
        <v>2.614343345534436E-4</v>
      </c>
      <c r="S30" s="73">
        <f t="shared" si="0"/>
        <v>4.9801155881149988E-3</v>
      </c>
      <c r="T30" s="73">
        <f>Q30/'סכום נכסי הקרן'!$C$41</f>
        <v>8.8509442504387315E-4</v>
      </c>
    </row>
    <row r="31" spans="1:20">
      <c r="A31" s="69" t="s">
        <v>354</v>
      </c>
      <c r="B31" s="54" t="s">
        <v>355</v>
      </c>
      <c r="C31" s="70" t="s">
        <v>120</v>
      </c>
      <c r="D31" s="70" t="s">
        <v>29</v>
      </c>
      <c r="E31" s="54" t="s">
        <v>352</v>
      </c>
      <c r="F31" s="70" t="s">
        <v>332</v>
      </c>
      <c r="G31" s="54" t="s">
        <v>353</v>
      </c>
      <c r="H31" s="54" t="s">
        <v>311</v>
      </c>
      <c r="I31" s="117" t="s">
        <v>3363</v>
      </c>
      <c r="J31" s="72">
        <v>5.6700000000005399</v>
      </c>
      <c r="K31" s="70" t="s">
        <v>132</v>
      </c>
      <c r="L31" s="71">
        <v>6.5000000000000006E-3</v>
      </c>
      <c r="M31" s="71">
        <v>2.8800000000002823E-2</v>
      </c>
      <c r="N31" s="72">
        <v>2175524.011196</v>
      </c>
      <c r="O31" s="80">
        <v>97.78</v>
      </c>
      <c r="P31" s="117" t="s">
        <v>3363</v>
      </c>
      <c r="Q31" s="72">
        <v>2127.227488555</v>
      </c>
      <c r="R31" s="73">
        <v>1.0191282166034494E-3</v>
      </c>
      <c r="S31" s="73">
        <f t="shared" si="0"/>
        <v>1.3866914267837501E-2</v>
      </c>
      <c r="T31" s="73">
        <f>Q31/'סכום נכסי הקרן'!$C$41</f>
        <v>2.464506755689563E-3</v>
      </c>
    </row>
    <row r="32" spans="1:20">
      <c r="A32" s="69" t="s">
        <v>356</v>
      </c>
      <c r="B32" s="54" t="s">
        <v>357</v>
      </c>
      <c r="C32" s="70" t="s">
        <v>120</v>
      </c>
      <c r="D32" s="70" t="s">
        <v>29</v>
      </c>
      <c r="E32" s="54" t="s">
        <v>352</v>
      </c>
      <c r="F32" s="70" t="s">
        <v>332</v>
      </c>
      <c r="G32" s="54" t="s">
        <v>353</v>
      </c>
      <c r="H32" s="54" t="s">
        <v>311</v>
      </c>
      <c r="I32" s="117" t="s">
        <v>3363</v>
      </c>
      <c r="J32" s="72">
        <v>8.6699999999717896</v>
      </c>
      <c r="K32" s="70" t="s">
        <v>132</v>
      </c>
      <c r="L32" s="71">
        <v>2.64E-2</v>
      </c>
      <c r="M32" s="71">
        <v>2.9599999999911572E-2</v>
      </c>
      <c r="N32" s="72">
        <v>95270.603449999995</v>
      </c>
      <c r="O32" s="80">
        <v>99.71</v>
      </c>
      <c r="P32" s="117" t="s">
        <v>3363</v>
      </c>
      <c r="Q32" s="72">
        <v>94.994319603999998</v>
      </c>
      <c r="R32" s="73">
        <v>3.1756867816666666E-4</v>
      </c>
      <c r="S32" s="73">
        <f t="shared" si="0"/>
        <v>6.1924645716901407E-4</v>
      </c>
      <c r="T32" s="73">
        <f>Q32/'סכום נכסי הקרן'!$C$41</f>
        <v>1.1005599714923879E-4</v>
      </c>
    </row>
    <row r="33" spans="1:20">
      <c r="A33" s="69" t="s">
        <v>358</v>
      </c>
      <c r="B33" s="54" t="s">
        <v>359</v>
      </c>
      <c r="C33" s="70" t="s">
        <v>120</v>
      </c>
      <c r="D33" s="70" t="s">
        <v>29</v>
      </c>
      <c r="E33" s="54" t="s">
        <v>360</v>
      </c>
      <c r="F33" s="70" t="s">
        <v>332</v>
      </c>
      <c r="G33" s="54" t="s">
        <v>345</v>
      </c>
      <c r="H33" s="54" t="s">
        <v>130</v>
      </c>
      <c r="I33" s="117" t="s">
        <v>3363</v>
      </c>
      <c r="J33" s="72">
        <v>2.0199999999960663</v>
      </c>
      <c r="K33" s="70" t="s">
        <v>132</v>
      </c>
      <c r="L33" s="71">
        <v>1.34E-2</v>
      </c>
      <c r="M33" s="71">
        <v>2.1899999999973389E-2</v>
      </c>
      <c r="N33" s="72">
        <v>233641.92997999999</v>
      </c>
      <c r="O33" s="80">
        <v>110.98</v>
      </c>
      <c r="P33" s="117" t="s">
        <v>3363</v>
      </c>
      <c r="Q33" s="72">
        <v>259.29579565099999</v>
      </c>
      <c r="R33" s="73">
        <v>4.382022248789591E-4</v>
      </c>
      <c r="S33" s="73">
        <f t="shared" si="0"/>
        <v>1.6902905719526965E-3</v>
      </c>
      <c r="T33" s="73">
        <f>Q33/'סכום נכסי הקרן'!$C$41</f>
        <v>3.0040803982740911E-4</v>
      </c>
    </row>
    <row r="34" spans="1:20">
      <c r="A34" s="69" t="s">
        <v>361</v>
      </c>
      <c r="B34" s="54" t="s">
        <v>362</v>
      </c>
      <c r="C34" s="70" t="s">
        <v>120</v>
      </c>
      <c r="D34" s="70" t="s">
        <v>29</v>
      </c>
      <c r="E34" s="54" t="s">
        <v>360</v>
      </c>
      <c r="F34" s="70" t="s">
        <v>332</v>
      </c>
      <c r="G34" s="54" t="s">
        <v>353</v>
      </c>
      <c r="H34" s="54" t="s">
        <v>311</v>
      </c>
      <c r="I34" s="117" t="s">
        <v>3363</v>
      </c>
      <c r="J34" s="72">
        <v>3.6099999999997521</v>
      </c>
      <c r="K34" s="70" t="s">
        <v>132</v>
      </c>
      <c r="L34" s="71">
        <v>1.8200000000000001E-2</v>
      </c>
      <c r="M34" s="71">
        <v>2.4200000000007452E-2</v>
      </c>
      <c r="N34" s="72">
        <v>589066.71307599999</v>
      </c>
      <c r="O34" s="80">
        <v>109.37</v>
      </c>
      <c r="P34" s="117" t="s">
        <v>3363</v>
      </c>
      <c r="Q34" s="72">
        <v>644.26228425599993</v>
      </c>
      <c r="R34" s="73">
        <v>1.1770461297896067E-3</v>
      </c>
      <c r="S34" s="73">
        <f t="shared" si="0"/>
        <v>4.1997999319987244E-3</v>
      </c>
      <c r="T34" s="73">
        <f>Q34/'סכום נכסי הקרן'!$C$41</f>
        <v>7.4641229512479982E-4</v>
      </c>
    </row>
    <row r="35" spans="1:20">
      <c r="A35" s="69" t="s">
        <v>363</v>
      </c>
      <c r="B35" s="54" t="s">
        <v>364</v>
      </c>
      <c r="C35" s="70" t="s">
        <v>120</v>
      </c>
      <c r="D35" s="70" t="s">
        <v>29</v>
      </c>
      <c r="E35" s="54" t="s">
        <v>360</v>
      </c>
      <c r="F35" s="70" t="s">
        <v>332</v>
      </c>
      <c r="G35" s="54" t="s">
        <v>353</v>
      </c>
      <c r="H35" s="54" t="s">
        <v>311</v>
      </c>
      <c r="I35" s="117" t="s">
        <v>3363</v>
      </c>
      <c r="J35" s="72">
        <v>1.8600000000019183</v>
      </c>
      <c r="K35" s="70" t="s">
        <v>132</v>
      </c>
      <c r="L35" s="71">
        <v>2E-3</v>
      </c>
      <c r="M35" s="71">
        <v>2.0300000000005675E-2</v>
      </c>
      <c r="N35" s="72">
        <v>478866.50068599998</v>
      </c>
      <c r="O35" s="80">
        <v>106.67</v>
      </c>
      <c r="P35" s="117" t="s">
        <v>3363</v>
      </c>
      <c r="Q35" s="72">
        <v>510.80688915700006</v>
      </c>
      <c r="R35" s="73">
        <v>1.5202111132888889E-3</v>
      </c>
      <c r="S35" s="73">
        <f t="shared" si="0"/>
        <v>3.3298344335388895E-3</v>
      </c>
      <c r="T35" s="73">
        <f>Q35/'סכום נכסי הקרן'!$C$41</f>
        <v>5.9179708609131563E-4</v>
      </c>
    </row>
    <row r="36" spans="1:20">
      <c r="A36" s="69" t="s">
        <v>365</v>
      </c>
      <c r="B36" s="54" t="s">
        <v>366</v>
      </c>
      <c r="C36" s="70" t="s">
        <v>120</v>
      </c>
      <c r="D36" s="70" t="s">
        <v>29</v>
      </c>
      <c r="E36" s="54" t="s">
        <v>367</v>
      </c>
      <c r="F36" s="70" t="s">
        <v>332</v>
      </c>
      <c r="G36" s="54" t="s">
        <v>353</v>
      </c>
      <c r="H36" s="54" t="s">
        <v>311</v>
      </c>
      <c r="I36" s="117" t="s">
        <v>3363</v>
      </c>
      <c r="J36" s="72">
        <v>1.2100000000022679</v>
      </c>
      <c r="K36" s="70" t="s">
        <v>132</v>
      </c>
      <c r="L36" s="71">
        <v>4.7500000000000001E-2</v>
      </c>
      <c r="M36" s="71">
        <v>2.4900000000023841E-2</v>
      </c>
      <c r="N36" s="72">
        <v>244748.75135499999</v>
      </c>
      <c r="O36" s="80">
        <v>140.54</v>
      </c>
      <c r="P36" s="117" t="s">
        <v>3363</v>
      </c>
      <c r="Q36" s="72">
        <v>343.96990228199996</v>
      </c>
      <c r="R36" s="73">
        <v>1.7075311955959733E-4</v>
      </c>
      <c r="S36" s="73">
        <f t="shared" si="0"/>
        <v>2.2422618978570107E-3</v>
      </c>
      <c r="T36" s="73">
        <f>Q36/'סכום נכסי הקרן'!$C$41</f>
        <v>3.9850751858406603E-4</v>
      </c>
    </row>
    <row r="37" spans="1:20">
      <c r="A37" s="69" t="s">
        <v>368</v>
      </c>
      <c r="B37" s="54" t="s">
        <v>369</v>
      </c>
      <c r="C37" s="70" t="s">
        <v>120</v>
      </c>
      <c r="D37" s="70" t="s">
        <v>29</v>
      </c>
      <c r="E37" s="54" t="s">
        <v>367</v>
      </c>
      <c r="F37" s="70" t="s">
        <v>332</v>
      </c>
      <c r="G37" s="54" t="s">
        <v>353</v>
      </c>
      <c r="H37" s="54" t="s">
        <v>311</v>
      </c>
      <c r="I37" s="117" t="s">
        <v>3363</v>
      </c>
      <c r="J37" s="72">
        <v>4.0699999999979095</v>
      </c>
      <c r="K37" s="70" t="s">
        <v>132</v>
      </c>
      <c r="L37" s="71">
        <v>5.0000000000000001E-3</v>
      </c>
      <c r="M37" s="71">
        <v>2.7199999999991929E-2</v>
      </c>
      <c r="N37" s="72">
        <v>536991.39356200001</v>
      </c>
      <c r="O37" s="80">
        <v>101.54</v>
      </c>
      <c r="P37" s="117" t="s">
        <v>3363</v>
      </c>
      <c r="Q37" s="72">
        <v>545.26105900200002</v>
      </c>
      <c r="R37" s="73">
        <v>2.8522183855670096E-4</v>
      </c>
      <c r="S37" s="73">
        <f t="shared" si="0"/>
        <v>3.5544333642976646E-3</v>
      </c>
      <c r="T37" s="73">
        <f>Q37/'סכום נכסי הקרן'!$C$41</f>
        <v>6.3171408359230128E-4</v>
      </c>
    </row>
    <row r="38" spans="1:20">
      <c r="A38" s="69" t="s">
        <v>370</v>
      </c>
      <c r="B38" s="54" t="s">
        <v>371</v>
      </c>
      <c r="C38" s="70" t="s">
        <v>120</v>
      </c>
      <c r="D38" s="70" t="s">
        <v>29</v>
      </c>
      <c r="E38" s="54" t="s">
        <v>367</v>
      </c>
      <c r="F38" s="70" t="s">
        <v>332</v>
      </c>
      <c r="G38" s="54" t="s">
        <v>353</v>
      </c>
      <c r="H38" s="54" t="s">
        <v>311</v>
      </c>
      <c r="I38" s="117" t="s">
        <v>3363</v>
      </c>
      <c r="J38" s="72">
        <v>5.889999999999481</v>
      </c>
      <c r="K38" s="70" t="s">
        <v>132</v>
      </c>
      <c r="L38" s="71">
        <v>5.8999999999999999E-3</v>
      </c>
      <c r="M38" s="71">
        <v>3.0299999999997836E-2</v>
      </c>
      <c r="N38" s="72">
        <v>1626509.651845</v>
      </c>
      <c r="O38" s="80">
        <v>93.79</v>
      </c>
      <c r="P38" s="117" t="s">
        <v>3363</v>
      </c>
      <c r="Q38" s="72">
        <v>1525.5034074110001</v>
      </c>
      <c r="R38" s="73">
        <v>1.4794588404031309E-3</v>
      </c>
      <c r="S38" s="73">
        <f t="shared" si="0"/>
        <v>9.9444112487621136E-3</v>
      </c>
      <c r="T38" s="73">
        <f>Q38/'סכום נכסי הקרן'!$C$41</f>
        <v>1.7673772427347287E-3</v>
      </c>
    </row>
    <row r="39" spans="1:20">
      <c r="A39" s="69" t="s">
        <v>372</v>
      </c>
      <c r="B39" s="54" t="s">
        <v>373</v>
      </c>
      <c r="C39" s="70" t="s">
        <v>120</v>
      </c>
      <c r="D39" s="70" t="s">
        <v>29</v>
      </c>
      <c r="E39" s="54" t="s">
        <v>374</v>
      </c>
      <c r="F39" s="70" t="s">
        <v>375</v>
      </c>
      <c r="G39" s="54" t="s">
        <v>345</v>
      </c>
      <c r="H39" s="54" t="s">
        <v>130</v>
      </c>
      <c r="I39" s="117" t="s">
        <v>3363</v>
      </c>
      <c r="J39" s="72">
        <v>5.0400000000007168</v>
      </c>
      <c r="K39" s="70" t="s">
        <v>132</v>
      </c>
      <c r="L39" s="71">
        <v>4.4000000000000003E-3</v>
      </c>
      <c r="M39" s="71">
        <v>2.4699999999987149E-2</v>
      </c>
      <c r="N39" s="72">
        <v>332715.41200000001</v>
      </c>
      <c r="O39" s="80">
        <v>100.57</v>
      </c>
      <c r="P39" s="117" t="s">
        <v>3363</v>
      </c>
      <c r="Q39" s="72">
        <v>334.61188956899997</v>
      </c>
      <c r="R39" s="73">
        <v>3.7309607809522631E-4</v>
      </c>
      <c r="S39" s="73">
        <f t="shared" si="0"/>
        <v>2.1812591321882322E-3</v>
      </c>
      <c r="T39" s="73">
        <f>Q39/'סכום נכסי הקרן'!$C$41</f>
        <v>3.8766576062677124E-4</v>
      </c>
    </row>
    <row r="40" spans="1:20">
      <c r="A40" s="69" t="s">
        <v>376</v>
      </c>
      <c r="B40" s="54" t="s">
        <v>377</v>
      </c>
      <c r="C40" s="70" t="s">
        <v>120</v>
      </c>
      <c r="D40" s="70" t="s">
        <v>29</v>
      </c>
      <c r="E40" s="54" t="s">
        <v>378</v>
      </c>
      <c r="F40" s="70" t="s">
        <v>332</v>
      </c>
      <c r="G40" s="54" t="s">
        <v>345</v>
      </c>
      <c r="H40" s="54" t="s">
        <v>130</v>
      </c>
      <c r="I40" s="117" t="s">
        <v>3363</v>
      </c>
      <c r="J40" s="72">
        <v>2.8400000000001717</v>
      </c>
      <c r="K40" s="70" t="s">
        <v>132</v>
      </c>
      <c r="L40" s="71">
        <v>1.5800000000000002E-2</v>
      </c>
      <c r="M40" s="71">
        <v>2.200000000000862E-2</v>
      </c>
      <c r="N40" s="72">
        <v>627414.43620899995</v>
      </c>
      <c r="O40" s="80">
        <v>110.84</v>
      </c>
      <c r="P40" s="117" t="s">
        <v>3363</v>
      </c>
      <c r="Q40" s="72">
        <v>695.42618018200017</v>
      </c>
      <c r="R40" s="73">
        <v>1.3488376936145689E-3</v>
      </c>
      <c r="S40" s="73">
        <f t="shared" si="0"/>
        <v>4.5333257830097746E-3</v>
      </c>
      <c r="T40" s="73">
        <f>Q40/'סכום נכסי הקרן'!$C$41</f>
        <v>8.0568840350316571E-4</v>
      </c>
    </row>
    <row r="41" spans="1:20">
      <c r="A41" s="69" t="s">
        <v>379</v>
      </c>
      <c r="B41" s="54" t="s">
        <v>380</v>
      </c>
      <c r="C41" s="70" t="s">
        <v>120</v>
      </c>
      <c r="D41" s="70" t="s">
        <v>29</v>
      </c>
      <c r="E41" s="54" t="s">
        <v>378</v>
      </c>
      <c r="F41" s="70" t="s">
        <v>332</v>
      </c>
      <c r="G41" s="54" t="s">
        <v>345</v>
      </c>
      <c r="H41" s="54" t="s">
        <v>130</v>
      </c>
      <c r="I41" s="117" t="s">
        <v>3363</v>
      </c>
      <c r="J41" s="72">
        <v>5.4800000000017848</v>
      </c>
      <c r="K41" s="70" t="s">
        <v>132</v>
      </c>
      <c r="L41" s="71">
        <v>8.3999999999999995E-3</v>
      </c>
      <c r="M41" s="71">
        <v>2.550000000001116E-2</v>
      </c>
      <c r="N41" s="72">
        <v>488297.92147</v>
      </c>
      <c r="O41" s="80">
        <v>100.94</v>
      </c>
      <c r="P41" s="117" t="s">
        <v>3363</v>
      </c>
      <c r="Q41" s="72">
        <v>492.88788441899999</v>
      </c>
      <c r="R41" s="73">
        <v>6.151107824210587E-4</v>
      </c>
      <c r="S41" s="73">
        <f t="shared" si="0"/>
        <v>3.2130244995738056E-3</v>
      </c>
      <c r="T41" s="73">
        <f>Q41/'סכום נכסי הקרן'!$C$41</f>
        <v>5.7103696124823512E-4</v>
      </c>
    </row>
    <row r="42" spans="1:20">
      <c r="A42" s="69" t="s">
        <v>381</v>
      </c>
      <c r="B42" s="54" t="s">
        <v>382</v>
      </c>
      <c r="C42" s="70" t="s">
        <v>120</v>
      </c>
      <c r="D42" s="70" t="s">
        <v>29</v>
      </c>
      <c r="E42" s="54" t="s">
        <v>383</v>
      </c>
      <c r="F42" s="70" t="s">
        <v>303</v>
      </c>
      <c r="G42" s="54" t="s">
        <v>353</v>
      </c>
      <c r="H42" s="54" t="s">
        <v>311</v>
      </c>
      <c r="I42" s="117" t="s">
        <v>3363</v>
      </c>
      <c r="J42" s="72">
        <v>4.2999999999992848</v>
      </c>
      <c r="K42" s="70" t="s">
        <v>132</v>
      </c>
      <c r="L42" s="71">
        <v>2.7799999999999998E-2</v>
      </c>
      <c r="M42" s="71">
        <v>3.1000000000021458E-2</v>
      </c>
      <c r="N42" s="72">
        <v>5.0566899999999997</v>
      </c>
      <c r="O42" s="80">
        <v>5529999</v>
      </c>
      <c r="P42" s="117" t="s">
        <v>3363</v>
      </c>
      <c r="Q42" s="72">
        <v>279.63489997400001</v>
      </c>
      <c r="R42" s="73">
        <v>1.209155906264945E-3</v>
      </c>
      <c r="S42" s="73">
        <f t="shared" si="0"/>
        <v>1.822876587058787E-3</v>
      </c>
      <c r="T42" s="73">
        <f>Q42/'סכום נכסי הקרן'!$C$41</f>
        <v>3.2397197940528576E-4</v>
      </c>
    </row>
    <row r="43" spans="1:20">
      <c r="A43" s="69" t="s">
        <v>384</v>
      </c>
      <c r="B43" s="54" t="s">
        <v>385</v>
      </c>
      <c r="C43" s="70" t="s">
        <v>120</v>
      </c>
      <c r="D43" s="70" t="s">
        <v>29</v>
      </c>
      <c r="E43" s="54" t="s">
        <v>383</v>
      </c>
      <c r="F43" s="70" t="s">
        <v>303</v>
      </c>
      <c r="G43" s="54" t="s">
        <v>353</v>
      </c>
      <c r="H43" s="54" t="s">
        <v>311</v>
      </c>
      <c r="I43" s="117" t="s">
        <v>3363</v>
      </c>
      <c r="J43" s="72">
        <v>1.1400000000002559</v>
      </c>
      <c r="K43" s="70" t="s">
        <v>132</v>
      </c>
      <c r="L43" s="71">
        <v>2.4199999999999999E-2</v>
      </c>
      <c r="M43" s="71">
        <v>3.3300000000010613E-2</v>
      </c>
      <c r="N43" s="72">
        <v>19.425453000000001</v>
      </c>
      <c r="O43" s="80">
        <v>5626366</v>
      </c>
      <c r="P43" s="117" t="s">
        <v>3363</v>
      </c>
      <c r="Q43" s="72">
        <v>1092.947042148</v>
      </c>
      <c r="R43" s="73">
        <v>6.7395666655101834E-4</v>
      </c>
      <c r="S43" s="73">
        <f t="shared" si="0"/>
        <v>7.1246742599438912E-3</v>
      </c>
      <c r="T43" s="73">
        <f>Q43/'סכום נכסי הקרן'!$C$41</f>
        <v>1.2662375714288954E-3</v>
      </c>
    </row>
    <row r="44" spans="1:20">
      <c r="A44" s="69" t="s">
        <v>386</v>
      </c>
      <c r="B44" s="54" t="s">
        <v>387</v>
      </c>
      <c r="C44" s="70" t="s">
        <v>120</v>
      </c>
      <c r="D44" s="70" t="s">
        <v>29</v>
      </c>
      <c r="E44" s="54" t="s">
        <v>383</v>
      </c>
      <c r="F44" s="70" t="s">
        <v>303</v>
      </c>
      <c r="G44" s="54" t="s">
        <v>353</v>
      </c>
      <c r="H44" s="54" t="s">
        <v>311</v>
      </c>
      <c r="I44" s="117" t="s">
        <v>3363</v>
      </c>
      <c r="J44" s="72">
        <v>0.75000000000095901</v>
      </c>
      <c r="K44" s="70" t="s">
        <v>132</v>
      </c>
      <c r="L44" s="71">
        <v>1.95E-2</v>
      </c>
      <c r="M44" s="71">
        <v>3.4100000000054843E-2</v>
      </c>
      <c r="N44" s="72">
        <v>4.7779749999999996</v>
      </c>
      <c r="O44" s="80">
        <v>5456707</v>
      </c>
      <c r="P44" s="117" t="s">
        <v>3363</v>
      </c>
      <c r="Q44" s="72">
        <v>260.72008687699997</v>
      </c>
      <c r="R44" s="73">
        <v>1.9251279261855834E-4</v>
      </c>
      <c r="S44" s="73">
        <f t="shared" si="0"/>
        <v>1.6995752039112612E-3</v>
      </c>
      <c r="T44" s="73">
        <f>Q44/'סכום נכסי הקרן'!$C$41</f>
        <v>3.0205815734771755E-4</v>
      </c>
    </row>
    <row r="45" spans="1:20">
      <c r="A45" s="69" t="s">
        <v>388</v>
      </c>
      <c r="B45" s="54" t="s">
        <v>389</v>
      </c>
      <c r="C45" s="70" t="s">
        <v>120</v>
      </c>
      <c r="D45" s="70" t="s">
        <v>29</v>
      </c>
      <c r="E45" s="54" t="s">
        <v>383</v>
      </c>
      <c r="F45" s="70" t="s">
        <v>303</v>
      </c>
      <c r="G45" s="54" t="s">
        <v>345</v>
      </c>
      <c r="H45" s="54" t="s">
        <v>130</v>
      </c>
      <c r="I45" s="117" t="s">
        <v>3363</v>
      </c>
      <c r="J45" s="72">
        <v>4.0899999999992982</v>
      </c>
      <c r="K45" s="70" t="s">
        <v>132</v>
      </c>
      <c r="L45" s="71">
        <v>1.4999999999999999E-2</v>
      </c>
      <c r="M45" s="71">
        <v>3.0299999999993697E-2</v>
      </c>
      <c r="N45" s="72">
        <v>16.424288000000001</v>
      </c>
      <c r="O45" s="80">
        <v>5115050</v>
      </c>
      <c r="P45" s="117" t="s">
        <v>3363</v>
      </c>
      <c r="Q45" s="72">
        <v>840.11058275099992</v>
      </c>
      <c r="R45" s="73">
        <v>5.8495220457297533E-4</v>
      </c>
      <c r="S45" s="73">
        <f t="shared" si="0"/>
        <v>5.4764906382554542E-3</v>
      </c>
      <c r="T45" s="73">
        <f>Q45/'סכום נכסי הקרן'!$C$41</f>
        <v>9.7331301793329695E-4</v>
      </c>
    </row>
    <row r="46" spans="1:20">
      <c r="A46" s="69" t="s">
        <v>390</v>
      </c>
      <c r="B46" s="54" t="s">
        <v>391</v>
      </c>
      <c r="C46" s="70" t="s">
        <v>120</v>
      </c>
      <c r="D46" s="70" t="s">
        <v>29</v>
      </c>
      <c r="E46" s="54" t="s">
        <v>392</v>
      </c>
      <c r="F46" s="70" t="s">
        <v>332</v>
      </c>
      <c r="G46" s="54" t="s">
        <v>345</v>
      </c>
      <c r="H46" s="54" t="s">
        <v>130</v>
      </c>
      <c r="I46" s="117" t="s">
        <v>3363</v>
      </c>
      <c r="J46" s="72">
        <v>2.3999999999840118</v>
      </c>
      <c r="K46" s="70" t="s">
        <v>132</v>
      </c>
      <c r="L46" s="71">
        <v>3.7000000000000005E-2</v>
      </c>
      <c r="M46" s="71">
        <v>2.3599999999816136E-2</v>
      </c>
      <c r="N46" s="72">
        <v>43457.485733000001</v>
      </c>
      <c r="O46" s="80">
        <v>115.14</v>
      </c>
      <c r="P46" s="117" t="s">
        <v>3363</v>
      </c>
      <c r="Q46" s="72">
        <v>50.036949297</v>
      </c>
      <c r="R46" s="73">
        <v>1.1559964987027165E-4</v>
      </c>
      <c r="S46" s="73">
        <f t="shared" si="0"/>
        <v>3.2617954114393306E-4</v>
      </c>
      <c r="T46" s="73">
        <f>Q46/'סכום נכסי הקרן'!$C$41</f>
        <v>5.797048046813271E-5</v>
      </c>
    </row>
    <row r="47" spans="1:20">
      <c r="A47" s="69" t="s">
        <v>393</v>
      </c>
      <c r="B47" s="54" t="s">
        <v>394</v>
      </c>
      <c r="C47" s="70" t="s">
        <v>120</v>
      </c>
      <c r="D47" s="70" t="s">
        <v>29</v>
      </c>
      <c r="E47" s="54" t="s">
        <v>392</v>
      </c>
      <c r="F47" s="70" t="s">
        <v>332</v>
      </c>
      <c r="G47" s="54" t="s">
        <v>345</v>
      </c>
      <c r="H47" s="54" t="s">
        <v>130</v>
      </c>
      <c r="I47" s="117" t="s">
        <v>3363</v>
      </c>
      <c r="J47" s="72">
        <v>4.1499999999921737</v>
      </c>
      <c r="K47" s="70" t="s">
        <v>132</v>
      </c>
      <c r="L47" s="71">
        <v>2.81E-2</v>
      </c>
      <c r="M47" s="71">
        <v>2.5899999999964222E-2</v>
      </c>
      <c r="N47" s="72">
        <v>157145.038119</v>
      </c>
      <c r="O47" s="80">
        <v>113.83</v>
      </c>
      <c r="P47" s="117" t="s">
        <v>3363</v>
      </c>
      <c r="Q47" s="72">
        <v>178.87819649599999</v>
      </c>
      <c r="R47" s="73">
        <v>1.2556069935402913E-4</v>
      </c>
      <c r="S47" s="73">
        <f t="shared" si="0"/>
        <v>1.1660664543595139E-3</v>
      </c>
      <c r="T47" s="73">
        <f>Q47/'סכום נכסי הקרן'!$C$41</f>
        <v>2.0723995251181095E-4</v>
      </c>
    </row>
    <row r="48" spans="1:20">
      <c r="A48" s="69" t="s">
        <v>395</v>
      </c>
      <c r="B48" s="54" t="s">
        <v>396</v>
      </c>
      <c r="C48" s="70" t="s">
        <v>120</v>
      </c>
      <c r="D48" s="70" t="s">
        <v>29</v>
      </c>
      <c r="E48" s="54" t="s">
        <v>392</v>
      </c>
      <c r="F48" s="70" t="s">
        <v>332</v>
      </c>
      <c r="G48" s="54" t="s">
        <v>353</v>
      </c>
      <c r="H48" s="54" t="s">
        <v>311</v>
      </c>
      <c r="I48" s="117" t="s">
        <v>3363</v>
      </c>
      <c r="J48" s="72">
        <v>2.4599999999782556</v>
      </c>
      <c r="K48" s="70" t="s">
        <v>132</v>
      </c>
      <c r="L48" s="71">
        <v>2.4E-2</v>
      </c>
      <c r="M48" s="71">
        <v>2.3299999999770473E-2</v>
      </c>
      <c r="N48" s="72">
        <v>36634.456056000003</v>
      </c>
      <c r="O48" s="80">
        <v>112.98</v>
      </c>
      <c r="P48" s="117" t="s">
        <v>3363</v>
      </c>
      <c r="Q48" s="72">
        <v>41.389608215000003</v>
      </c>
      <c r="R48" s="73">
        <v>6.3490817964898631E-5</v>
      </c>
      <c r="S48" s="73">
        <f t="shared" si="0"/>
        <v>2.6980948289957577E-4</v>
      </c>
      <c r="T48" s="73">
        <f>Q48/'סכום נכסי הקרן'!$C$41</f>
        <v>4.7952073584053995E-5</v>
      </c>
    </row>
    <row r="49" spans="1:20">
      <c r="A49" s="69" t="s">
        <v>397</v>
      </c>
      <c r="B49" s="54" t="s">
        <v>398</v>
      </c>
      <c r="C49" s="70" t="s">
        <v>120</v>
      </c>
      <c r="D49" s="70" t="s">
        <v>29</v>
      </c>
      <c r="E49" s="54" t="s">
        <v>392</v>
      </c>
      <c r="F49" s="70" t="s">
        <v>332</v>
      </c>
      <c r="G49" s="54" t="s">
        <v>345</v>
      </c>
      <c r="H49" s="54" t="s">
        <v>130</v>
      </c>
      <c r="I49" s="117" t="s">
        <v>3363</v>
      </c>
      <c r="J49" s="72">
        <v>3.6700000000027204</v>
      </c>
      <c r="K49" s="70" t="s">
        <v>132</v>
      </c>
      <c r="L49" s="71">
        <v>2.6000000000000002E-2</v>
      </c>
      <c r="M49" s="71">
        <v>2.2700000000012089E-2</v>
      </c>
      <c r="N49" s="72">
        <v>583620.44800199999</v>
      </c>
      <c r="O49" s="80">
        <v>113.37</v>
      </c>
      <c r="P49" s="117" t="s">
        <v>3363</v>
      </c>
      <c r="Q49" s="72">
        <v>661.65049985999997</v>
      </c>
      <c r="R49" s="73">
        <v>1.1904596204410829E-3</v>
      </c>
      <c r="S49" s="73">
        <f t="shared" si="0"/>
        <v>4.3131497718012987E-3</v>
      </c>
      <c r="T49" s="73">
        <f>Q49/'סכום נכסי הקרן'!$C$41</f>
        <v>7.6655747238299444E-4</v>
      </c>
    </row>
    <row r="50" spans="1:20">
      <c r="A50" s="69" t="s">
        <v>399</v>
      </c>
      <c r="B50" s="54" t="s">
        <v>400</v>
      </c>
      <c r="C50" s="70" t="s">
        <v>120</v>
      </c>
      <c r="D50" s="70" t="s">
        <v>29</v>
      </c>
      <c r="E50" s="54" t="s">
        <v>392</v>
      </c>
      <c r="F50" s="70" t="s">
        <v>332</v>
      </c>
      <c r="G50" s="54" t="s">
        <v>345</v>
      </c>
      <c r="H50" s="54" t="s">
        <v>130</v>
      </c>
      <c r="I50" s="117" t="s">
        <v>3363</v>
      </c>
      <c r="J50" s="72">
        <v>6.5700000000004461</v>
      </c>
      <c r="K50" s="70" t="s">
        <v>132</v>
      </c>
      <c r="L50" s="71">
        <v>3.4999999999999996E-3</v>
      </c>
      <c r="M50" s="71">
        <v>3.0700000000002677E-2</v>
      </c>
      <c r="N50" s="72">
        <v>3078549.0847629998</v>
      </c>
      <c r="O50" s="80">
        <v>91.16</v>
      </c>
      <c r="P50" s="117" t="s">
        <v>3363</v>
      </c>
      <c r="Q50" s="72">
        <v>2806.4055517750003</v>
      </c>
      <c r="R50" s="73">
        <v>1.0570765121525978E-3</v>
      </c>
      <c r="S50" s="73">
        <f t="shared" si="0"/>
        <v>1.8294322255906173E-2</v>
      </c>
      <c r="T50" s="73">
        <f>Q50/'סכום נכסי הקרן'!$C$41</f>
        <v>3.251370847154864E-3</v>
      </c>
    </row>
    <row r="51" spans="1:20">
      <c r="A51" s="69" t="s">
        <v>401</v>
      </c>
      <c r="B51" s="54" t="s">
        <v>402</v>
      </c>
      <c r="C51" s="70" t="s">
        <v>120</v>
      </c>
      <c r="D51" s="70" t="s">
        <v>29</v>
      </c>
      <c r="E51" s="54" t="s">
        <v>403</v>
      </c>
      <c r="F51" s="70" t="s">
        <v>332</v>
      </c>
      <c r="G51" s="54" t="s">
        <v>353</v>
      </c>
      <c r="H51" s="54" t="s">
        <v>311</v>
      </c>
      <c r="I51" s="117" t="s">
        <v>3363</v>
      </c>
      <c r="J51" s="72">
        <v>3.0100000000010207</v>
      </c>
      <c r="K51" s="70" t="s">
        <v>132</v>
      </c>
      <c r="L51" s="71">
        <v>2.35E-2</v>
      </c>
      <c r="M51" s="71">
        <v>2.270000000000565E-2</v>
      </c>
      <c r="N51" s="72">
        <v>1042134.711198</v>
      </c>
      <c r="O51" s="80">
        <v>113.73</v>
      </c>
      <c r="P51" s="117" t="s">
        <v>3363</v>
      </c>
      <c r="Q51" s="72">
        <v>1185.2198386790001</v>
      </c>
      <c r="R51" s="73">
        <v>1.096786665028421E-3</v>
      </c>
      <c r="S51" s="73">
        <f t="shared" si="0"/>
        <v>7.726179724513723E-3</v>
      </c>
      <c r="T51" s="73">
        <f>Q51/'סכום נכסי הקרן'!$C$41</f>
        <v>1.3731405386200033E-3</v>
      </c>
    </row>
    <row r="52" spans="1:20">
      <c r="A52" s="69" t="s">
        <v>404</v>
      </c>
      <c r="B52" s="54" t="s">
        <v>405</v>
      </c>
      <c r="C52" s="70" t="s">
        <v>120</v>
      </c>
      <c r="D52" s="70" t="s">
        <v>29</v>
      </c>
      <c r="E52" s="54" t="s">
        <v>403</v>
      </c>
      <c r="F52" s="70" t="s">
        <v>332</v>
      </c>
      <c r="G52" s="54" t="s">
        <v>353</v>
      </c>
      <c r="H52" s="54" t="s">
        <v>311</v>
      </c>
      <c r="I52" s="117" t="s">
        <v>3363</v>
      </c>
      <c r="J52" s="72">
        <v>1.4900000000004916</v>
      </c>
      <c r="K52" s="70" t="s">
        <v>132</v>
      </c>
      <c r="L52" s="71">
        <v>1.7600000000000001E-2</v>
      </c>
      <c r="M52" s="71">
        <v>2.130000000001803E-2</v>
      </c>
      <c r="N52" s="72">
        <v>371561.167296</v>
      </c>
      <c r="O52" s="80">
        <v>112.57</v>
      </c>
      <c r="P52" s="72">
        <v>8.8141965110000005</v>
      </c>
      <c r="Q52" s="72">
        <v>427.08060257099999</v>
      </c>
      <c r="R52" s="73">
        <v>2.8494376290913632E-4</v>
      </c>
      <c r="S52" s="73">
        <f t="shared" si="0"/>
        <v>2.7840417318654421E-3</v>
      </c>
      <c r="T52" s="73">
        <f>Q52/'סכום נכסי הקרן'!$C$41</f>
        <v>4.9479570752217878E-4</v>
      </c>
    </row>
    <row r="53" spans="1:20">
      <c r="A53" s="69" t="s">
        <v>406</v>
      </c>
      <c r="B53" s="54" t="s">
        <v>407</v>
      </c>
      <c r="C53" s="70" t="s">
        <v>120</v>
      </c>
      <c r="D53" s="70" t="s">
        <v>29</v>
      </c>
      <c r="E53" s="54" t="s">
        <v>403</v>
      </c>
      <c r="F53" s="70" t="s">
        <v>332</v>
      </c>
      <c r="G53" s="54" t="s">
        <v>353</v>
      </c>
      <c r="H53" s="54" t="s">
        <v>311</v>
      </c>
      <c r="I53" s="117" t="s">
        <v>3363</v>
      </c>
      <c r="J53" s="72">
        <v>2.2100000000018611</v>
      </c>
      <c r="K53" s="70" t="s">
        <v>132</v>
      </c>
      <c r="L53" s="71">
        <v>2.1499999999999998E-2</v>
      </c>
      <c r="M53" s="71">
        <v>2.2500000000008461E-2</v>
      </c>
      <c r="N53" s="72">
        <v>519962.648781</v>
      </c>
      <c r="O53" s="80">
        <v>113.66</v>
      </c>
      <c r="P53" s="117" t="s">
        <v>3363</v>
      </c>
      <c r="Q53" s="72">
        <v>590.98954768999999</v>
      </c>
      <c r="R53" s="73">
        <v>4.3075632365324713E-4</v>
      </c>
      <c r="S53" s="73">
        <f t="shared" si="0"/>
        <v>3.8525270264216987E-3</v>
      </c>
      <c r="T53" s="73">
        <f>Q53/'סכום נכסי הקרן'!$C$41</f>
        <v>6.8469298213765818E-4</v>
      </c>
    </row>
    <row r="54" spans="1:20">
      <c r="A54" s="69" t="s">
        <v>408</v>
      </c>
      <c r="B54" s="54" t="s">
        <v>409</v>
      </c>
      <c r="C54" s="70" t="s">
        <v>120</v>
      </c>
      <c r="D54" s="70" t="s">
        <v>29</v>
      </c>
      <c r="E54" s="54" t="s">
        <v>403</v>
      </c>
      <c r="F54" s="70" t="s">
        <v>332</v>
      </c>
      <c r="G54" s="54" t="s">
        <v>353</v>
      </c>
      <c r="H54" s="54" t="s">
        <v>311</v>
      </c>
      <c r="I54" s="117" t="s">
        <v>3363</v>
      </c>
      <c r="J54" s="72">
        <v>4.3200000000000234</v>
      </c>
      <c r="K54" s="70" t="s">
        <v>132</v>
      </c>
      <c r="L54" s="71">
        <v>2.2499999999999999E-2</v>
      </c>
      <c r="M54" s="71">
        <v>2.6100000000001015E-2</v>
      </c>
      <c r="N54" s="72">
        <v>1391275.6774790001</v>
      </c>
      <c r="O54" s="80">
        <v>111.23</v>
      </c>
      <c r="P54" s="72">
        <v>127.93719687799998</v>
      </c>
      <c r="Q54" s="72">
        <v>1675.4531329030001</v>
      </c>
      <c r="R54" s="73">
        <v>1.1769143830564612E-3</v>
      </c>
      <c r="S54" s="73">
        <f t="shared" si="0"/>
        <v>1.0921899551762468E-2</v>
      </c>
      <c r="T54" s="73">
        <f>Q54/'סכום נכסי הקרן'!$C$41</f>
        <v>1.9411020152271441E-3</v>
      </c>
    </row>
    <row r="55" spans="1:20">
      <c r="A55" s="69" t="s">
        <v>410</v>
      </c>
      <c r="B55" s="54" t="s">
        <v>411</v>
      </c>
      <c r="C55" s="70" t="s">
        <v>120</v>
      </c>
      <c r="D55" s="70" t="s">
        <v>29</v>
      </c>
      <c r="E55" s="54" t="s">
        <v>403</v>
      </c>
      <c r="F55" s="70" t="s">
        <v>332</v>
      </c>
      <c r="G55" s="54" t="s">
        <v>353</v>
      </c>
      <c r="H55" s="54" t="s">
        <v>311</v>
      </c>
      <c r="I55" s="117" t="s">
        <v>3363</v>
      </c>
      <c r="J55" s="72">
        <v>4.2400000000021834</v>
      </c>
      <c r="K55" s="70" t="s">
        <v>132</v>
      </c>
      <c r="L55" s="71">
        <v>6.5000000000000006E-3</v>
      </c>
      <c r="M55" s="71">
        <v>2.3300000000011832E-2</v>
      </c>
      <c r="N55" s="72">
        <v>522363.52198700001</v>
      </c>
      <c r="O55" s="80">
        <v>103.63</v>
      </c>
      <c r="P55" s="72">
        <v>8.221392239</v>
      </c>
      <c r="Q55" s="72">
        <v>549.54671009499998</v>
      </c>
      <c r="R55" s="73">
        <v>1.05990972501553E-3</v>
      </c>
      <c r="S55" s="73">
        <f t="shared" si="0"/>
        <v>3.5823705532481813E-3</v>
      </c>
      <c r="T55" s="73">
        <f>Q55/'סכום נכסי הקרן'!$C$41</f>
        <v>6.3667923947151642E-4</v>
      </c>
    </row>
    <row r="56" spans="1:20">
      <c r="A56" s="69" t="s">
        <v>412</v>
      </c>
      <c r="B56" s="54" t="s">
        <v>413</v>
      </c>
      <c r="C56" s="70" t="s">
        <v>120</v>
      </c>
      <c r="D56" s="70" t="s">
        <v>29</v>
      </c>
      <c r="E56" s="54" t="s">
        <v>403</v>
      </c>
      <c r="F56" s="70" t="s">
        <v>332</v>
      </c>
      <c r="G56" s="54" t="s">
        <v>353</v>
      </c>
      <c r="H56" s="54" t="s">
        <v>311</v>
      </c>
      <c r="I56" s="117" t="s">
        <v>3363</v>
      </c>
      <c r="J56" s="72">
        <v>5.0100000000747524</v>
      </c>
      <c r="K56" s="70" t="s">
        <v>132</v>
      </c>
      <c r="L56" s="71">
        <v>1.43E-2</v>
      </c>
      <c r="M56" s="71">
        <v>2.6900000000256608E-2</v>
      </c>
      <c r="N56" s="72">
        <v>8397.5067650000001</v>
      </c>
      <c r="O56" s="80">
        <v>104.73</v>
      </c>
      <c r="P56" s="72">
        <v>0.16821361800000001</v>
      </c>
      <c r="Q56" s="72">
        <v>8.9629224329999992</v>
      </c>
      <c r="R56" s="73">
        <v>2.1323993847352023E-5</v>
      </c>
      <c r="S56" s="73">
        <f t="shared" si="0"/>
        <v>5.8427261605253087E-5</v>
      </c>
      <c r="T56" s="73">
        <f>Q56/'סכום נכסי הקרן'!$C$41</f>
        <v>1.0384024748502544E-5</v>
      </c>
    </row>
    <row r="57" spans="1:20">
      <c r="A57" s="69" t="s">
        <v>414</v>
      </c>
      <c r="B57" s="54" t="s">
        <v>415</v>
      </c>
      <c r="C57" s="70" t="s">
        <v>120</v>
      </c>
      <c r="D57" s="70" t="s">
        <v>29</v>
      </c>
      <c r="E57" s="54" t="s">
        <v>403</v>
      </c>
      <c r="F57" s="70" t="s">
        <v>332</v>
      </c>
      <c r="G57" s="54" t="s">
        <v>353</v>
      </c>
      <c r="H57" s="54" t="s">
        <v>311</v>
      </c>
      <c r="I57" s="117" t="s">
        <v>3363</v>
      </c>
      <c r="J57" s="72">
        <v>5.9100000000013297</v>
      </c>
      <c r="K57" s="70" t="s">
        <v>132</v>
      </c>
      <c r="L57" s="71">
        <v>2.5000000000000001E-3</v>
      </c>
      <c r="M57" s="71">
        <v>2.6900000000005336E-2</v>
      </c>
      <c r="N57" s="72">
        <v>1212592.1540720002</v>
      </c>
      <c r="O57" s="80">
        <v>94.78</v>
      </c>
      <c r="P57" s="72">
        <v>31.155412245999997</v>
      </c>
      <c r="Q57" s="72">
        <v>1180.450255773</v>
      </c>
      <c r="R57" s="73">
        <v>9.7647002821295943E-4</v>
      </c>
      <c r="S57" s="73">
        <f t="shared" si="0"/>
        <v>7.695087893665028E-3</v>
      </c>
      <c r="T57" s="73">
        <f>Q57/'סכום נכסי הקרן'!$C$41</f>
        <v>1.3676147218670224E-3</v>
      </c>
    </row>
    <row r="58" spans="1:20">
      <c r="A58" s="69" t="s">
        <v>416</v>
      </c>
      <c r="B58" s="54" t="s">
        <v>417</v>
      </c>
      <c r="C58" s="70" t="s">
        <v>120</v>
      </c>
      <c r="D58" s="70" t="s">
        <v>29</v>
      </c>
      <c r="E58" s="54" t="s">
        <v>403</v>
      </c>
      <c r="F58" s="70" t="s">
        <v>332</v>
      </c>
      <c r="G58" s="54" t="s">
        <v>353</v>
      </c>
      <c r="H58" s="54" t="s">
        <v>311</v>
      </c>
      <c r="I58" s="117" t="s">
        <v>3363</v>
      </c>
      <c r="J58" s="72">
        <v>6.6700000000003845</v>
      </c>
      <c r="K58" s="70" t="s">
        <v>132</v>
      </c>
      <c r="L58" s="71">
        <v>3.61E-2</v>
      </c>
      <c r="M58" s="71">
        <v>3.269999999999685E-2</v>
      </c>
      <c r="N58" s="72">
        <v>797990.0290920001</v>
      </c>
      <c r="O58" s="80">
        <v>104.73</v>
      </c>
      <c r="P58" s="72">
        <v>23.115576706999999</v>
      </c>
      <c r="Q58" s="72">
        <v>858.85053420099996</v>
      </c>
      <c r="R58" s="73">
        <v>1.7721679962611799E-3</v>
      </c>
      <c r="S58" s="73">
        <f t="shared" si="0"/>
        <v>5.5986521379252007E-3</v>
      </c>
      <c r="T58" s="73">
        <f>Q58/'סכום נכסי הקרן'!$C$41</f>
        <v>9.9502425342564761E-4</v>
      </c>
    </row>
    <row r="59" spans="1:20">
      <c r="A59" s="69" t="s">
        <v>418</v>
      </c>
      <c r="B59" s="54" t="s">
        <v>419</v>
      </c>
      <c r="C59" s="70" t="s">
        <v>120</v>
      </c>
      <c r="D59" s="70" t="s">
        <v>29</v>
      </c>
      <c r="E59" s="54" t="s">
        <v>420</v>
      </c>
      <c r="F59" s="70" t="s">
        <v>303</v>
      </c>
      <c r="G59" s="54" t="s">
        <v>345</v>
      </c>
      <c r="H59" s="54" t="s">
        <v>130</v>
      </c>
      <c r="I59" s="117" t="s">
        <v>3363</v>
      </c>
      <c r="J59" s="72">
        <v>5.4299999999985689</v>
      </c>
      <c r="K59" s="70" t="s">
        <v>132</v>
      </c>
      <c r="L59" s="71">
        <v>3.7100000000000001E-2</v>
      </c>
      <c r="M59" s="71">
        <v>3.3399999999990167E-2</v>
      </c>
      <c r="N59" s="72">
        <v>9.1826699999999999</v>
      </c>
      <c r="O59" s="80">
        <v>5095555</v>
      </c>
      <c r="P59" s="117" t="s">
        <v>3363</v>
      </c>
      <c r="Q59" s="72">
        <v>467.90797776900001</v>
      </c>
      <c r="R59" s="73">
        <v>1.195193283873487E-3</v>
      </c>
      <c r="S59" s="73">
        <f t="shared" si="0"/>
        <v>3.0501861450499862E-3</v>
      </c>
      <c r="T59" s="73">
        <f>Q59/'סכום נכסי הקרן'!$C$41</f>
        <v>5.4209640410206978E-4</v>
      </c>
    </row>
    <row r="60" spans="1:20">
      <c r="A60" s="69" t="s">
        <v>421</v>
      </c>
      <c r="B60" s="54" t="s">
        <v>422</v>
      </c>
      <c r="C60" s="70" t="s">
        <v>120</v>
      </c>
      <c r="D60" s="70" t="s">
        <v>29</v>
      </c>
      <c r="E60" s="54" t="s">
        <v>420</v>
      </c>
      <c r="F60" s="70" t="s">
        <v>303</v>
      </c>
      <c r="G60" s="54" t="s">
        <v>345</v>
      </c>
      <c r="H60" s="54" t="s">
        <v>130</v>
      </c>
      <c r="I60" s="117" t="s">
        <v>3363</v>
      </c>
      <c r="J60" s="72">
        <v>1.23000000000087</v>
      </c>
      <c r="K60" s="70" t="s">
        <v>132</v>
      </c>
      <c r="L60" s="71">
        <v>2.0199999999999999E-2</v>
      </c>
      <c r="M60" s="71">
        <v>2.0400000000013671E-2</v>
      </c>
      <c r="N60" s="72">
        <v>11.387506</v>
      </c>
      <c r="O60" s="80">
        <v>5652776</v>
      </c>
      <c r="P60" s="117" t="s">
        <v>3363</v>
      </c>
      <c r="Q60" s="72">
        <v>643.71020882799996</v>
      </c>
      <c r="R60" s="73">
        <v>5.4110268472321217E-4</v>
      </c>
      <c r="S60" s="73">
        <f t="shared" si="0"/>
        <v>4.1962010773061043E-3</v>
      </c>
      <c r="T60" s="73">
        <f>Q60/'סכום נכסי הקרן'!$C$41</f>
        <v>7.4577268623046364E-4</v>
      </c>
    </row>
    <row r="61" spans="1:20">
      <c r="A61" s="69" t="s">
        <v>423</v>
      </c>
      <c r="B61" s="54" t="s">
        <v>424</v>
      </c>
      <c r="C61" s="70" t="s">
        <v>120</v>
      </c>
      <c r="D61" s="70" t="s">
        <v>29</v>
      </c>
      <c r="E61" s="54" t="s">
        <v>420</v>
      </c>
      <c r="F61" s="70" t="s">
        <v>303</v>
      </c>
      <c r="G61" s="54" t="s">
        <v>345</v>
      </c>
      <c r="H61" s="54" t="s">
        <v>130</v>
      </c>
      <c r="I61" s="117" t="s">
        <v>3363</v>
      </c>
      <c r="J61" s="72">
        <v>2.299999999999859</v>
      </c>
      <c r="K61" s="70" t="s">
        <v>132</v>
      </c>
      <c r="L61" s="71">
        <v>2.5899999999999999E-2</v>
      </c>
      <c r="M61" s="71">
        <v>2.7499999999996468E-2</v>
      </c>
      <c r="N61" s="72">
        <v>25.159023000000001</v>
      </c>
      <c r="O61" s="80">
        <v>5628861</v>
      </c>
      <c r="P61" s="117" t="s">
        <v>3363</v>
      </c>
      <c r="Q61" s="72">
        <v>1416.1664375939999</v>
      </c>
      <c r="R61" s="73">
        <v>1.191072432893055E-3</v>
      </c>
      <c r="S61" s="73">
        <f t="shared" si="0"/>
        <v>9.2316683028784135E-3</v>
      </c>
      <c r="T61" s="73">
        <f>Q61/'סכום נכסי הקרן'!$C$41</f>
        <v>1.6407045186323972E-3</v>
      </c>
    </row>
    <row r="62" spans="1:20">
      <c r="A62" s="69" t="s">
        <v>425</v>
      </c>
      <c r="B62" s="54" t="s">
        <v>426</v>
      </c>
      <c r="C62" s="70" t="s">
        <v>120</v>
      </c>
      <c r="D62" s="70" t="s">
        <v>29</v>
      </c>
      <c r="E62" s="54" t="s">
        <v>420</v>
      </c>
      <c r="F62" s="70" t="s">
        <v>303</v>
      </c>
      <c r="G62" s="54" t="s">
        <v>345</v>
      </c>
      <c r="H62" s="54" t="s">
        <v>130</v>
      </c>
      <c r="I62" s="117" t="s">
        <v>3363</v>
      </c>
      <c r="J62" s="72">
        <v>2.5400000000005734</v>
      </c>
      <c r="K62" s="70" t="s">
        <v>132</v>
      </c>
      <c r="L62" s="71">
        <v>2.9700000000000001E-2</v>
      </c>
      <c r="M62" s="71">
        <v>3.0900000000012889E-2</v>
      </c>
      <c r="N62" s="72">
        <v>9.9441600000000001</v>
      </c>
      <c r="O62" s="80">
        <v>5615315</v>
      </c>
      <c r="P62" s="117" t="s">
        <v>3363</v>
      </c>
      <c r="Q62" s="72">
        <v>558.39589309200005</v>
      </c>
      <c r="R62" s="73">
        <v>7.1029714285714282E-4</v>
      </c>
      <c r="S62" s="73">
        <f t="shared" si="0"/>
        <v>3.6400563732274828E-3</v>
      </c>
      <c r="T62" s="73">
        <f>Q62/'סכום נכסי הקרן'!$C$41</f>
        <v>6.469314910035114E-4</v>
      </c>
    </row>
    <row r="63" spans="1:20">
      <c r="A63" s="69" t="s">
        <v>427</v>
      </c>
      <c r="B63" s="54" t="s">
        <v>428</v>
      </c>
      <c r="C63" s="70" t="s">
        <v>120</v>
      </c>
      <c r="D63" s="70" t="s">
        <v>29</v>
      </c>
      <c r="E63" s="54" t="s">
        <v>420</v>
      </c>
      <c r="F63" s="70" t="s">
        <v>303</v>
      </c>
      <c r="G63" s="54" t="s">
        <v>345</v>
      </c>
      <c r="H63" s="54" t="s">
        <v>130</v>
      </c>
      <c r="I63" s="117" t="s">
        <v>3363</v>
      </c>
      <c r="J63" s="72">
        <v>4.1099999999939554</v>
      </c>
      <c r="K63" s="70" t="s">
        <v>132</v>
      </c>
      <c r="L63" s="71">
        <v>8.3999999999999995E-3</v>
      </c>
      <c r="M63" s="71">
        <v>2.9099999999970549E-2</v>
      </c>
      <c r="N63" s="72">
        <v>6.4353350000000002</v>
      </c>
      <c r="O63" s="80">
        <v>5012995</v>
      </c>
      <c r="P63" s="117" t="s">
        <v>3363</v>
      </c>
      <c r="Q63" s="72">
        <v>322.60300674500002</v>
      </c>
      <c r="R63" s="73">
        <v>8.0917075317490255E-4</v>
      </c>
      <c r="S63" s="73">
        <f t="shared" si="0"/>
        <v>2.1029759445795422E-3</v>
      </c>
      <c r="T63" s="73">
        <f>Q63/'סכום נכסי הקרן'!$C$41</f>
        <v>3.7375282794455193E-4</v>
      </c>
    </row>
    <row r="64" spans="1:20">
      <c r="A64" s="69" t="s">
        <v>429</v>
      </c>
      <c r="B64" s="54" t="s">
        <v>430</v>
      </c>
      <c r="C64" s="70" t="s">
        <v>120</v>
      </c>
      <c r="D64" s="70" t="s">
        <v>29</v>
      </c>
      <c r="E64" s="54" t="s">
        <v>420</v>
      </c>
      <c r="F64" s="70" t="s">
        <v>303</v>
      </c>
      <c r="G64" s="54" t="s">
        <v>345</v>
      </c>
      <c r="H64" s="54" t="s">
        <v>130</v>
      </c>
      <c r="I64" s="117" t="s">
        <v>3363</v>
      </c>
      <c r="J64" s="72">
        <v>4.6199999999983818</v>
      </c>
      <c r="K64" s="70" t="s">
        <v>132</v>
      </c>
      <c r="L64" s="71">
        <v>3.0899999999999997E-2</v>
      </c>
      <c r="M64" s="71">
        <v>3.1599999999986854E-2</v>
      </c>
      <c r="N64" s="72">
        <v>15.309427000000001</v>
      </c>
      <c r="O64" s="80">
        <v>5168240</v>
      </c>
      <c r="P64" s="117" t="s">
        <v>3363</v>
      </c>
      <c r="Q64" s="72">
        <v>791.22799044400006</v>
      </c>
      <c r="R64" s="73">
        <v>8.0575931578947375E-4</v>
      </c>
      <c r="S64" s="73">
        <f t="shared" si="0"/>
        <v>5.1578360889146706E-3</v>
      </c>
      <c r="T64" s="73">
        <f>Q64/'סכום נכסי הקרן'!$C$41</f>
        <v>9.1667992174382699E-4</v>
      </c>
    </row>
    <row r="65" spans="1:20">
      <c r="A65" s="69" t="s">
        <v>431</v>
      </c>
      <c r="B65" s="54" t="s">
        <v>432</v>
      </c>
      <c r="C65" s="70" t="s">
        <v>120</v>
      </c>
      <c r="D65" s="70" t="s">
        <v>29</v>
      </c>
      <c r="E65" s="54" t="s">
        <v>433</v>
      </c>
      <c r="F65" s="70" t="s">
        <v>332</v>
      </c>
      <c r="G65" s="54" t="s">
        <v>353</v>
      </c>
      <c r="H65" s="54" t="s">
        <v>311</v>
      </c>
      <c r="I65" s="117" t="s">
        <v>3363</v>
      </c>
      <c r="J65" s="72">
        <v>2.9699999999990259</v>
      </c>
      <c r="K65" s="70" t="s">
        <v>132</v>
      </c>
      <c r="L65" s="71">
        <v>1.4199999999999999E-2</v>
      </c>
      <c r="M65" s="71">
        <v>2.4899999999994326E-2</v>
      </c>
      <c r="N65" s="72">
        <v>635161.78180800006</v>
      </c>
      <c r="O65" s="80">
        <v>108.25</v>
      </c>
      <c r="P65" s="117" t="s">
        <v>3363</v>
      </c>
      <c r="Q65" s="72">
        <v>687.56259571099986</v>
      </c>
      <c r="R65" s="73">
        <v>5.3797472956935912E-4</v>
      </c>
      <c r="S65" s="73">
        <f t="shared" si="0"/>
        <v>4.4820648566236965E-3</v>
      </c>
      <c r="T65" s="73">
        <f>Q65/'סכום נכסי הקרן'!$C$41</f>
        <v>7.9657802054836459E-4</v>
      </c>
    </row>
    <row r="66" spans="1:20">
      <c r="A66" s="69" t="s">
        <v>434</v>
      </c>
      <c r="B66" s="54" t="s">
        <v>435</v>
      </c>
      <c r="C66" s="70" t="s">
        <v>120</v>
      </c>
      <c r="D66" s="70" t="s">
        <v>29</v>
      </c>
      <c r="E66" s="54" t="s">
        <v>436</v>
      </c>
      <c r="F66" s="70" t="s">
        <v>332</v>
      </c>
      <c r="G66" s="54" t="s">
        <v>353</v>
      </c>
      <c r="H66" s="54" t="s">
        <v>311</v>
      </c>
      <c r="I66" s="117" t="s">
        <v>3363</v>
      </c>
      <c r="J66" s="72">
        <v>0.71000000001665697</v>
      </c>
      <c r="K66" s="70" t="s">
        <v>132</v>
      </c>
      <c r="L66" s="71">
        <v>0.04</v>
      </c>
      <c r="M66" s="71">
        <v>2.5900000000666279E-2</v>
      </c>
      <c r="N66" s="72">
        <v>6344.5225650000002</v>
      </c>
      <c r="O66" s="80">
        <v>113.55</v>
      </c>
      <c r="P66" s="117" t="s">
        <v>3363</v>
      </c>
      <c r="Q66" s="72">
        <v>7.2042053279999996</v>
      </c>
      <c r="R66" s="73">
        <v>7.7932088626348067E-5</v>
      </c>
      <c r="S66" s="73">
        <f t="shared" si="0"/>
        <v>4.6962583075275639E-5</v>
      </c>
      <c r="T66" s="73">
        <f>Q66/'סכום נכסי הקרן'!$C$41</f>
        <v>8.3464569707546285E-6</v>
      </c>
    </row>
    <row r="67" spans="1:20">
      <c r="A67" s="69" t="s">
        <v>437</v>
      </c>
      <c r="B67" s="54" t="s">
        <v>438</v>
      </c>
      <c r="C67" s="70" t="s">
        <v>120</v>
      </c>
      <c r="D67" s="70" t="s">
        <v>29</v>
      </c>
      <c r="E67" s="54" t="s">
        <v>436</v>
      </c>
      <c r="F67" s="70" t="s">
        <v>332</v>
      </c>
      <c r="G67" s="54" t="s">
        <v>353</v>
      </c>
      <c r="H67" s="54" t="s">
        <v>311</v>
      </c>
      <c r="I67" s="117" t="s">
        <v>3363</v>
      </c>
      <c r="J67" s="72">
        <v>2.680000000000915</v>
      </c>
      <c r="K67" s="70" t="s">
        <v>132</v>
      </c>
      <c r="L67" s="71">
        <v>0.04</v>
      </c>
      <c r="M67" s="71">
        <v>2.3900000000010288E-2</v>
      </c>
      <c r="N67" s="72">
        <v>1109116.0256459999</v>
      </c>
      <c r="O67" s="80">
        <v>118.24</v>
      </c>
      <c r="P67" s="117" t="s">
        <v>3363</v>
      </c>
      <c r="Q67" s="72">
        <v>1311.418856535</v>
      </c>
      <c r="R67" s="73">
        <v>1.0882501544236152E-3</v>
      </c>
      <c r="S67" s="73">
        <f t="shared" si="0"/>
        <v>8.5488425429992021E-3</v>
      </c>
      <c r="T67" s="73">
        <f>Q67/'סכום נכסי הקרן'!$C$41</f>
        <v>1.5193488467303742E-3</v>
      </c>
    </row>
    <row r="68" spans="1:20">
      <c r="A68" s="69" t="s">
        <v>439</v>
      </c>
      <c r="B68" s="54" t="s">
        <v>440</v>
      </c>
      <c r="C68" s="70" t="s">
        <v>120</v>
      </c>
      <c r="D68" s="70" t="s">
        <v>29</v>
      </c>
      <c r="E68" s="54" t="s">
        <v>436</v>
      </c>
      <c r="F68" s="70" t="s">
        <v>332</v>
      </c>
      <c r="G68" s="54" t="s">
        <v>353</v>
      </c>
      <c r="H68" s="54" t="s">
        <v>311</v>
      </c>
      <c r="I68" s="117" t="s">
        <v>3363</v>
      </c>
      <c r="J68" s="72">
        <v>4.0299999999970932</v>
      </c>
      <c r="K68" s="70" t="s">
        <v>132</v>
      </c>
      <c r="L68" s="71">
        <v>3.5000000000000003E-2</v>
      </c>
      <c r="M68" s="71">
        <v>2.6099999999987057E-2</v>
      </c>
      <c r="N68" s="72">
        <v>345637.66774300003</v>
      </c>
      <c r="O68" s="80">
        <v>118.48</v>
      </c>
      <c r="P68" s="117" t="s">
        <v>3363</v>
      </c>
      <c r="Q68" s="72">
        <v>409.51154197300002</v>
      </c>
      <c r="R68" s="73">
        <v>3.9205186958705604E-4</v>
      </c>
      <c r="S68" s="73">
        <f t="shared" si="0"/>
        <v>2.6695130045009791E-3</v>
      </c>
      <c r="T68" s="73">
        <f>Q68/'סכום נכסי הקרן'!$C$41</f>
        <v>4.7444101167142959E-4</v>
      </c>
    </row>
    <row r="69" spans="1:20">
      <c r="A69" s="69" t="s">
        <v>441</v>
      </c>
      <c r="B69" s="54" t="s">
        <v>442</v>
      </c>
      <c r="C69" s="70" t="s">
        <v>120</v>
      </c>
      <c r="D69" s="70" t="s">
        <v>29</v>
      </c>
      <c r="E69" s="54" t="s">
        <v>436</v>
      </c>
      <c r="F69" s="70" t="s">
        <v>332</v>
      </c>
      <c r="G69" s="54" t="s">
        <v>353</v>
      </c>
      <c r="H69" s="54" t="s">
        <v>311</v>
      </c>
      <c r="I69" s="117" t="s">
        <v>3363</v>
      </c>
      <c r="J69" s="72">
        <v>6.590000000001452</v>
      </c>
      <c r="K69" s="70" t="s">
        <v>132</v>
      </c>
      <c r="L69" s="71">
        <v>2.5000000000000001E-2</v>
      </c>
      <c r="M69" s="71">
        <v>2.9000000000009078E-2</v>
      </c>
      <c r="N69" s="72">
        <v>604008.48298800003</v>
      </c>
      <c r="O69" s="80">
        <v>109.47</v>
      </c>
      <c r="P69" s="117" t="s">
        <v>3363</v>
      </c>
      <c r="Q69" s="72">
        <v>661.20809405600005</v>
      </c>
      <c r="R69" s="73">
        <v>8.1065221860793474E-4</v>
      </c>
      <c r="S69" s="73">
        <f t="shared" si="0"/>
        <v>4.3102658285518501E-3</v>
      </c>
      <c r="T69" s="73">
        <f>Q69/'סכום נכסי הקרן'!$C$41</f>
        <v>7.6604492161041365E-4</v>
      </c>
    </row>
    <row r="70" spans="1:20">
      <c r="A70" s="69" t="s">
        <v>443</v>
      </c>
      <c r="B70" s="54" t="s">
        <v>444</v>
      </c>
      <c r="C70" s="70" t="s">
        <v>120</v>
      </c>
      <c r="D70" s="70" t="s">
        <v>29</v>
      </c>
      <c r="E70" s="54" t="s">
        <v>445</v>
      </c>
      <c r="F70" s="70" t="s">
        <v>128</v>
      </c>
      <c r="G70" s="54" t="s">
        <v>353</v>
      </c>
      <c r="H70" s="54" t="s">
        <v>311</v>
      </c>
      <c r="I70" s="117" t="s">
        <v>3363</v>
      </c>
      <c r="J70" s="72">
        <v>1.3199999999986693</v>
      </c>
      <c r="K70" s="70" t="s">
        <v>132</v>
      </c>
      <c r="L70" s="71">
        <v>1.8000000000000002E-2</v>
      </c>
      <c r="M70" s="71">
        <v>2.0899999999992792E-2</v>
      </c>
      <c r="N70" s="72">
        <v>323135.65398200002</v>
      </c>
      <c r="O70" s="80">
        <v>111.63</v>
      </c>
      <c r="P70" s="117" t="s">
        <v>3363</v>
      </c>
      <c r="Q70" s="72">
        <v>360.71634181399997</v>
      </c>
      <c r="R70" s="73">
        <v>3.9784549519645521E-4</v>
      </c>
      <c r="S70" s="73">
        <f t="shared" si="0"/>
        <v>2.3514281447822578E-3</v>
      </c>
      <c r="T70" s="73">
        <f>Q70/'סכום נכסי הקרן'!$C$41</f>
        <v>4.1790916395693402E-4</v>
      </c>
    </row>
    <row r="71" spans="1:20">
      <c r="A71" s="69" t="s">
        <v>446</v>
      </c>
      <c r="B71" s="54" t="s">
        <v>447</v>
      </c>
      <c r="C71" s="70" t="s">
        <v>120</v>
      </c>
      <c r="D71" s="70" t="s">
        <v>29</v>
      </c>
      <c r="E71" s="54" t="s">
        <v>445</v>
      </c>
      <c r="F71" s="70" t="s">
        <v>128</v>
      </c>
      <c r="G71" s="54" t="s">
        <v>353</v>
      </c>
      <c r="H71" s="54" t="s">
        <v>311</v>
      </c>
      <c r="I71" s="117" t="s">
        <v>3363</v>
      </c>
      <c r="J71" s="72">
        <v>3.8399999999923042</v>
      </c>
      <c r="K71" s="70" t="s">
        <v>132</v>
      </c>
      <c r="L71" s="71">
        <v>2.2000000000000002E-2</v>
      </c>
      <c r="M71" s="71">
        <v>2.7899999999963745E-2</v>
      </c>
      <c r="N71" s="72">
        <v>267778.68912699999</v>
      </c>
      <c r="O71" s="80">
        <v>100.93</v>
      </c>
      <c r="P71" s="117" t="s">
        <v>3363</v>
      </c>
      <c r="Q71" s="72">
        <v>270.26902896199999</v>
      </c>
      <c r="R71" s="73">
        <v>5.2703358087913591E-4</v>
      </c>
      <c r="S71" s="73">
        <f t="shared" si="0"/>
        <v>1.7618225949184111E-3</v>
      </c>
      <c r="T71" s="73">
        <f>Q71/'סכום נכסי הקרן'!$C$41</f>
        <v>3.131211171885369E-4</v>
      </c>
    </row>
    <row r="72" spans="1:20">
      <c r="A72" s="69" t="s">
        <v>448</v>
      </c>
      <c r="B72" s="54" t="s">
        <v>449</v>
      </c>
      <c r="C72" s="70" t="s">
        <v>120</v>
      </c>
      <c r="D72" s="70" t="s">
        <v>29</v>
      </c>
      <c r="E72" s="54" t="s">
        <v>450</v>
      </c>
      <c r="F72" s="70" t="s">
        <v>451</v>
      </c>
      <c r="G72" s="54" t="s">
        <v>452</v>
      </c>
      <c r="H72" s="54" t="s">
        <v>311</v>
      </c>
      <c r="I72" s="117" t="s">
        <v>3363</v>
      </c>
      <c r="J72" s="72">
        <v>5.9200000000005639</v>
      </c>
      <c r="K72" s="70" t="s">
        <v>132</v>
      </c>
      <c r="L72" s="71">
        <v>5.1500000000000004E-2</v>
      </c>
      <c r="M72" s="71">
        <v>2.9500000000002493E-2</v>
      </c>
      <c r="N72" s="72">
        <v>1572765.8051569997</v>
      </c>
      <c r="O72" s="80">
        <v>153</v>
      </c>
      <c r="P72" s="117" t="s">
        <v>3363</v>
      </c>
      <c r="Q72" s="72">
        <v>2406.3315547920001</v>
      </c>
      <c r="R72" s="73">
        <v>5.4158848469038653E-4</v>
      </c>
      <c r="S72" s="73">
        <f t="shared" si="0"/>
        <v>1.5686330469976924E-2</v>
      </c>
      <c r="T72" s="73">
        <f>Q72/'סכום נכסי הקרן'!$C$41</f>
        <v>2.7878637358350034E-3</v>
      </c>
    </row>
    <row r="73" spans="1:20">
      <c r="A73" s="69" t="s">
        <v>453</v>
      </c>
      <c r="B73" s="54" t="s">
        <v>454</v>
      </c>
      <c r="C73" s="70" t="s">
        <v>120</v>
      </c>
      <c r="D73" s="70" t="s">
        <v>29</v>
      </c>
      <c r="E73" s="54" t="s">
        <v>455</v>
      </c>
      <c r="F73" s="70" t="s">
        <v>155</v>
      </c>
      <c r="G73" s="54" t="s">
        <v>456</v>
      </c>
      <c r="H73" s="54" t="s">
        <v>130</v>
      </c>
      <c r="I73" s="117" t="s">
        <v>3363</v>
      </c>
      <c r="J73" s="72">
        <v>1.3999999999330266</v>
      </c>
      <c r="K73" s="70" t="s">
        <v>132</v>
      </c>
      <c r="L73" s="71">
        <v>2.2000000000000002E-2</v>
      </c>
      <c r="M73" s="71">
        <v>1.7099999999480957E-2</v>
      </c>
      <c r="N73" s="72">
        <v>5304.6481460000005</v>
      </c>
      <c r="O73" s="80">
        <v>112.59</v>
      </c>
      <c r="P73" s="117" t="s">
        <v>3363</v>
      </c>
      <c r="Q73" s="72">
        <v>5.9725033609999993</v>
      </c>
      <c r="R73" s="73">
        <v>1.0027495318030529E-5</v>
      </c>
      <c r="S73" s="73">
        <f t="shared" si="0"/>
        <v>3.8933396882538913E-5</v>
      </c>
      <c r="T73" s="73">
        <f>Q73/'סכום נכסי הקרן'!$C$41</f>
        <v>6.9194644017888963E-6</v>
      </c>
    </row>
    <row r="74" spans="1:20">
      <c r="A74" s="69" t="s">
        <v>457</v>
      </c>
      <c r="B74" s="54" t="s">
        <v>458</v>
      </c>
      <c r="C74" s="70" t="s">
        <v>120</v>
      </c>
      <c r="D74" s="70" t="s">
        <v>29</v>
      </c>
      <c r="E74" s="54" t="s">
        <v>455</v>
      </c>
      <c r="F74" s="70" t="s">
        <v>155</v>
      </c>
      <c r="G74" s="54" t="s">
        <v>456</v>
      </c>
      <c r="H74" s="54" t="s">
        <v>130</v>
      </c>
      <c r="I74" s="117" t="s">
        <v>3363</v>
      </c>
      <c r="J74" s="72">
        <v>4.2400000000148159</v>
      </c>
      <c r="K74" s="70" t="s">
        <v>132</v>
      </c>
      <c r="L74" s="71">
        <v>1.7000000000000001E-2</v>
      </c>
      <c r="M74" s="71">
        <v>2.2300000000913592E-2</v>
      </c>
      <c r="N74" s="72">
        <v>7531.2730000000001</v>
      </c>
      <c r="O74" s="80">
        <v>107.55</v>
      </c>
      <c r="P74" s="117" t="s">
        <v>3363</v>
      </c>
      <c r="Q74" s="72">
        <v>8.0998842619999998</v>
      </c>
      <c r="R74" s="73">
        <v>5.9336870883363274E-6</v>
      </c>
      <c r="S74" s="73">
        <f t="shared" ref="S74:S137" si="1">IFERROR(Q74/$Q$9,0)</f>
        <v>5.2801311211363732E-5</v>
      </c>
      <c r="T74" s="73">
        <f>Q74/'סכום נכסי הקרן'!$C$41</f>
        <v>9.3841488939966011E-6</v>
      </c>
    </row>
    <row r="75" spans="1:20">
      <c r="A75" s="69" t="s">
        <v>459</v>
      </c>
      <c r="B75" s="54" t="s">
        <v>460</v>
      </c>
      <c r="C75" s="70" t="s">
        <v>120</v>
      </c>
      <c r="D75" s="70" t="s">
        <v>29</v>
      </c>
      <c r="E75" s="54" t="s">
        <v>455</v>
      </c>
      <c r="F75" s="70" t="s">
        <v>155</v>
      </c>
      <c r="G75" s="54" t="s">
        <v>456</v>
      </c>
      <c r="H75" s="54" t="s">
        <v>130</v>
      </c>
      <c r="I75" s="117" t="s">
        <v>3363</v>
      </c>
      <c r="J75" s="72">
        <v>9.1000000000324519</v>
      </c>
      <c r="K75" s="70" t="s">
        <v>132</v>
      </c>
      <c r="L75" s="71">
        <v>5.7999999999999996E-3</v>
      </c>
      <c r="M75" s="71">
        <v>2.8100000000056202E-2</v>
      </c>
      <c r="N75" s="72">
        <v>141798.808044</v>
      </c>
      <c r="O75" s="80">
        <v>89.1</v>
      </c>
      <c r="P75" s="117" t="s">
        <v>3363</v>
      </c>
      <c r="Q75" s="72">
        <v>126.342742109</v>
      </c>
      <c r="R75" s="73">
        <v>2.9642511658301333E-4</v>
      </c>
      <c r="S75" s="73">
        <f t="shared" si="1"/>
        <v>8.2359972434312026E-4</v>
      </c>
      <c r="T75" s="73">
        <f>Q75/'סכום נכסי הקרן'!$C$41</f>
        <v>1.4637482034020083E-4</v>
      </c>
    </row>
    <row r="76" spans="1:20">
      <c r="A76" s="69" t="s">
        <v>461</v>
      </c>
      <c r="B76" s="54" t="s">
        <v>462</v>
      </c>
      <c r="C76" s="70" t="s">
        <v>120</v>
      </c>
      <c r="D76" s="70" t="s">
        <v>29</v>
      </c>
      <c r="E76" s="54" t="s">
        <v>360</v>
      </c>
      <c r="F76" s="70" t="s">
        <v>332</v>
      </c>
      <c r="G76" s="54" t="s">
        <v>456</v>
      </c>
      <c r="H76" s="54" t="s">
        <v>130</v>
      </c>
      <c r="I76" s="117" t="s">
        <v>3363</v>
      </c>
      <c r="J76" s="72">
        <v>1.9299999999976305</v>
      </c>
      <c r="K76" s="70" t="s">
        <v>132</v>
      </c>
      <c r="L76" s="71">
        <v>1.95E-2</v>
      </c>
      <c r="M76" s="71">
        <v>2.5099999999968769E-2</v>
      </c>
      <c r="N76" s="72">
        <v>333613.68041199999</v>
      </c>
      <c r="O76" s="80">
        <v>111.32</v>
      </c>
      <c r="P76" s="117" t="s">
        <v>3363</v>
      </c>
      <c r="Q76" s="72">
        <v>371.378748116</v>
      </c>
      <c r="R76" s="73">
        <v>6.6054741654283065E-4</v>
      </c>
      <c r="S76" s="73">
        <f t="shared" si="1"/>
        <v>2.4209339568659108E-3</v>
      </c>
      <c r="T76" s="73">
        <f>Q76/'סכום נכסי הקרן'!$C$41</f>
        <v>4.3026213161298667E-4</v>
      </c>
    </row>
    <row r="77" spans="1:20">
      <c r="A77" s="69" t="s">
        <v>463</v>
      </c>
      <c r="B77" s="54" t="s">
        <v>464</v>
      </c>
      <c r="C77" s="70" t="s">
        <v>120</v>
      </c>
      <c r="D77" s="70" t="s">
        <v>29</v>
      </c>
      <c r="E77" s="54" t="s">
        <v>360</v>
      </c>
      <c r="F77" s="70" t="s">
        <v>332</v>
      </c>
      <c r="G77" s="54" t="s">
        <v>456</v>
      </c>
      <c r="H77" s="54" t="s">
        <v>130</v>
      </c>
      <c r="I77" s="117" t="s">
        <v>3363</v>
      </c>
      <c r="J77" s="72">
        <v>4.9000000000090154</v>
      </c>
      <c r="K77" s="70" t="s">
        <v>132</v>
      </c>
      <c r="L77" s="71">
        <v>1.1699999999999999E-2</v>
      </c>
      <c r="M77" s="71">
        <v>3.3900000000049092E-2</v>
      </c>
      <c r="N77" s="72">
        <v>99802.252882000001</v>
      </c>
      <c r="O77" s="80">
        <v>100.03</v>
      </c>
      <c r="P77" s="117" t="s">
        <v>3363</v>
      </c>
      <c r="Q77" s="72">
        <v>99.832193908999997</v>
      </c>
      <c r="R77" s="73">
        <v>1.3835278409700868E-4</v>
      </c>
      <c r="S77" s="73">
        <f t="shared" si="1"/>
        <v>6.507834641825799E-4</v>
      </c>
      <c r="T77" s="73">
        <f>Q77/'סכום נכסי הקרן'!$C$41</f>
        <v>1.1566093313845384E-4</v>
      </c>
    </row>
    <row r="78" spans="1:20">
      <c r="A78" s="69" t="s">
        <v>465</v>
      </c>
      <c r="B78" s="54" t="s">
        <v>466</v>
      </c>
      <c r="C78" s="70" t="s">
        <v>120</v>
      </c>
      <c r="D78" s="70" t="s">
        <v>29</v>
      </c>
      <c r="E78" s="54" t="s">
        <v>360</v>
      </c>
      <c r="F78" s="70" t="s">
        <v>332</v>
      </c>
      <c r="G78" s="54" t="s">
        <v>456</v>
      </c>
      <c r="H78" s="54" t="s">
        <v>130</v>
      </c>
      <c r="I78" s="117" t="s">
        <v>3363</v>
      </c>
      <c r="J78" s="72">
        <v>3.2499999999980913</v>
      </c>
      <c r="K78" s="70" t="s">
        <v>132</v>
      </c>
      <c r="L78" s="71">
        <v>3.3500000000000002E-2</v>
      </c>
      <c r="M78" s="71">
        <v>2.8099999999963616E-2</v>
      </c>
      <c r="N78" s="72">
        <v>343530.75006400002</v>
      </c>
      <c r="O78" s="80">
        <v>114.41</v>
      </c>
      <c r="P78" s="117" t="s">
        <v>3363</v>
      </c>
      <c r="Q78" s="72">
        <v>393.03353900299999</v>
      </c>
      <c r="R78" s="73">
        <v>5.1547939864139301E-4</v>
      </c>
      <c r="S78" s="73">
        <f t="shared" si="1"/>
        <v>2.5620966347335034E-3</v>
      </c>
      <c r="T78" s="73">
        <f>Q78/'סכום נכסי הקרן'!$C$41</f>
        <v>4.553503644048207E-4</v>
      </c>
    </row>
    <row r="79" spans="1:20">
      <c r="A79" s="69" t="s">
        <v>467</v>
      </c>
      <c r="B79" s="54" t="s">
        <v>468</v>
      </c>
      <c r="C79" s="70" t="s">
        <v>120</v>
      </c>
      <c r="D79" s="70" t="s">
        <v>29</v>
      </c>
      <c r="E79" s="54" t="s">
        <v>360</v>
      </c>
      <c r="F79" s="70" t="s">
        <v>332</v>
      </c>
      <c r="G79" s="54" t="s">
        <v>456</v>
      </c>
      <c r="H79" s="54" t="s">
        <v>130</v>
      </c>
      <c r="I79" s="117" t="s">
        <v>3363</v>
      </c>
      <c r="J79" s="72">
        <v>4.9300000000009252</v>
      </c>
      <c r="K79" s="70" t="s">
        <v>132</v>
      </c>
      <c r="L79" s="71">
        <v>1.3300000000000001E-2</v>
      </c>
      <c r="M79" s="71">
        <v>3.3800000000004687E-2</v>
      </c>
      <c r="N79" s="72">
        <v>1519886.8695179999</v>
      </c>
      <c r="O79" s="80">
        <v>101.09</v>
      </c>
      <c r="P79" s="117" t="s">
        <v>3363</v>
      </c>
      <c r="Q79" s="72">
        <v>1536.4535661059999</v>
      </c>
      <c r="R79" s="73">
        <v>1.2799047322256841E-3</v>
      </c>
      <c r="S79" s="73">
        <f t="shared" si="1"/>
        <v>1.001579285353158E-2</v>
      </c>
      <c r="T79" s="73">
        <f>Q79/'סכום נכסי הקרן'!$C$41</f>
        <v>1.7800635869197746E-3</v>
      </c>
    </row>
    <row r="80" spans="1:20">
      <c r="A80" s="69" t="s">
        <v>469</v>
      </c>
      <c r="B80" s="54" t="s">
        <v>470</v>
      </c>
      <c r="C80" s="70" t="s">
        <v>120</v>
      </c>
      <c r="D80" s="70" t="s">
        <v>29</v>
      </c>
      <c r="E80" s="54" t="s">
        <v>360</v>
      </c>
      <c r="F80" s="70" t="s">
        <v>332</v>
      </c>
      <c r="G80" s="54" t="s">
        <v>452</v>
      </c>
      <c r="H80" s="54" t="s">
        <v>311</v>
      </c>
      <c r="I80" s="117" t="s">
        <v>3363</v>
      </c>
      <c r="J80" s="72">
        <v>5.5999999999997545</v>
      </c>
      <c r="K80" s="70" t="s">
        <v>132</v>
      </c>
      <c r="L80" s="71">
        <v>1.8700000000000001E-2</v>
      </c>
      <c r="M80" s="71">
        <v>3.5199999999992133E-2</v>
      </c>
      <c r="N80" s="72">
        <v>829875.55916800012</v>
      </c>
      <c r="O80" s="80">
        <v>97.98</v>
      </c>
      <c r="P80" s="117" t="s">
        <v>3363</v>
      </c>
      <c r="Q80" s="72">
        <v>813.11206808200006</v>
      </c>
      <c r="R80" s="73">
        <v>1.484186941824919E-3</v>
      </c>
      <c r="S80" s="73">
        <f t="shared" si="1"/>
        <v>5.3004934351879585E-3</v>
      </c>
      <c r="T80" s="73">
        <f>Q80/'סכום נכסי הקרן'!$C$41</f>
        <v>9.4203379549313729E-4</v>
      </c>
    </row>
    <row r="81" spans="1:20">
      <c r="A81" s="69" t="s">
        <v>471</v>
      </c>
      <c r="B81" s="54" t="s">
        <v>472</v>
      </c>
      <c r="C81" s="70" t="s">
        <v>120</v>
      </c>
      <c r="D81" s="70" t="s">
        <v>29</v>
      </c>
      <c r="E81" s="54" t="s">
        <v>473</v>
      </c>
      <c r="F81" s="70" t="s">
        <v>303</v>
      </c>
      <c r="G81" s="54" t="s">
        <v>456</v>
      </c>
      <c r="H81" s="54" t="s">
        <v>130</v>
      </c>
      <c r="I81" s="117" t="s">
        <v>3363</v>
      </c>
      <c r="J81" s="72">
        <v>4.1400000000010273</v>
      </c>
      <c r="K81" s="70" t="s">
        <v>132</v>
      </c>
      <c r="L81" s="71">
        <v>1.09E-2</v>
      </c>
      <c r="M81" s="71">
        <v>3.4600000000007861E-2</v>
      </c>
      <c r="N81" s="72">
        <v>20.147127000000001</v>
      </c>
      <c r="O81" s="80">
        <v>4925250</v>
      </c>
      <c r="P81" s="117" t="s">
        <v>3363</v>
      </c>
      <c r="Q81" s="72">
        <v>992.29637205699999</v>
      </c>
      <c r="R81" s="73">
        <v>1.1094843879068232E-3</v>
      </c>
      <c r="S81" s="73">
        <f t="shared" si="1"/>
        <v>6.4685553348822443E-3</v>
      </c>
      <c r="T81" s="73">
        <f>Q81/'סכום נכסי הקרן'!$C$41</f>
        <v>1.1496283898822376E-3</v>
      </c>
    </row>
    <row r="82" spans="1:20">
      <c r="A82" s="69" t="s">
        <v>474</v>
      </c>
      <c r="B82" s="54" t="s">
        <v>475</v>
      </c>
      <c r="C82" s="70" t="s">
        <v>120</v>
      </c>
      <c r="D82" s="70" t="s">
        <v>29</v>
      </c>
      <c r="E82" s="54" t="s">
        <v>473</v>
      </c>
      <c r="F82" s="70" t="s">
        <v>303</v>
      </c>
      <c r="G82" s="54" t="s">
        <v>456</v>
      </c>
      <c r="H82" s="54" t="s">
        <v>130</v>
      </c>
      <c r="I82" s="117" t="s">
        <v>3363</v>
      </c>
      <c r="J82" s="72">
        <v>4.770000000001243</v>
      </c>
      <c r="K82" s="70" t="s">
        <v>132</v>
      </c>
      <c r="L82" s="71">
        <v>2.9900000000000003E-2</v>
      </c>
      <c r="M82" s="71">
        <v>3.4400000000012081E-2</v>
      </c>
      <c r="N82" s="72">
        <v>16.533783</v>
      </c>
      <c r="O82" s="80">
        <v>5209470</v>
      </c>
      <c r="P82" s="117" t="s">
        <v>3363</v>
      </c>
      <c r="Q82" s="72">
        <v>861.32251240899996</v>
      </c>
      <c r="R82" s="73">
        <v>1.0333614375E-3</v>
      </c>
      <c r="S82" s="73">
        <f t="shared" si="1"/>
        <v>5.614766404061158E-3</v>
      </c>
      <c r="T82" s="73">
        <f>Q82/'סכום נכסי הקרן'!$C$41</f>
        <v>9.9788817231834291E-4</v>
      </c>
    </row>
    <row r="83" spans="1:20">
      <c r="A83" s="69" t="s">
        <v>476</v>
      </c>
      <c r="B83" s="54" t="s">
        <v>477</v>
      </c>
      <c r="C83" s="70" t="s">
        <v>120</v>
      </c>
      <c r="D83" s="70" t="s">
        <v>29</v>
      </c>
      <c r="E83" s="54" t="s">
        <v>473</v>
      </c>
      <c r="F83" s="70" t="s">
        <v>303</v>
      </c>
      <c r="G83" s="54" t="s">
        <v>456</v>
      </c>
      <c r="H83" s="54" t="s">
        <v>130</v>
      </c>
      <c r="I83" s="117" t="s">
        <v>3363</v>
      </c>
      <c r="J83" s="72">
        <v>2.4100000000041941</v>
      </c>
      <c r="K83" s="70" t="s">
        <v>132</v>
      </c>
      <c r="L83" s="71">
        <v>2.3199999999999998E-2</v>
      </c>
      <c r="M83" s="71">
        <v>2.5499999999985021E-2</v>
      </c>
      <c r="N83" s="72">
        <v>2.3790330000000002</v>
      </c>
      <c r="O83" s="80">
        <v>5612952</v>
      </c>
      <c r="P83" s="117" t="s">
        <v>3363</v>
      </c>
      <c r="Q83" s="72">
        <v>133.53398938399999</v>
      </c>
      <c r="R83" s="73">
        <v>3.9650550000000002E-4</v>
      </c>
      <c r="S83" s="73">
        <f t="shared" si="1"/>
        <v>8.7047783680535811E-4</v>
      </c>
      <c r="T83" s="73">
        <f>Q83/'סכום נכסי הקרן'!$C$41</f>
        <v>1.5470626471388678E-4</v>
      </c>
    </row>
    <row r="84" spans="1:20">
      <c r="A84" s="69" t="s">
        <v>478</v>
      </c>
      <c r="B84" s="54" t="s">
        <v>479</v>
      </c>
      <c r="C84" s="70" t="s">
        <v>120</v>
      </c>
      <c r="D84" s="70" t="s">
        <v>29</v>
      </c>
      <c r="E84" s="54" t="s">
        <v>480</v>
      </c>
      <c r="F84" s="70" t="s">
        <v>303</v>
      </c>
      <c r="G84" s="54" t="s">
        <v>456</v>
      </c>
      <c r="H84" s="54" t="s">
        <v>130</v>
      </c>
      <c r="I84" s="117" t="s">
        <v>3363</v>
      </c>
      <c r="J84" s="72">
        <v>1.8099999999996197</v>
      </c>
      <c r="K84" s="70" t="s">
        <v>132</v>
      </c>
      <c r="L84" s="71">
        <v>1.46E-2</v>
      </c>
      <c r="M84" s="71">
        <v>2.4399999999989642E-2</v>
      </c>
      <c r="N84" s="72">
        <v>22.655563000000001</v>
      </c>
      <c r="O84" s="80">
        <v>5454999</v>
      </c>
      <c r="P84" s="117" t="s">
        <v>3363</v>
      </c>
      <c r="Q84" s="72">
        <v>1235.8607753870001</v>
      </c>
      <c r="R84" s="73">
        <v>8.5065756767919499E-4</v>
      </c>
      <c r="S84" s="73">
        <f t="shared" si="1"/>
        <v>8.0562965228115103E-3</v>
      </c>
      <c r="T84" s="73">
        <f>Q84/'סכום נכסי הקרן'!$C$41</f>
        <v>1.4318107707897145E-3</v>
      </c>
    </row>
    <row r="85" spans="1:20">
      <c r="A85" s="69" t="s">
        <v>481</v>
      </c>
      <c r="B85" s="54" t="s">
        <v>482</v>
      </c>
      <c r="C85" s="70" t="s">
        <v>120</v>
      </c>
      <c r="D85" s="70" t="s">
        <v>29</v>
      </c>
      <c r="E85" s="54" t="s">
        <v>480</v>
      </c>
      <c r="F85" s="70" t="s">
        <v>303</v>
      </c>
      <c r="G85" s="54" t="s">
        <v>456</v>
      </c>
      <c r="H85" s="54" t="s">
        <v>130</v>
      </c>
      <c r="I85" s="117" t="s">
        <v>3363</v>
      </c>
      <c r="J85" s="72">
        <v>2.4300000000002298</v>
      </c>
      <c r="K85" s="70" t="s">
        <v>132</v>
      </c>
      <c r="L85" s="71">
        <v>2.4199999999999999E-2</v>
      </c>
      <c r="M85" s="71">
        <v>2.8599999999996944E-2</v>
      </c>
      <c r="N85" s="72">
        <v>23.417052999999999</v>
      </c>
      <c r="O85" s="80">
        <v>5585000</v>
      </c>
      <c r="P85" s="117" t="s">
        <v>3363</v>
      </c>
      <c r="Q85" s="72">
        <v>1307.8424403899999</v>
      </c>
      <c r="R85" s="73">
        <v>7.7324834896314888E-4</v>
      </c>
      <c r="S85" s="73">
        <f t="shared" si="1"/>
        <v>8.5255286960619781E-3</v>
      </c>
      <c r="T85" s="73">
        <f>Q85/'סכום נכסי הקרן'!$C$41</f>
        <v>1.515205377450322E-3</v>
      </c>
    </row>
    <row r="86" spans="1:20">
      <c r="A86" s="69" t="s">
        <v>483</v>
      </c>
      <c r="B86" s="54" t="s">
        <v>484</v>
      </c>
      <c r="C86" s="70" t="s">
        <v>120</v>
      </c>
      <c r="D86" s="70" t="s">
        <v>29</v>
      </c>
      <c r="E86" s="54" t="s">
        <v>480</v>
      </c>
      <c r="F86" s="70" t="s">
        <v>303</v>
      </c>
      <c r="G86" s="54" t="s">
        <v>456</v>
      </c>
      <c r="H86" s="54" t="s">
        <v>130</v>
      </c>
      <c r="I86" s="117" t="s">
        <v>3363</v>
      </c>
      <c r="J86" s="72">
        <v>3.8199999999997361</v>
      </c>
      <c r="K86" s="70" t="s">
        <v>132</v>
      </c>
      <c r="L86" s="71">
        <v>2E-3</v>
      </c>
      <c r="M86" s="71">
        <v>3.060000000000088E-2</v>
      </c>
      <c r="N86" s="72">
        <v>13.980553</v>
      </c>
      <c r="O86" s="80">
        <v>4882000</v>
      </c>
      <c r="P86" s="117" t="s">
        <v>3363</v>
      </c>
      <c r="Q86" s="72">
        <v>682.53060899900004</v>
      </c>
      <c r="R86" s="73">
        <v>1.2197306752748211E-3</v>
      </c>
      <c r="S86" s="73">
        <f t="shared" si="1"/>
        <v>4.4492624747874228E-3</v>
      </c>
      <c r="T86" s="73">
        <f>Q86/'סכום נכסי הקרן'!$C$41</f>
        <v>7.9074819495942976E-4</v>
      </c>
    </row>
    <row r="87" spans="1:20">
      <c r="A87" s="69" t="s">
        <v>485</v>
      </c>
      <c r="B87" s="54" t="s">
        <v>486</v>
      </c>
      <c r="C87" s="70" t="s">
        <v>120</v>
      </c>
      <c r="D87" s="70" t="s">
        <v>29</v>
      </c>
      <c r="E87" s="54" t="s">
        <v>480</v>
      </c>
      <c r="F87" s="70" t="s">
        <v>303</v>
      </c>
      <c r="G87" s="54" t="s">
        <v>456</v>
      </c>
      <c r="H87" s="54" t="s">
        <v>130</v>
      </c>
      <c r="I87" s="117" t="s">
        <v>3363</v>
      </c>
      <c r="J87" s="72">
        <v>4.6200000000011672</v>
      </c>
      <c r="K87" s="70" t="s">
        <v>132</v>
      </c>
      <c r="L87" s="71">
        <v>3.1699999999999999E-2</v>
      </c>
      <c r="M87" s="71">
        <v>3.3200000000010645E-2</v>
      </c>
      <c r="N87" s="72">
        <v>18.972541</v>
      </c>
      <c r="O87" s="80">
        <v>5151111</v>
      </c>
      <c r="P87" s="117" t="s">
        <v>3363</v>
      </c>
      <c r="Q87" s="72">
        <v>977.29662990299994</v>
      </c>
      <c r="R87" s="73">
        <v>1.1233002368265246E-3</v>
      </c>
      <c r="S87" s="73">
        <f t="shared" si="1"/>
        <v>6.3707754126086378E-3</v>
      </c>
      <c r="T87" s="73">
        <f>Q87/'סכום נכסי הקרן'!$C$41</f>
        <v>1.1322503867908775E-3</v>
      </c>
    </row>
    <row r="88" spans="1:20">
      <c r="A88" s="69" t="s">
        <v>487</v>
      </c>
      <c r="B88" s="54" t="s">
        <v>488</v>
      </c>
      <c r="C88" s="70" t="s">
        <v>120</v>
      </c>
      <c r="D88" s="70" t="s">
        <v>29</v>
      </c>
      <c r="E88" s="54" t="s">
        <v>489</v>
      </c>
      <c r="F88" s="70" t="s">
        <v>375</v>
      </c>
      <c r="G88" s="54" t="s">
        <v>452</v>
      </c>
      <c r="H88" s="54" t="s">
        <v>311</v>
      </c>
      <c r="I88" s="117" t="s">
        <v>3363</v>
      </c>
      <c r="J88" s="72">
        <v>0.41000000000232195</v>
      </c>
      <c r="K88" s="70" t="s">
        <v>132</v>
      </c>
      <c r="L88" s="71">
        <v>3.85E-2</v>
      </c>
      <c r="M88" s="71">
        <v>3.4400000000047198E-2</v>
      </c>
      <c r="N88" s="72">
        <v>227175.672445</v>
      </c>
      <c r="O88" s="80">
        <v>115.64</v>
      </c>
      <c r="P88" s="117" t="s">
        <v>3363</v>
      </c>
      <c r="Q88" s="72">
        <v>262.70594747900003</v>
      </c>
      <c r="R88" s="73">
        <v>9.0870268977999999E-4</v>
      </c>
      <c r="S88" s="73">
        <f t="shared" si="1"/>
        <v>1.7125205794594669E-3</v>
      </c>
      <c r="T88" s="73">
        <f>Q88/'סכום נכסי הקרן'!$C$41</f>
        <v>3.0435888300861589E-4</v>
      </c>
    </row>
    <row r="89" spans="1:20">
      <c r="A89" s="69" t="s">
        <v>490</v>
      </c>
      <c r="B89" s="54" t="s">
        <v>491</v>
      </c>
      <c r="C89" s="70" t="s">
        <v>120</v>
      </c>
      <c r="D89" s="70" t="s">
        <v>29</v>
      </c>
      <c r="E89" s="54" t="s">
        <v>378</v>
      </c>
      <c r="F89" s="70" t="s">
        <v>332</v>
      </c>
      <c r="G89" s="54" t="s">
        <v>456</v>
      </c>
      <c r="H89" s="54" t="s">
        <v>130</v>
      </c>
      <c r="I89" s="117" t="s">
        <v>3363</v>
      </c>
      <c r="J89" s="72">
        <v>3.9000000000001256</v>
      </c>
      <c r="K89" s="70" t="s">
        <v>132</v>
      </c>
      <c r="L89" s="71">
        <v>2.4E-2</v>
      </c>
      <c r="M89" s="71">
        <v>2.5600000000000501E-2</v>
      </c>
      <c r="N89" s="72">
        <v>706672.57788599993</v>
      </c>
      <c r="O89" s="80">
        <v>112.91</v>
      </c>
      <c r="P89" s="117" t="s">
        <v>3363</v>
      </c>
      <c r="Q89" s="72">
        <v>797.90400064100004</v>
      </c>
      <c r="R89" s="73">
        <v>6.5569205628023572E-4</v>
      </c>
      <c r="S89" s="73">
        <f t="shared" si="1"/>
        <v>5.201355487545559E-3</v>
      </c>
      <c r="T89" s="73">
        <f>Q89/'סכום נכסי הקרן'!$C$41</f>
        <v>9.2441443642083288E-4</v>
      </c>
    </row>
    <row r="90" spans="1:20">
      <c r="A90" s="69" t="s">
        <v>492</v>
      </c>
      <c r="B90" s="54" t="s">
        <v>493</v>
      </c>
      <c r="C90" s="70" t="s">
        <v>120</v>
      </c>
      <c r="D90" s="70" t="s">
        <v>29</v>
      </c>
      <c r="E90" s="54" t="s">
        <v>378</v>
      </c>
      <c r="F90" s="70" t="s">
        <v>332</v>
      </c>
      <c r="G90" s="54" t="s">
        <v>456</v>
      </c>
      <c r="H90" s="54" t="s">
        <v>130</v>
      </c>
      <c r="I90" s="117" t="s">
        <v>3363</v>
      </c>
      <c r="J90" s="72">
        <v>6.0599999999951679</v>
      </c>
      <c r="K90" s="70" t="s">
        <v>132</v>
      </c>
      <c r="L90" s="71">
        <v>1.4999999999999999E-2</v>
      </c>
      <c r="M90" s="71">
        <v>3.0799999999967461E-2</v>
      </c>
      <c r="N90" s="72">
        <v>425768.71755</v>
      </c>
      <c r="O90" s="80">
        <v>98.18</v>
      </c>
      <c r="P90" s="117" t="s">
        <v>3363</v>
      </c>
      <c r="Q90" s="72">
        <v>418.01974406699998</v>
      </c>
      <c r="R90" s="73">
        <v>1.6264626252836874E-3</v>
      </c>
      <c r="S90" s="73">
        <f t="shared" si="1"/>
        <v>2.7249760471918559E-3</v>
      </c>
      <c r="T90" s="73">
        <f>Q90/'סכום נכסי הקרן'!$C$41</f>
        <v>4.842982186002845E-4</v>
      </c>
    </row>
    <row r="91" spans="1:20">
      <c r="A91" s="69" t="s">
        <v>494</v>
      </c>
      <c r="B91" s="54" t="s">
        <v>495</v>
      </c>
      <c r="C91" s="70" t="s">
        <v>120</v>
      </c>
      <c r="D91" s="70" t="s">
        <v>29</v>
      </c>
      <c r="E91" s="54" t="s">
        <v>496</v>
      </c>
      <c r="F91" s="70" t="s">
        <v>375</v>
      </c>
      <c r="G91" s="54" t="s">
        <v>456</v>
      </c>
      <c r="H91" s="54" t="s">
        <v>130</v>
      </c>
      <c r="I91" s="117" t="s">
        <v>3363</v>
      </c>
      <c r="J91" s="72">
        <v>1.54</v>
      </c>
      <c r="K91" s="70" t="s">
        <v>132</v>
      </c>
      <c r="L91" s="71">
        <v>2.4799999999999999E-2</v>
      </c>
      <c r="M91" s="71">
        <v>1.829999999998427E-2</v>
      </c>
      <c r="N91" s="72">
        <v>279028.97266700002</v>
      </c>
      <c r="O91" s="80">
        <v>113.92</v>
      </c>
      <c r="P91" s="117" t="s">
        <v>3363</v>
      </c>
      <c r="Q91" s="72">
        <v>317.86981185000002</v>
      </c>
      <c r="R91" s="73">
        <v>6.5888561520837817E-4</v>
      </c>
      <c r="S91" s="73">
        <f t="shared" si="1"/>
        <v>2.07212131893416E-3</v>
      </c>
      <c r="T91" s="73">
        <f>Q91/'סכום נכסי הקרן'!$C$41</f>
        <v>3.6826916864742297E-4</v>
      </c>
    </row>
    <row r="92" spans="1:20">
      <c r="A92" s="69" t="s">
        <v>497</v>
      </c>
      <c r="B92" s="54" t="s">
        <v>498</v>
      </c>
      <c r="C92" s="70" t="s">
        <v>120</v>
      </c>
      <c r="D92" s="70" t="s">
        <v>29</v>
      </c>
      <c r="E92" s="54" t="s">
        <v>499</v>
      </c>
      <c r="F92" s="70" t="s">
        <v>332</v>
      </c>
      <c r="G92" s="54" t="s">
        <v>452</v>
      </c>
      <c r="H92" s="54" t="s">
        <v>311</v>
      </c>
      <c r="I92" s="117" t="s">
        <v>3363</v>
      </c>
      <c r="J92" s="72">
        <v>1.990000000000177</v>
      </c>
      <c r="K92" s="70" t="s">
        <v>132</v>
      </c>
      <c r="L92" s="71">
        <v>1.3999999999999999E-2</v>
      </c>
      <c r="M92" s="71">
        <v>2.6100000000002659E-2</v>
      </c>
      <c r="N92" s="72">
        <v>411974.46804900008</v>
      </c>
      <c r="O92" s="80">
        <v>109.74</v>
      </c>
      <c r="P92" s="117" t="s">
        <v>3363</v>
      </c>
      <c r="Q92" s="72">
        <v>452.10076320799999</v>
      </c>
      <c r="R92" s="73">
        <v>4.0846169745092215E-4</v>
      </c>
      <c r="S92" s="73">
        <f t="shared" si="1"/>
        <v>2.9471424930146328E-3</v>
      </c>
      <c r="T92" s="73">
        <f>Q92/'סכום נכסי הקרן'!$C$41</f>
        <v>5.2378290106404638E-4</v>
      </c>
    </row>
    <row r="93" spans="1:20">
      <c r="A93" s="69" t="s">
        <v>500</v>
      </c>
      <c r="B93" s="54" t="s">
        <v>501</v>
      </c>
      <c r="C93" s="70" t="s">
        <v>120</v>
      </c>
      <c r="D93" s="70" t="s">
        <v>29</v>
      </c>
      <c r="E93" s="54" t="s">
        <v>302</v>
      </c>
      <c r="F93" s="70" t="s">
        <v>303</v>
      </c>
      <c r="G93" s="54" t="s">
        <v>456</v>
      </c>
      <c r="H93" s="54" t="s">
        <v>130</v>
      </c>
      <c r="I93" s="117" t="s">
        <v>3363</v>
      </c>
      <c r="J93" s="72">
        <v>2.4200000000019433</v>
      </c>
      <c r="K93" s="70" t="s">
        <v>132</v>
      </c>
      <c r="L93" s="71">
        <v>1.89E-2</v>
      </c>
      <c r="M93" s="71">
        <v>2.7600000000010668E-2</v>
      </c>
      <c r="N93" s="72">
        <v>9.5260870000000004</v>
      </c>
      <c r="O93" s="80">
        <v>5510000</v>
      </c>
      <c r="P93" s="117" t="s">
        <v>3363</v>
      </c>
      <c r="Q93" s="72">
        <v>524.88738401900002</v>
      </c>
      <c r="R93" s="73">
        <v>1.1907608750000001E-3</v>
      </c>
      <c r="S93" s="73">
        <f t="shared" si="1"/>
        <v>3.4216219908878749E-3</v>
      </c>
      <c r="T93" s="73">
        <f>Q93/'סכום נכסי הקרן'!$C$41</f>
        <v>6.0811009205685219E-4</v>
      </c>
    </row>
    <row r="94" spans="1:20">
      <c r="A94" s="69" t="s">
        <v>502</v>
      </c>
      <c r="B94" s="54" t="s">
        <v>503</v>
      </c>
      <c r="C94" s="70" t="s">
        <v>120</v>
      </c>
      <c r="D94" s="70" t="s">
        <v>29</v>
      </c>
      <c r="E94" s="54" t="s">
        <v>302</v>
      </c>
      <c r="F94" s="70" t="s">
        <v>303</v>
      </c>
      <c r="G94" s="54" t="s">
        <v>456</v>
      </c>
      <c r="H94" s="54" t="s">
        <v>130</v>
      </c>
      <c r="I94" s="117" t="s">
        <v>3363</v>
      </c>
      <c r="J94" s="72">
        <v>4.13000000000181</v>
      </c>
      <c r="K94" s="70" t="s">
        <v>132</v>
      </c>
      <c r="L94" s="71">
        <v>3.3099999999999997E-2</v>
      </c>
      <c r="M94" s="71">
        <v>3.6000000000015978E-2</v>
      </c>
      <c r="N94" s="72">
        <v>14.428488</v>
      </c>
      <c r="O94" s="80">
        <v>5205991</v>
      </c>
      <c r="P94" s="117" t="s">
        <v>3363</v>
      </c>
      <c r="Q94" s="72">
        <v>751.14575342800003</v>
      </c>
      <c r="R94" s="73">
        <v>1.0284758714092237E-3</v>
      </c>
      <c r="S94" s="73">
        <f t="shared" si="1"/>
        <v>4.8965490627952525E-3</v>
      </c>
      <c r="T94" s="73">
        <f>Q94/'סכום נכסי הקרן'!$C$41</f>
        <v>8.7024250757888292E-4</v>
      </c>
    </row>
    <row r="95" spans="1:20">
      <c r="A95" s="69" t="s">
        <v>504</v>
      </c>
      <c r="B95" s="54" t="s">
        <v>505</v>
      </c>
      <c r="C95" s="70" t="s">
        <v>120</v>
      </c>
      <c r="D95" s="70" t="s">
        <v>29</v>
      </c>
      <c r="E95" s="54" t="s">
        <v>302</v>
      </c>
      <c r="F95" s="70" t="s">
        <v>303</v>
      </c>
      <c r="G95" s="54" t="s">
        <v>456</v>
      </c>
      <c r="H95" s="54" t="s">
        <v>130</v>
      </c>
      <c r="I95" s="117" t="s">
        <v>3363</v>
      </c>
      <c r="J95" s="72">
        <v>5.089999999999586</v>
      </c>
      <c r="K95" s="70" t="s">
        <v>132</v>
      </c>
      <c r="L95" s="71">
        <v>3.3599999999999998E-2</v>
      </c>
      <c r="M95" s="71">
        <v>3.369999999998758E-2</v>
      </c>
      <c r="N95" s="72">
        <v>9.6604679999999998</v>
      </c>
      <c r="O95" s="80">
        <v>4999400</v>
      </c>
      <c r="P95" s="117" t="s">
        <v>3363</v>
      </c>
      <c r="Q95" s="72">
        <v>482.96543298</v>
      </c>
      <c r="R95" s="73">
        <v>8.7125432900432901E-4</v>
      </c>
      <c r="S95" s="73">
        <f t="shared" si="1"/>
        <v>3.1483422856725275E-3</v>
      </c>
      <c r="T95" s="73">
        <f>Q95/'סכום נכסי הקרן'!$C$41</f>
        <v>5.5954127085499543E-4</v>
      </c>
    </row>
    <row r="96" spans="1:20">
      <c r="A96" s="69" t="s">
        <v>506</v>
      </c>
      <c r="B96" s="54" t="s">
        <v>507</v>
      </c>
      <c r="C96" s="70" t="s">
        <v>120</v>
      </c>
      <c r="D96" s="70" t="s">
        <v>29</v>
      </c>
      <c r="E96" s="54" t="s">
        <v>302</v>
      </c>
      <c r="F96" s="70" t="s">
        <v>303</v>
      </c>
      <c r="G96" s="54" t="s">
        <v>456</v>
      </c>
      <c r="H96" s="54" t="s">
        <v>130</v>
      </c>
      <c r="I96" s="117" t="s">
        <v>3363</v>
      </c>
      <c r="J96" s="72">
        <v>0.98000000000066434</v>
      </c>
      <c r="K96" s="70" t="s">
        <v>132</v>
      </c>
      <c r="L96" s="71">
        <v>1.89E-2</v>
      </c>
      <c r="M96" s="71">
        <v>2.1800000000006644E-2</v>
      </c>
      <c r="N96" s="72">
        <v>13.746631000000001</v>
      </c>
      <c r="O96" s="80">
        <v>5475488</v>
      </c>
      <c r="P96" s="117" t="s">
        <v>3363</v>
      </c>
      <c r="Q96" s="72">
        <v>752.695154075</v>
      </c>
      <c r="R96" s="73">
        <v>6.3063726029911004E-4</v>
      </c>
      <c r="S96" s="73">
        <f t="shared" si="1"/>
        <v>4.9066492547371471E-3</v>
      </c>
      <c r="T96" s="73">
        <f>Q96/'סכום נכסי הקרן'!$C$41</f>
        <v>8.7203757105110006E-4</v>
      </c>
    </row>
    <row r="97" spans="1:20">
      <c r="A97" s="69" t="s">
        <v>508</v>
      </c>
      <c r="B97" s="54" t="s">
        <v>509</v>
      </c>
      <c r="C97" s="70" t="s">
        <v>120</v>
      </c>
      <c r="D97" s="70" t="s">
        <v>29</v>
      </c>
      <c r="E97" s="54" t="s">
        <v>510</v>
      </c>
      <c r="F97" s="70" t="s">
        <v>332</v>
      </c>
      <c r="G97" s="54" t="s">
        <v>456</v>
      </c>
      <c r="H97" s="54" t="s">
        <v>130</v>
      </c>
      <c r="I97" s="117" t="s">
        <v>3363</v>
      </c>
      <c r="J97" s="72">
        <v>0.51999999999675262</v>
      </c>
      <c r="K97" s="70" t="s">
        <v>132</v>
      </c>
      <c r="L97" s="71">
        <v>2.75E-2</v>
      </c>
      <c r="M97" s="71">
        <v>3.1799999999978346E-2</v>
      </c>
      <c r="N97" s="72">
        <v>64899.427932999999</v>
      </c>
      <c r="O97" s="80">
        <v>113.88</v>
      </c>
      <c r="P97" s="117" t="s">
        <v>3363</v>
      </c>
      <c r="Q97" s="72">
        <v>73.907473612000004</v>
      </c>
      <c r="R97" s="73">
        <v>2.3473251857379922E-4</v>
      </c>
      <c r="S97" s="73">
        <f t="shared" si="1"/>
        <v>4.8178608345562864E-4</v>
      </c>
      <c r="T97" s="73">
        <f>Q97/'סכום נכסי הקרן'!$C$41</f>
        <v>8.5625758877557251E-5</v>
      </c>
    </row>
    <row r="98" spans="1:20">
      <c r="A98" s="69" t="s">
        <v>511</v>
      </c>
      <c r="B98" s="54" t="s">
        <v>512</v>
      </c>
      <c r="C98" s="70" t="s">
        <v>120</v>
      </c>
      <c r="D98" s="70" t="s">
        <v>29</v>
      </c>
      <c r="E98" s="54" t="s">
        <v>510</v>
      </c>
      <c r="F98" s="70" t="s">
        <v>332</v>
      </c>
      <c r="G98" s="54" t="s">
        <v>456</v>
      </c>
      <c r="H98" s="54" t="s">
        <v>130</v>
      </c>
      <c r="I98" s="117" t="s">
        <v>3363</v>
      </c>
      <c r="J98" s="72">
        <v>3.6299999999991353</v>
      </c>
      <c r="K98" s="70" t="s">
        <v>132</v>
      </c>
      <c r="L98" s="71">
        <v>1.9599999999999999E-2</v>
      </c>
      <c r="M98" s="71">
        <v>2.6499999999994358E-2</v>
      </c>
      <c r="N98" s="72">
        <v>484267.13212000002</v>
      </c>
      <c r="O98" s="80">
        <v>109.84</v>
      </c>
      <c r="P98" s="117" t="s">
        <v>3363</v>
      </c>
      <c r="Q98" s="72">
        <v>531.91900784200004</v>
      </c>
      <c r="R98" s="73">
        <v>4.6074974936790154E-4</v>
      </c>
      <c r="S98" s="73">
        <f t="shared" si="1"/>
        <v>3.4674595542147106E-3</v>
      </c>
      <c r="T98" s="73">
        <f>Q98/'סכום נכסי הקרן'!$C$41</f>
        <v>6.1625660412878056E-4</v>
      </c>
    </row>
    <row r="99" spans="1:20">
      <c r="A99" s="69" t="s">
        <v>513</v>
      </c>
      <c r="B99" s="54" t="s">
        <v>514</v>
      </c>
      <c r="C99" s="70" t="s">
        <v>120</v>
      </c>
      <c r="D99" s="70" t="s">
        <v>29</v>
      </c>
      <c r="E99" s="54" t="s">
        <v>510</v>
      </c>
      <c r="F99" s="70" t="s">
        <v>332</v>
      </c>
      <c r="G99" s="54" t="s">
        <v>456</v>
      </c>
      <c r="H99" s="54" t="s">
        <v>130</v>
      </c>
      <c r="I99" s="117" t="s">
        <v>3363</v>
      </c>
      <c r="J99" s="72">
        <v>5.82999999999958</v>
      </c>
      <c r="K99" s="70" t="s">
        <v>132</v>
      </c>
      <c r="L99" s="71">
        <v>1.5800000000000002E-2</v>
      </c>
      <c r="M99" s="71">
        <v>3.0599999999996848E-2</v>
      </c>
      <c r="N99" s="72">
        <v>1111639.3210509999</v>
      </c>
      <c r="O99" s="80">
        <v>102.86</v>
      </c>
      <c r="P99" s="117" t="s">
        <v>3363</v>
      </c>
      <c r="Q99" s="72">
        <v>1143.4321591559999</v>
      </c>
      <c r="R99" s="73">
        <v>9.3623573572094261E-4</v>
      </c>
      <c r="S99" s="73">
        <f t="shared" si="1"/>
        <v>7.4537753049041698E-3</v>
      </c>
      <c r="T99" s="73">
        <f>Q99/'סכום נכסי הקרן'!$C$41</f>
        <v>1.3247272781468692E-3</v>
      </c>
    </row>
    <row r="100" spans="1:20">
      <c r="A100" s="69" t="s">
        <v>515</v>
      </c>
      <c r="B100" s="54" t="s">
        <v>516</v>
      </c>
      <c r="C100" s="70" t="s">
        <v>120</v>
      </c>
      <c r="D100" s="70" t="s">
        <v>29</v>
      </c>
      <c r="E100" s="54" t="s">
        <v>517</v>
      </c>
      <c r="F100" s="70" t="s">
        <v>375</v>
      </c>
      <c r="G100" s="54" t="s">
        <v>456</v>
      </c>
      <c r="H100" s="54" t="s">
        <v>130</v>
      </c>
      <c r="I100" s="117" t="s">
        <v>3363</v>
      </c>
      <c r="J100" s="72">
        <v>2.7500000000030869</v>
      </c>
      <c r="K100" s="70" t="s">
        <v>132</v>
      </c>
      <c r="L100" s="71">
        <v>2.2499999999999999E-2</v>
      </c>
      <c r="M100" s="71">
        <v>2.0600000000022226E-2</v>
      </c>
      <c r="N100" s="72">
        <v>142209.55614199999</v>
      </c>
      <c r="O100" s="80">
        <v>113.9</v>
      </c>
      <c r="P100" s="117" t="s">
        <v>3363</v>
      </c>
      <c r="Q100" s="72">
        <v>161.976691894</v>
      </c>
      <c r="R100" s="73">
        <v>3.4760192516484345E-4</v>
      </c>
      <c r="S100" s="73">
        <f t="shared" si="1"/>
        <v>1.0558893733588351E-3</v>
      </c>
      <c r="T100" s="73">
        <f>Q100/'סכום נכסי הקרן'!$C$41</f>
        <v>1.8765865596639906E-4</v>
      </c>
    </row>
    <row r="101" spans="1:20">
      <c r="A101" s="69" t="s">
        <v>518</v>
      </c>
      <c r="B101" s="54" t="s">
        <v>519</v>
      </c>
      <c r="C101" s="70" t="s">
        <v>120</v>
      </c>
      <c r="D101" s="70" t="s">
        <v>29</v>
      </c>
      <c r="E101" s="54" t="s">
        <v>433</v>
      </c>
      <c r="F101" s="70" t="s">
        <v>332</v>
      </c>
      <c r="G101" s="54" t="s">
        <v>452</v>
      </c>
      <c r="H101" s="54" t="s">
        <v>311</v>
      </c>
      <c r="I101" s="117" t="s">
        <v>3363</v>
      </c>
      <c r="J101" s="72">
        <v>1.9400000000001028</v>
      </c>
      <c r="K101" s="70" t="s">
        <v>132</v>
      </c>
      <c r="L101" s="71">
        <v>2.1499999999999998E-2</v>
      </c>
      <c r="M101" s="71">
        <v>2.7000000000005121E-2</v>
      </c>
      <c r="N101" s="72">
        <v>1221028.4259570001</v>
      </c>
      <c r="O101" s="80">
        <v>112.03</v>
      </c>
      <c r="P101" s="117" t="s">
        <v>3363</v>
      </c>
      <c r="Q101" s="72">
        <v>1367.9181144189997</v>
      </c>
      <c r="R101" s="73">
        <v>6.2256101769531146E-4</v>
      </c>
      <c r="S101" s="73">
        <f t="shared" si="1"/>
        <v>8.9171484103731085E-3</v>
      </c>
      <c r="T101" s="73">
        <f>Q101/'סכום נכסי הקרן'!$C$41</f>
        <v>1.5848062571369827E-3</v>
      </c>
    </row>
    <row r="102" spans="1:20">
      <c r="A102" s="69" t="s">
        <v>520</v>
      </c>
      <c r="B102" s="54" t="s">
        <v>521</v>
      </c>
      <c r="C102" s="70" t="s">
        <v>120</v>
      </c>
      <c r="D102" s="70" t="s">
        <v>29</v>
      </c>
      <c r="E102" s="54" t="s">
        <v>433</v>
      </c>
      <c r="F102" s="70" t="s">
        <v>332</v>
      </c>
      <c r="G102" s="54" t="s">
        <v>452</v>
      </c>
      <c r="H102" s="54" t="s">
        <v>311</v>
      </c>
      <c r="I102" s="117" t="s">
        <v>3363</v>
      </c>
      <c r="J102" s="72">
        <v>7.0000000000026938</v>
      </c>
      <c r="K102" s="70" t="s">
        <v>132</v>
      </c>
      <c r="L102" s="71">
        <v>1.15E-2</v>
      </c>
      <c r="M102" s="71">
        <v>3.5000000000013472E-2</v>
      </c>
      <c r="N102" s="72">
        <v>784738.43996900006</v>
      </c>
      <c r="O102" s="80">
        <v>94.63</v>
      </c>
      <c r="P102" s="117" t="s">
        <v>3363</v>
      </c>
      <c r="Q102" s="72">
        <v>742.59798484800001</v>
      </c>
      <c r="R102" s="73">
        <v>1.7068359541595509E-3</v>
      </c>
      <c r="S102" s="73">
        <f t="shared" si="1"/>
        <v>4.8408280951423325E-3</v>
      </c>
      <c r="T102" s="73">
        <f>Q102/'סכום נכסי הקרן'!$C$41</f>
        <v>8.6033946076098438E-4</v>
      </c>
    </row>
    <row r="103" spans="1:20">
      <c r="A103" s="69" t="s">
        <v>522</v>
      </c>
      <c r="B103" s="54" t="s">
        <v>523</v>
      </c>
      <c r="C103" s="70" t="s">
        <v>120</v>
      </c>
      <c r="D103" s="70" t="s">
        <v>29</v>
      </c>
      <c r="E103" s="54" t="s">
        <v>524</v>
      </c>
      <c r="F103" s="70" t="s">
        <v>128</v>
      </c>
      <c r="G103" s="54" t="s">
        <v>525</v>
      </c>
      <c r="H103" s="54" t="s">
        <v>311</v>
      </c>
      <c r="I103" s="117" t="s">
        <v>3363</v>
      </c>
      <c r="J103" s="72">
        <v>1.5100000000152756</v>
      </c>
      <c r="K103" s="70" t="s">
        <v>132</v>
      </c>
      <c r="L103" s="71">
        <v>1.8500000000000003E-2</v>
      </c>
      <c r="M103" s="71">
        <v>2.9700000000150051E-2</v>
      </c>
      <c r="N103" s="72">
        <v>68260.266040999995</v>
      </c>
      <c r="O103" s="80">
        <v>108.37</v>
      </c>
      <c r="P103" s="117" t="s">
        <v>3363</v>
      </c>
      <c r="Q103" s="72">
        <v>73.973652037000008</v>
      </c>
      <c r="R103" s="73">
        <v>9.4870710552237171E-5</v>
      </c>
      <c r="S103" s="73">
        <f t="shared" si="1"/>
        <v>4.8221748562149615E-4</v>
      </c>
      <c r="T103" s="73">
        <f>Q103/'סכום נכסי הקרן'!$C$41</f>
        <v>8.570243012046423E-5</v>
      </c>
    </row>
    <row r="104" spans="1:20">
      <c r="A104" s="69" t="s">
        <v>526</v>
      </c>
      <c r="B104" s="54" t="s">
        <v>527</v>
      </c>
      <c r="C104" s="70" t="s">
        <v>120</v>
      </c>
      <c r="D104" s="70" t="s">
        <v>29</v>
      </c>
      <c r="E104" s="54" t="s">
        <v>524</v>
      </c>
      <c r="F104" s="70" t="s">
        <v>128</v>
      </c>
      <c r="G104" s="54" t="s">
        <v>525</v>
      </c>
      <c r="H104" s="54" t="s">
        <v>311</v>
      </c>
      <c r="I104" s="117" t="s">
        <v>3363</v>
      </c>
      <c r="J104" s="72">
        <v>2.1499999999992041</v>
      </c>
      <c r="K104" s="70" t="s">
        <v>132</v>
      </c>
      <c r="L104" s="71">
        <v>3.2000000000000001E-2</v>
      </c>
      <c r="M104" s="71">
        <v>3.2099999999986729E-2</v>
      </c>
      <c r="N104" s="72">
        <v>906248.21243900002</v>
      </c>
      <c r="O104" s="80">
        <v>103.92</v>
      </c>
      <c r="P104" s="117" t="s">
        <v>3363</v>
      </c>
      <c r="Q104" s="72">
        <v>941.7731657249999</v>
      </c>
      <c r="R104" s="73">
        <v>1.6559102406971922E-3</v>
      </c>
      <c r="S104" s="73">
        <f t="shared" si="1"/>
        <v>6.1392059942444828E-3</v>
      </c>
      <c r="T104" s="73">
        <f>Q104/'סכום נכסי הקרן'!$C$41</f>
        <v>1.0910945546463581E-3</v>
      </c>
    </row>
    <row r="105" spans="1:20">
      <c r="A105" s="69" t="s">
        <v>528</v>
      </c>
      <c r="B105" s="54" t="s">
        <v>529</v>
      </c>
      <c r="C105" s="70" t="s">
        <v>120</v>
      </c>
      <c r="D105" s="70" t="s">
        <v>29</v>
      </c>
      <c r="E105" s="54" t="s">
        <v>530</v>
      </c>
      <c r="F105" s="70" t="s">
        <v>128</v>
      </c>
      <c r="G105" s="54" t="s">
        <v>525</v>
      </c>
      <c r="H105" s="54" t="s">
        <v>311</v>
      </c>
      <c r="I105" s="117" t="s">
        <v>3363</v>
      </c>
      <c r="J105" s="72">
        <v>0.25000000000184247</v>
      </c>
      <c r="K105" s="70" t="s">
        <v>132</v>
      </c>
      <c r="L105" s="71">
        <v>3.15E-2</v>
      </c>
      <c r="M105" s="71">
        <v>6.4800000000054536E-2</v>
      </c>
      <c r="N105" s="72">
        <v>244019.99668499999</v>
      </c>
      <c r="O105" s="80">
        <v>111.21</v>
      </c>
      <c r="P105" s="117" t="s">
        <v>3363</v>
      </c>
      <c r="Q105" s="72">
        <v>271.37462857399998</v>
      </c>
      <c r="R105" s="73">
        <v>1.7996507981571611E-3</v>
      </c>
      <c r="S105" s="73">
        <f t="shared" si="1"/>
        <v>1.7690297484159304E-3</v>
      </c>
      <c r="T105" s="73">
        <f>Q105/'סכום נכסי הקרן'!$C$41</f>
        <v>3.1440201343847795E-4</v>
      </c>
    </row>
    <row r="106" spans="1:20">
      <c r="A106" s="69" t="s">
        <v>531</v>
      </c>
      <c r="B106" s="54" t="s">
        <v>532</v>
      </c>
      <c r="C106" s="70" t="s">
        <v>120</v>
      </c>
      <c r="D106" s="70" t="s">
        <v>29</v>
      </c>
      <c r="E106" s="54" t="s">
        <v>530</v>
      </c>
      <c r="F106" s="70" t="s">
        <v>128</v>
      </c>
      <c r="G106" s="54" t="s">
        <v>525</v>
      </c>
      <c r="H106" s="54" t="s">
        <v>311</v>
      </c>
      <c r="I106" s="117" t="s">
        <v>3363</v>
      </c>
      <c r="J106" s="72">
        <v>2.5800000000011787</v>
      </c>
      <c r="K106" s="70" t="s">
        <v>132</v>
      </c>
      <c r="L106" s="71">
        <v>0.01</v>
      </c>
      <c r="M106" s="71">
        <v>3.630000000000911E-2</v>
      </c>
      <c r="N106" s="72">
        <v>553268.38406900002</v>
      </c>
      <c r="O106" s="80">
        <v>101.24</v>
      </c>
      <c r="P106" s="117" t="s">
        <v>3363</v>
      </c>
      <c r="Q106" s="72">
        <v>560.12889832299993</v>
      </c>
      <c r="R106" s="73">
        <v>1.4982679002713448E-3</v>
      </c>
      <c r="S106" s="73">
        <f t="shared" si="1"/>
        <v>3.6513534418735416E-3</v>
      </c>
      <c r="T106" s="73">
        <f>Q106/'סכום נכסי הקרן'!$C$41</f>
        <v>6.4893927020081091E-4</v>
      </c>
    </row>
    <row r="107" spans="1:20">
      <c r="A107" s="69" t="s">
        <v>533</v>
      </c>
      <c r="B107" s="54" t="s">
        <v>534</v>
      </c>
      <c r="C107" s="70" t="s">
        <v>120</v>
      </c>
      <c r="D107" s="70" t="s">
        <v>29</v>
      </c>
      <c r="E107" s="54" t="s">
        <v>530</v>
      </c>
      <c r="F107" s="70" t="s">
        <v>128</v>
      </c>
      <c r="G107" s="54" t="s">
        <v>525</v>
      </c>
      <c r="H107" s="54" t="s">
        <v>311</v>
      </c>
      <c r="I107" s="117" t="s">
        <v>3363</v>
      </c>
      <c r="J107" s="72">
        <v>3.1699999999980468</v>
      </c>
      <c r="K107" s="70" t="s">
        <v>132</v>
      </c>
      <c r="L107" s="71">
        <v>3.2300000000000002E-2</v>
      </c>
      <c r="M107" s="71">
        <v>3.7499999999975983E-2</v>
      </c>
      <c r="N107" s="72">
        <v>608825.69931299996</v>
      </c>
      <c r="O107" s="80">
        <v>102.58</v>
      </c>
      <c r="P107" s="117" t="s">
        <v>3363</v>
      </c>
      <c r="Q107" s="72">
        <v>624.53340616599996</v>
      </c>
      <c r="R107" s="73">
        <v>1.3495774531502702E-3</v>
      </c>
      <c r="S107" s="73">
        <f t="shared" si="1"/>
        <v>4.0711918435142689E-3</v>
      </c>
      <c r="T107" s="73">
        <f>Q107/'סכום נכסי הקרן'!$C$41</f>
        <v>7.2355533525728273E-4</v>
      </c>
    </row>
    <row r="108" spans="1:20">
      <c r="A108" s="69" t="s">
        <v>535</v>
      </c>
      <c r="B108" s="54" t="s">
        <v>536</v>
      </c>
      <c r="C108" s="70" t="s">
        <v>120</v>
      </c>
      <c r="D108" s="70" t="s">
        <v>29</v>
      </c>
      <c r="E108" s="54" t="s">
        <v>537</v>
      </c>
      <c r="F108" s="70" t="s">
        <v>538</v>
      </c>
      <c r="G108" s="54" t="s">
        <v>525</v>
      </c>
      <c r="H108" s="54" t="s">
        <v>311</v>
      </c>
      <c r="I108" s="117" t="s">
        <v>3363</v>
      </c>
      <c r="J108" s="72">
        <v>4.6800000000035942</v>
      </c>
      <c r="K108" s="70" t="s">
        <v>132</v>
      </c>
      <c r="L108" s="71">
        <v>0.03</v>
      </c>
      <c r="M108" s="71">
        <v>3.8400000000017968E-2</v>
      </c>
      <c r="N108" s="72">
        <v>366471.74417999998</v>
      </c>
      <c r="O108" s="80">
        <v>97.18</v>
      </c>
      <c r="P108" s="117" t="s">
        <v>3363</v>
      </c>
      <c r="Q108" s="72">
        <v>356.13726147899996</v>
      </c>
      <c r="R108" s="73">
        <v>1.3090894756808504E-3</v>
      </c>
      <c r="S108" s="73">
        <f t="shared" si="1"/>
        <v>2.3215781570528689E-3</v>
      </c>
      <c r="T108" s="73">
        <f>Q108/'סכום נכסי הקרן'!$C$41</f>
        <v>4.1260405461570476E-4</v>
      </c>
    </row>
    <row r="109" spans="1:20">
      <c r="A109" s="69" t="s">
        <v>539</v>
      </c>
      <c r="B109" s="54" t="s">
        <v>540</v>
      </c>
      <c r="C109" s="70" t="s">
        <v>120</v>
      </c>
      <c r="D109" s="70" t="s">
        <v>29</v>
      </c>
      <c r="E109" s="54" t="s">
        <v>541</v>
      </c>
      <c r="F109" s="70" t="s">
        <v>332</v>
      </c>
      <c r="G109" s="54" t="s">
        <v>542</v>
      </c>
      <c r="H109" s="54" t="s">
        <v>130</v>
      </c>
      <c r="I109" s="117" t="s">
        <v>3363</v>
      </c>
      <c r="J109" s="72">
        <v>1.8900000000015964</v>
      </c>
      <c r="K109" s="70" t="s">
        <v>132</v>
      </c>
      <c r="L109" s="71">
        <v>2.5000000000000001E-2</v>
      </c>
      <c r="M109" s="71">
        <v>2.6400000000015966E-2</v>
      </c>
      <c r="N109" s="72">
        <v>267310.86700899998</v>
      </c>
      <c r="O109" s="80">
        <v>112.49</v>
      </c>
      <c r="P109" s="117" t="s">
        <v>3363</v>
      </c>
      <c r="Q109" s="72">
        <v>300.69799366799998</v>
      </c>
      <c r="R109" s="73">
        <v>8.093738547477338E-4</v>
      </c>
      <c r="S109" s="73">
        <f t="shared" si="1"/>
        <v>1.9601821249204347E-3</v>
      </c>
      <c r="T109" s="73">
        <f>Q109/'סכום נכסי הקרן'!$C$41</f>
        <v>3.4837469937006353E-4</v>
      </c>
    </row>
    <row r="110" spans="1:20">
      <c r="A110" s="69" t="s">
        <v>543</v>
      </c>
      <c r="B110" s="54" t="s">
        <v>544</v>
      </c>
      <c r="C110" s="70" t="s">
        <v>120</v>
      </c>
      <c r="D110" s="70" t="s">
        <v>29</v>
      </c>
      <c r="E110" s="54" t="s">
        <v>541</v>
      </c>
      <c r="F110" s="70" t="s">
        <v>332</v>
      </c>
      <c r="G110" s="54" t="s">
        <v>542</v>
      </c>
      <c r="H110" s="54" t="s">
        <v>130</v>
      </c>
      <c r="I110" s="117" t="s">
        <v>3363</v>
      </c>
      <c r="J110" s="72">
        <v>5.2899999999911715</v>
      </c>
      <c r="K110" s="70" t="s">
        <v>132</v>
      </c>
      <c r="L110" s="71">
        <v>1.9E-2</v>
      </c>
      <c r="M110" s="71">
        <v>3.4499999999964129E-2</v>
      </c>
      <c r="N110" s="72">
        <v>309975.15025800001</v>
      </c>
      <c r="O110" s="80">
        <v>103.41</v>
      </c>
      <c r="P110" s="117" t="s">
        <v>3363</v>
      </c>
      <c r="Q110" s="72">
        <v>320.54530102699999</v>
      </c>
      <c r="R110" s="73">
        <v>1.1280902064490874E-3</v>
      </c>
      <c r="S110" s="73">
        <f t="shared" si="1"/>
        <v>2.0895622269901143E-3</v>
      </c>
      <c r="T110" s="73">
        <f>Q110/'סכום נכסי הקרן'!$C$41</f>
        <v>3.7136886587631212E-4</v>
      </c>
    </row>
    <row r="111" spans="1:20">
      <c r="A111" s="69" t="s">
        <v>545</v>
      </c>
      <c r="B111" s="54" t="s">
        <v>546</v>
      </c>
      <c r="C111" s="70" t="s">
        <v>120</v>
      </c>
      <c r="D111" s="70" t="s">
        <v>29</v>
      </c>
      <c r="E111" s="54" t="s">
        <v>541</v>
      </c>
      <c r="F111" s="70" t="s">
        <v>332</v>
      </c>
      <c r="G111" s="54" t="s">
        <v>542</v>
      </c>
      <c r="H111" s="54" t="s">
        <v>130</v>
      </c>
      <c r="I111" s="117" t="s">
        <v>3363</v>
      </c>
      <c r="J111" s="72">
        <v>7.120000000007904</v>
      </c>
      <c r="K111" s="70" t="s">
        <v>132</v>
      </c>
      <c r="L111" s="71">
        <v>3.9000000000000003E-3</v>
      </c>
      <c r="M111" s="71">
        <v>3.7500000000052928E-2</v>
      </c>
      <c r="N111" s="72">
        <v>332558.40996199998</v>
      </c>
      <c r="O111" s="80">
        <v>85.22</v>
      </c>
      <c r="P111" s="117" t="s">
        <v>3363</v>
      </c>
      <c r="Q111" s="72">
        <v>283.40627829800002</v>
      </c>
      <c r="R111" s="73">
        <v>1.511629136190909E-3</v>
      </c>
      <c r="S111" s="73">
        <f t="shared" si="1"/>
        <v>1.8474613482899489E-3</v>
      </c>
      <c r="T111" s="73">
        <f>Q111/'סכום נכסי הקרן'!$C$41</f>
        <v>3.2834132279134406E-4</v>
      </c>
    </row>
    <row r="112" spans="1:20">
      <c r="A112" s="69" t="s">
        <v>547</v>
      </c>
      <c r="B112" s="54" t="s">
        <v>548</v>
      </c>
      <c r="C112" s="70" t="s">
        <v>120</v>
      </c>
      <c r="D112" s="70" t="s">
        <v>29</v>
      </c>
      <c r="E112" s="54" t="s">
        <v>549</v>
      </c>
      <c r="F112" s="70" t="s">
        <v>538</v>
      </c>
      <c r="G112" s="54" t="s">
        <v>525</v>
      </c>
      <c r="H112" s="54" t="s">
        <v>311</v>
      </c>
      <c r="I112" s="117" t="s">
        <v>3363</v>
      </c>
      <c r="J112" s="72">
        <v>4.8400000000003418</v>
      </c>
      <c r="K112" s="70" t="s">
        <v>132</v>
      </c>
      <c r="L112" s="71">
        <v>7.4999999999999997E-3</v>
      </c>
      <c r="M112" s="71">
        <v>4.1700000000005968E-2</v>
      </c>
      <c r="N112" s="72">
        <v>638419.86669099994</v>
      </c>
      <c r="O112" s="80">
        <v>91.87</v>
      </c>
      <c r="P112" s="117" t="s">
        <v>3363</v>
      </c>
      <c r="Q112" s="72">
        <v>586.516300645</v>
      </c>
      <c r="R112" s="73">
        <v>6.0931938231119939E-4</v>
      </c>
      <c r="S112" s="73">
        <f t="shared" si="1"/>
        <v>3.8233669419429068E-3</v>
      </c>
      <c r="T112" s="73">
        <f>Q112/'סכום נכסי הקרן'!$C$41</f>
        <v>6.7951048632017535E-4</v>
      </c>
    </row>
    <row r="113" spans="1:20">
      <c r="A113" s="69" t="s">
        <v>550</v>
      </c>
      <c r="B113" s="54" t="s">
        <v>551</v>
      </c>
      <c r="C113" s="70" t="s">
        <v>120</v>
      </c>
      <c r="D113" s="70" t="s">
        <v>29</v>
      </c>
      <c r="E113" s="54" t="s">
        <v>499</v>
      </c>
      <c r="F113" s="70" t="s">
        <v>332</v>
      </c>
      <c r="G113" s="54" t="s">
        <v>525</v>
      </c>
      <c r="H113" s="54" t="s">
        <v>311</v>
      </c>
      <c r="I113" s="117" t="s">
        <v>3363</v>
      </c>
      <c r="J113" s="72">
        <v>1.469999999998244</v>
      </c>
      <c r="K113" s="70" t="s">
        <v>132</v>
      </c>
      <c r="L113" s="71">
        <v>2.0499999999999997E-2</v>
      </c>
      <c r="M113" s="71">
        <v>2.8299999999873891E-2</v>
      </c>
      <c r="N113" s="72">
        <v>56118.215235000003</v>
      </c>
      <c r="O113" s="80">
        <v>111.63</v>
      </c>
      <c r="P113" s="117" t="s">
        <v>3363</v>
      </c>
      <c r="Q113" s="72">
        <v>62.644767313000003</v>
      </c>
      <c r="R113" s="73">
        <v>1.5167224573144728E-4</v>
      </c>
      <c r="S113" s="73">
        <f t="shared" si="1"/>
        <v>4.0836705163493843E-4</v>
      </c>
      <c r="T113" s="73">
        <f>Q113/'סכום נכסי הקרן'!$C$41</f>
        <v>7.2577311586154535E-5</v>
      </c>
    </row>
    <row r="114" spans="1:20">
      <c r="A114" s="69" t="s">
        <v>552</v>
      </c>
      <c r="B114" s="54" t="s">
        <v>553</v>
      </c>
      <c r="C114" s="70" t="s">
        <v>120</v>
      </c>
      <c r="D114" s="70" t="s">
        <v>29</v>
      </c>
      <c r="E114" s="54" t="s">
        <v>499</v>
      </c>
      <c r="F114" s="70" t="s">
        <v>332</v>
      </c>
      <c r="G114" s="54" t="s">
        <v>525</v>
      </c>
      <c r="H114" s="54" t="s">
        <v>311</v>
      </c>
      <c r="I114" s="117" t="s">
        <v>3363</v>
      </c>
      <c r="J114" s="72">
        <v>2.3000000000028424</v>
      </c>
      <c r="K114" s="70" t="s">
        <v>132</v>
      </c>
      <c r="L114" s="71">
        <v>2.0499999999999997E-2</v>
      </c>
      <c r="M114" s="71">
        <v>2.990000000003127E-2</v>
      </c>
      <c r="N114" s="72">
        <v>316083.00881999999</v>
      </c>
      <c r="O114" s="80">
        <v>111.3</v>
      </c>
      <c r="P114" s="117" t="s">
        <v>3363</v>
      </c>
      <c r="Q114" s="72">
        <v>351.80041120999999</v>
      </c>
      <c r="R114" s="73">
        <v>3.5870462323743985E-4</v>
      </c>
      <c r="S114" s="73">
        <f t="shared" si="1"/>
        <v>2.2933072122685279E-3</v>
      </c>
      <c r="T114" s="73">
        <f>Q114/'סכום נכסי הקרן'!$C$41</f>
        <v>4.0757958175425971E-4</v>
      </c>
    </row>
    <row r="115" spans="1:20">
      <c r="A115" s="69" t="s">
        <v>554</v>
      </c>
      <c r="B115" s="54" t="s">
        <v>555</v>
      </c>
      <c r="C115" s="70" t="s">
        <v>120</v>
      </c>
      <c r="D115" s="70" t="s">
        <v>29</v>
      </c>
      <c r="E115" s="54" t="s">
        <v>499</v>
      </c>
      <c r="F115" s="70" t="s">
        <v>332</v>
      </c>
      <c r="G115" s="54" t="s">
        <v>525</v>
      </c>
      <c r="H115" s="54" t="s">
        <v>311</v>
      </c>
      <c r="I115" s="117" t="s">
        <v>3363</v>
      </c>
      <c r="J115" s="72">
        <v>5.0199999999989515</v>
      </c>
      <c r="K115" s="70" t="s">
        <v>132</v>
      </c>
      <c r="L115" s="71">
        <v>8.3999999999999995E-3</v>
      </c>
      <c r="M115" s="71">
        <v>3.3999999999988345E-2</v>
      </c>
      <c r="N115" s="72">
        <v>872706.54285299999</v>
      </c>
      <c r="O115" s="80">
        <v>98.31</v>
      </c>
      <c r="P115" s="117" t="s">
        <v>3363</v>
      </c>
      <c r="Q115" s="72">
        <v>857.95782409500009</v>
      </c>
      <c r="R115" s="73">
        <v>1.2886050264181983E-3</v>
      </c>
      <c r="S115" s="73">
        <f t="shared" si="1"/>
        <v>5.5928327629065277E-3</v>
      </c>
      <c r="T115" s="73">
        <f>Q115/'סכום נכסי הקרן'!$C$41</f>
        <v>9.9399000104834147E-4</v>
      </c>
    </row>
    <row r="116" spans="1:20">
      <c r="A116" s="69" t="s">
        <v>556</v>
      </c>
      <c r="B116" s="54" t="s">
        <v>557</v>
      </c>
      <c r="C116" s="70" t="s">
        <v>120</v>
      </c>
      <c r="D116" s="70" t="s">
        <v>29</v>
      </c>
      <c r="E116" s="54" t="s">
        <v>499</v>
      </c>
      <c r="F116" s="70" t="s">
        <v>332</v>
      </c>
      <c r="G116" s="54" t="s">
        <v>525</v>
      </c>
      <c r="H116" s="54" t="s">
        <v>311</v>
      </c>
      <c r="I116" s="117" t="s">
        <v>3363</v>
      </c>
      <c r="J116" s="72">
        <v>6.0299999999921541</v>
      </c>
      <c r="K116" s="70" t="s">
        <v>132</v>
      </c>
      <c r="L116" s="71">
        <v>5.0000000000000001E-3</v>
      </c>
      <c r="M116" s="71">
        <v>3.4499999999985473E-2</v>
      </c>
      <c r="N116" s="72">
        <v>112084.823384</v>
      </c>
      <c r="O116" s="80">
        <v>92.12</v>
      </c>
      <c r="P116" s="117" t="s">
        <v>3363</v>
      </c>
      <c r="Q116" s="72">
        <v>103.25253592700001</v>
      </c>
      <c r="R116" s="73">
        <v>6.3952578182199945E-4</v>
      </c>
      <c r="S116" s="73">
        <f t="shared" si="1"/>
        <v>6.7307989923029866E-4</v>
      </c>
      <c r="T116" s="73">
        <f>Q116/'סכום נכסי הקרן'!$C$41</f>
        <v>1.1962358219948864E-4</v>
      </c>
    </row>
    <row r="117" spans="1:20">
      <c r="A117" s="69" t="s">
        <v>558</v>
      </c>
      <c r="B117" s="54" t="s">
        <v>559</v>
      </c>
      <c r="C117" s="70" t="s">
        <v>120</v>
      </c>
      <c r="D117" s="70" t="s">
        <v>29</v>
      </c>
      <c r="E117" s="54" t="s">
        <v>499</v>
      </c>
      <c r="F117" s="70" t="s">
        <v>332</v>
      </c>
      <c r="G117" s="54" t="s">
        <v>525</v>
      </c>
      <c r="H117" s="54" t="s">
        <v>311</v>
      </c>
      <c r="I117" s="117" t="s">
        <v>3363</v>
      </c>
      <c r="J117" s="72">
        <v>5.9300000000042044</v>
      </c>
      <c r="K117" s="70" t="s">
        <v>132</v>
      </c>
      <c r="L117" s="71">
        <v>9.7000000000000003E-3</v>
      </c>
      <c r="M117" s="71">
        <v>3.840000000003662E-2</v>
      </c>
      <c r="N117" s="72">
        <v>516405.21507600002</v>
      </c>
      <c r="O117" s="80">
        <v>93.04</v>
      </c>
      <c r="P117" s="117" t="s">
        <v>3363</v>
      </c>
      <c r="Q117" s="72">
        <v>480.463419386</v>
      </c>
      <c r="R117" s="73">
        <v>1.2726142176384915E-3</v>
      </c>
      <c r="S117" s="73">
        <f t="shared" si="1"/>
        <v>3.1320322256570233E-3</v>
      </c>
      <c r="T117" s="73">
        <f>Q117/'סכום נכסי הקרן'!$C$41</f>
        <v>5.5664255436208812E-4</v>
      </c>
    </row>
    <row r="118" spans="1:20">
      <c r="A118" s="69" t="s">
        <v>560</v>
      </c>
      <c r="B118" s="54" t="s">
        <v>561</v>
      </c>
      <c r="C118" s="70" t="s">
        <v>120</v>
      </c>
      <c r="D118" s="70" t="s">
        <v>29</v>
      </c>
      <c r="E118" s="54" t="s">
        <v>562</v>
      </c>
      <c r="F118" s="70" t="s">
        <v>563</v>
      </c>
      <c r="G118" s="54" t="s">
        <v>542</v>
      </c>
      <c r="H118" s="54" t="s">
        <v>130</v>
      </c>
      <c r="I118" s="117" t="s">
        <v>3363</v>
      </c>
      <c r="J118" s="72">
        <v>1.2899999999991913</v>
      </c>
      <c r="K118" s="70" t="s">
        <v>132</v>
      </c>
      <c r="L118" s="71">
        <v>1.8500000000000003E-2</v>
      </c>
      <c r="M118" s="71">
        <v>2.0500000000003678E-2</v>
      </c>
      <c r="N118" s="72">
        <v>367175.551056</v>
      </c>
      <c r="O118" s="80">
        <v>111.15</v>
      </c>
      <c r="P118" s="117" t="s">
        <v>3363</v>
      </c>
      <c r="Q118" s="72">
        <v>408.11562767700002</v>
      </c>
      <c r="R118" s="73">
        <v>7.6584254767228434E-4</v>
      </c>
      <c r="S118" s="73">
        <f t="shared" si="1"/>
        <v>2.66041335532287E-3</v>
      </c>
      <c r="T118" s="73">
        <f>Q118/'סכום נכסי הקרן'!$C$41</f>
        <v>4.7282377034140496E-4</v>
      </c>
    </row>
    <row r="119" spans="1:20">
      <c r="A119" s="69" t="s">
        <v>564</v>
      </c>
      <c r="B119" s="54" t="s">
        <v>565</v>
      </c>
      <c r="C119" s="70" t="s">
        <v>120</v>
      </c>
      <c r="D119" s="70" t="s">
        <v>29</v>
      </c>
      <c r="E119" s="54" t="s">
        <v>562</v>
      </c>
      <c r="F119" s="70" t="s">
        <v>563</v>
      </c>
      <c r="G119" s="54" t="s">
        <v>542</v>
      </c>
      <c r="H119" s="54" t="s">
        <v>130</v>
      </c>
      <c r="I119" s="117" t="s">
        <v>3363</v>
      </c>
      <c r="J119" s="72">
        <v>0.88999999999983548</v>
      </c>
      <c r="K119" s="70" t="s">
        <v>132</v>
      </c>
      <c r="L119" s="71">
        <v>0.01</v>
      </c>
      <c r="M119" s="71">
        <v>2.9499999999985455E-2</v>
      </c>
      <c r="N119" s="72">
        <v>725880.33963299985</v>
      </c>
      <c r="O119" s="80">
        <v>108.89</v>
      </c>
      <c r="P119" s="117" t="s">
        <v>3363</v>
      </c>
      <c r="Q119" s="72">
        <v>790.41107891699994</v>
      </c>
      <c r="R119" s="73">
        <v>9.425949743762528E-4</v>
      </c>
      <c r="S119" s="73">
        <f t="shared" si="1"/>
        <v>5.1525108276672177E-3</v>
      </c>
      <c r="T119" s="73">
        <f>Q119/'סכום נכסי הקרן'!$C$41</f>
        <v>9.1573348607207848E-4</v>
      </c>
    </row>
    <row r="120" spans="1:20">
      <c r="A120" s="69" t="s">
        <v>566</v>
      </c>
      <c r="B120" s="54" t="s">
        <v>567</v>
      </c>
      <c r="C120" s="70" t="s">
        <v>120</v>
      </c>
      <c r="D120" s="70" t="s">
        <v>29</v>
      </c>
      <c r="E120" s="54" t="s">
        <v>562</v>
      </c>
      <c r="F120" s="70" t="s">
        <v>563</v>
      </c>
      <c r="G120" s="54" t="s">
        <v>542</v>
      </c>
      <c r="H120" s="54" t="s">
        <v>130</v>
      </c>
      <c r="I120" s="117" t="s">
        <v>3363</v>
      </c>
      <c r="J120" s="72">
        <v>3.6800000000007165</v>
      </c>
      <c r="K120" s="70" t="s">
        <v>132</v>
      </c>
      <c r="L120" s="71">
        <v>0.01</v>
      </c>
      <c r="M120" s="71">
        <v>4.100000000000683E-2</v>
      </c>
      <c r="N120" s="72">
        <v>1202906.63469</v>
      </c>
      <c r="O120" s="80">
        <v>97.46</v>
      </c>
      <c r="P120" s="117" t="s">
        <v>3363</v>
      </c>
      <c r="Q120" s="72">
        <v>1172.352731812</v>
      </c>
      <c r="R120" s="73">
        <v>1.0159186751746959E-3</v>
      </c>
      <c r="S120" s="73">
        <f t="shared" si="1"/>
        <v>7.6423019687213711E-3</v>
      </c>
      <c r="T120" s="73">
        <f>Q120/'סכום נכסי הקרן'!$C$41</f>
        <v>1.3582333075079034E-3</v>
      </c>
    </row>
    <row r="121" spans="1:20">
      <c r="A121" s="69" t="s">
        <v>568</v>
      </c>
      <c r="B121" s="54" t="s">
        <v>569</v>
      </c>
      <c r="C121" s="70" t="s">
        <v>120</v>
      </c>
      <c r="D121" s="70" t="s">
        <v>29</v>
      </c>
      <c r="E121" s="54" t="s">
        <v>562</v>
      </c>
      <c r="F121" s="70" t="s">
        <v>563</v>
      </c>
      <c r="G121" s="54" t="s">
        <v>542</v>
      </c>
      <c r="H121" s="54" t="s">
        <v>130</v>
      </c>
      <c r="I121" s="117" t="s">
        <v>3363</v>
      </c>
      <c r="J121" s="72">
        <v>2.340000000000412</v>
      </c>
      <c r="K121" s="70" t="s">
        <v>132</v>
      </c>
      <c r="L121" s="71">
        <v>3.5400000000000001E-2</v>
      </c>
      <c r="M121" s="71">
        <v>3.7299999999997939E-2</v>
      </c>
      <c r="N121" s="72">
        <v>1167347.3149999999</v>
      </c>
      <c r="O121" s="80">
        <v>103.99</v>
      </c>
      <c r="P121" s="117" t="s">
        <v>3363</v>
      </c>
      <c r="Q121" s="72">
        <v>1213.924468425</v>
      </c>
      <c r="R121" s="73">
        <v>1.0450643369352109E-3</v>
      </c>
      <c r="S121" s="73">
        <f t="shared" si="1"/>
        <v>7.9132987054028742E-3</v>
      </c>
      <c r="T121" s="73">
        <f>Q121/'סכום נכסי הקרן'!$C$41</f>
        <v>1.4063963865766499E-3</v>
      </c>
    </row>
    <row r="122" spans="1:20">
      <c r="A122" s="69" t="s">
        <v>570</v>
      </c>
      <c r="B122" s="54" t="s">
        <v>571</v>
      </c>
      <c r="C122" s="70" t="s">
        <v>120</v>
      </c>
      <c r="D122" s="70" t="s">
        <v>29</v>
      </c>
      <c r="E122" s="54" t="s">
        <v>572</v>
      </c>
      <c r="F122" s="70" t="s">
        <v>332</v>
      </c>
      <c r="G122" s="54" t="s">
        <v>542</v>
      </c>
      <c r="H122" s="54" t="s">
        <v>130</v>
      </c>
      <c r="I122" s="117" t="s">
        <v>3363</v>
      </c>
      <c r="J122" s="72">
        <v>3.4899999999975782</v>
      </c>
      <c r="K122" s="70" t="s">
        <v>132</v>
      </c>
      <c r="L122" s="71">
        <v>2.75E-2</v>
      </c>
      <c r="M122" s="71">
        <v>2.5599999999987362E-2</v>
      </c>
      <c r="N122" s="72">
        <v>595982.39300000004</v>
      </c>
      <c r="O122" s="80">
        <v>111.53</v>
      </c>
      <c r="P122" s="117" t="s">
        <v>3363</v>
      </c>
      <c r="Q122" s="72">
        <v>664.69916948900004</v>
      </c>
      <c r="R122" s="73">
        <v>1.2354620517998646E-3</v>
      </c>
      <c r="S122" s="73">
        <f t="shared" si="1"/>
        <v>4.3330233587137272E-3</v>
      </c>
      <c r="T122" s="73">
        <f>Q122/'סכום נכסי הקרן'!$C$41</f>
        <v>7.7008951911375584E-4</v>
      </c>
    </row>
    <row r="123" spans="1:20">
      <c r="A123" s="69" t="s">
        <v>573</v>
      </c>
      <c r="B123" s="54" t="s">
        <v>574</v>
      </c>
      <c r="C123" s="70" t="s">
        <v>120</v>
      </c>
      <c r="D123" s="70" t="s">
        <v>29</v>
      </c>
      <c r="E123" s="54" t="s">
        <v>572</v>
      </c>
      <c r="F123" s="70" t="s">
        <v>332</v>
      </c>
      <c r="G123" s="54" t="s">
        <v>542</v>
      </c>
      <c r="H123" s="54" t="s">
        <v>130</v>
      </c>
      <c r="I123" s="117" t="s">
        <v>3363</v>
      </c>
      <c r="J123" s="72">
        <v>4.9500000000020812</v>
      </c>
      <c r="K123" s="70" t="s">
        <v>132</v>
      </c>
      <c r="L123" s="71">
        <v>8.5000000000000006E-3</v>
      </c>
      <c r="M123" s="71">
        <v>2.9900000000020813E-2</v>
      </c>
      <c r="N123" s="72">
        <v>485481.66572200001</v>
      </c>
      <c r="O123" s="80">
        <v>98.97</v>
      </c>
      <c r="P123" s="117" t="s">
        <v>3363</v>
      </c>
      <c r="Q123" s="72">
        <v>480.48118949999997</v>
      </c>
      <c r="R123" s="73">
        <v>7.7267855950406651E-4</v>
      </c>
      <c r="S123" s="73">
        <f t="shared" si="1"/>
        <v>3.1321480650059849E-3</v>
      </c>
      <c r="T123" s="73">
        <f>Q123/'סכום נכסי הקרן'!$C$41</f>
        <v>5.5666314198905224E-4</v>
      </c>
    </row>
    <row r="124" spans="1:20">
      <c r="A124" s="69" t="s">
        <v>575</v>
      </c>
      <c r="B124" s="54" t="s">
        <v>576</v>
      </c>
      <c r="C124" s="70" t="s">
        <v>120</v>
      </c>
      <c r="D124" s="70" t="s">
        <v>29</v>
      </c>
      <c r="E124" s="54" t="s">
        <v>572</v>
      </c>
      <c r="F124" s="70" t="s">
        <v>332</v>
      </c>
      <c r="G124" s="54" t="s">
        <v>542</v>
      </c>
      <c r="H124" s="54" t="s">
        <v>130</v>
      </c>
      <c r="I124" s="117" t="s">
        <v>3363</v>
      </c>
      <c r="J124" s="72">
        <v>6.4199999999975814</v>
      </c>
      <c r="K124" s="70" t="s">
        <v>132</v>
      </c>
      <c r="L124" s="71">
        <v>3.1800000000000002E-2</v>
      </c>
      <c r="M124" s="71">
        <v>3.2499999999979844E-2</v>
      </c>
      <c r="N124" s="72">
        <v>485036.57501899992</v>
      </c>
      <c r="O124" s="80">
        <v>102.29</v>
      </c>
      <c r="P124" s="117" t="s">
        <v>3363</v>
      </c>
      <c r="Q124" s="72">
        <v>496.14391205999999</v>
      </c>
      <c r="R124" s="73">
        <v>1.4072940936374792E-3</v>
      </c>
      <c r="S124" s="73">
        <f t="shared" si="1"/>
        <v>3.2342498064083496E-3</v>
      </c>
      <c r="T124" s="73">
        <f>Q124/'סכום נכסי הקרן'!$C$41</f>
        <v>5.7480924332014801E-4</v>
      </c>
    </row>
    <row r="125" spans="1:20">
      <c r="A125" s="69" t="s">
        <v>577</v>
      </c>
      <c r="B125" s="54" t="s">
        <v>578</v>
      </c>
      <c r="C125" s="70" t="s">
        <v>120</v>
      </c>
      <c r="D125" s="70" t="s">
        <v>29</v>
      </c>
      <c r="E125" s="54" t="s">
        <v>579</v>
      </c>
      <c r="F125" s="70" t="s">
        <v>155</v>
      </c>
      <c r="G125" s="54" t="s">
        <v>525</v>
      </c>
      <c r="H125" s="54" t="s">
        <v>311</v>
      </c>
      <c r="I125" s="117" t="s">
        <v>3363</v>
      </c>
      <c r="J125" s="72">
        <v>0.50999999999714685</v>
      </c>
      <c r="K125" s="70" t="s">
        <v>132</v>
      </c>
      <c r="L125" s="71">
        <v>1.9799999999999998E-2</v>
      </c>
      <c r="M125" s="71">
        <v>3.7499999999928674E-2</v>
      </c>
      <c r="N125" s="72">
        <v>125597.357485</v>
      </c>
      <c r="O125" s="80">
        <v>110.52</v>
      </c>
      <c r="P125" s="72">
        <v>1.3865417769999999</v>
      </c>
      <c r="Q125" s="72">
        <v>140.19674684</v>
      </c>
      <c r="R125" s="73">
        <v>8.2662584623158946E-4</v>
      </c>
      <c r="S125" s="73">
        <f t="shared" si="1"/>
        <v>9.139108438188712E-4</v>
      </c>
      <c r="T125" s="73">
        <f>Q125/'סכום נכסי הקרן'!$C$41</f>
        <v>1.624254253820235E-4</v>
      </c>
    </row>
    <row r="126" spans="1:20">
      <c r="A126" s="69" t="s">
        <v>580</v>
      </c>
      <c r="B126" s="54" t="s">
        <v>581</v>
      </c>
      <c r="C126" s="70" t="s">
        <v>120</v>
      </c>
      <c r="D126" s="70" t="s">
        <v>29</v>
      </c>
      <c r="E126" s="54" t="s">
        <v>582</v>
      </c>
      <c r="F126" s="70" t="s">
        <v>315</v>
      </c>
      <c r="G126" s="54" t="s">
        <v>525</v>
      </c>
      <c r="H126" s="54" t="s">
        <v>311</v>
      </c>
      <c r="I126" s="117" t="s">
        <v>3363</v>
      </c>
      <c r="J126" s="72">
        <v>2.8200000000895562</v>
      </c>
      <c r="K126" s="70" t="s">
        <v>132</v>
      </c>
      <c r="L126" s="71">
        <v>1.9400000000000001E-2</v>
      </c>
      <c r="M126" s="71">
        <v>2.1400000001314749E-2</v>
      </c>
      <c r="N126" s="72">
        <v>9380.0660879999996</v>
      </c>
      <c r="O126" s="80">
        <v>111.9</v>
      </c>
      <c r="P126" s="117" t="s">
        <v>3363</v>
      </c>
      <c r="Q126" s="72">
        <v>10.496293832999998</v>
      </c>
      <c r="R126" s="73">
        <v>3.1136775818675749E-5</v>
      </c>
      <c r="S126" s="73">
        <f t="shared" si="1"/>
        <v>6.8422962515924253E-5</v>
      </c>
      <c r="T126" s="73">
        <f>Q126/'סכום נכסי הקרן'!$C$41</f>
        <v>1.2160517481232409E-5</v>
      </c>
    </row>
    <row r="127" spans="1:20">
      <c r="A127" s="69" t="s">
        <v>583</v>
      </c>
      <c r="B127" s="54" t="s">
        <v>584</v>
      </c>
      <c r="C127" s="70" t="s">
        <v>120</v>
      </c>
      <c r="D127" s="70" t="s">
        <v>29</v>
      </c>
      <c r="E127" s="54" t="s">
        <v>582</v>
      </c>
      <c r="F127" s="70" t="s">
        <v>315</v>
      </c>
      <c r="G127" s="54" t="s">
        <v>525</v>
      </c>
      <c r="H127" s="54" t="s">
        <v>311</v>
      </c>
      <c r="I127" s="117" t="s">
        <v>3363</v>
      </c>
      <c r="J127" s="72">
        <v>3.8100000000014629</v>
      </c>
      <c r="K127" s="70" t="s">
        <v>132</v>
      </c>
      <c r="L127" s="71">
        <v>1.23E-2</v>
      </c>
      <c r="M127" s="71">
        <v>2.3300000000006971E-2</v>
      </c>
      <c r="N127" s="72">
        <v>679442.99427499995</v>
      </c>
      <c r="O127" s="80">
        <v>107.66</v>
      </c>
      <c r="P127" s="117" t="s">
        <v>3363</v>
      </c>
      <c r="Q127" s="72">
        <v>731.48832885299998</v>
      </c>
      <c r="R127" s="73">
        <v>6.094255547737092E-4</v>
      </c>
      <c r="S127" s="73">
        <f t="shared" si="1"/>
        <v>4.7684067635937822E-3</v>
      </c>
      <c r="T127" s="73">
        <f>Q127/'סכום נכסי הקרן'!$C$41</f>
        <v>8.4746833042801588E-4</v>
      </c>
    </row>
    <row r="128" spans="1:20">
      <c r="A128" s="69" t="s">
        <v>585</v>
      </c>
      <c r="B128" s="54" t="s">
        <v>586</v>
      </c>
      <c r="C128" s="70" t="s">
        <v>120</v>
      </c>
      <c r="D128" s="70" t="s">
        <v>29</v>
      </c>
      <c r="E128" s="54" t="s">
        <v>587</v>
      </c>
      <c r="F128" s="70" t="s">
        <v>588</v>
      </c>
      <c r="G128" s="54" t="s">
        <v>589</v>
      </c>
      <c r="H128" s="54" t="s">
        <v>130</v>
      </c>
      <c r="I128" s="117" t="s">
        <v>3363</v>
      </c>
      <c r="J128" s="72">
        <v>2.189999999999872</v>
      </c>
      <c r="K128" s="70" t="s">
        <v>132</v>
      </c>
      <c r="L128" s="71">
        <v>2.5699999999999997E-2</v>
      </c>
      <c r="M128" s="71">
        <v>3.2399999999993476E-2</v>
      </c>
      <c r="N128" s="72">
        <v>769730.43567399995</v>
      </c>
      <c r="O128" s="80">
        <v>111.45</v>
      </c>
      <c r="P128" s="117" t="s">
        <v>3363</v>
      </c>
      <c r="Q128" s="72">
        <v>857.86455296899987</v>
      </c>
      <c r="R128" s="73">
        <v>6.0021997240828403E-4</v>
      </c>
      <c r="S128" s="73">
        <f t="shared" si="1"/>
        <v>5.5922247495582287E-3</v>
      </c>
      <c r="T128" s="73">
        <f>Q128/'סכום נכסי הקרן'!$C$41</f>
        <v>9.9388194146309504E-4</v>
      </c>
    </row>
    <row r="129" spans="1:20">
      <c r="A129" s="69" t="s">
        <v>590</v>
      </c>
      <c r="B129" s="54" t="s">
        <v>591</v>
      </c>
      <c r="C129" s="70" t="s">
        <v>120</v>
      </c>
      <c r="D129" s="70" t="s">
        <v>29</v>
      </c>
      <c r="E129" s="54" t="s">
        <v>587</v>
      </c>
      <c r="F129" s="70" t="s">
        <v>588</v>
      </c>
      <c r="G129" s="54" t="s">
        <v>589</v>
      </c>
      <c r="H129" s="54" t="s">
        <v>130</v>
      </c>
      <c r="I129" s="117" t="s">
        <v>3363</v>
      </c>
      <c r="J129" s="72">
        <v>4.0199999999977969</v>
      </c>
      <c r="K129" s="70" t="s">
        <v>132</v>
      </c>
      <c r="L129" s="71">
        <v>0.04</v>
      </c>
      <c r="M129" s="71">
        <v>3.5099999999988987E-2</v>
      </c>
      <c r="N129" s="72">
        <v>436983.46839300002</v>
      </c>
      <c r="O129" s="80">
        <v>103.87</v>
      </c>
      <c r="P129" s="117" t="s">
        <v>3363</v>
      </c>
      <c r="Q129" s="72">
        <v>453.89470354999997</v>
      </c>
      <c r="R129" s="73">
        <v>1.3806352059277935E-3</v>
      </c>
      <c r="S129" s="73">
        <f t="shared" si="1"/>
        <v>2.95883678384999E-3</v>
      </c>
      <c r="T129" s="73">
        <f>Q129/'סכום נכסי הקרן'!$C$41</f>
        <v>5.2586127684470458E-4</v>
      </c>
    </row>
    <row r="130" spans="1:20">
      <c r="A130" s="69" t="s">
        <v>592</v>
      </c>
      <c r="B130" s="54" t="s">
        <v>593</v>
      </c>
      <c r="C130" s="70" t="s">
        <v>120</v>
      </c>
      <c r="D130" s="70" t="s">
        <v>29</v>
      </c>
      <c r="E130" s="54" t="s">
        <v>587</v>
      </c>
      <c r="F130" s="70" t="s">
        <v>588</v>
      </c>
      <c r="G130" s="54" t="s">
        <v>589</v>
      </c>
      <c r="H130" s="54" t="s">
        <v>130</v>
      </c>
      <c r="I130" s="117" t="s">
        <v>3363</v>
      </c>
      <c r="J130" s="72">
        <v>0.99000000000236543</v>
      </c>
      <c r="K130" s="70" t="s">
        <v>132</v>
      </c>
      <c r="L130" s="71">
        <v>1.2199999999999999E-2</v>
      </c>
      <c r="M130" s="71">
        <v>2.8299999999994295E-2</v>
      </c>
      <c r="N130" s="72">
        <v>111759.29389899998</v>
      </c>
      <c r="O130" s="80">
        <v>109.7</v>
      </c>
      <c r="P130" s="117" t="s">
        <v>3363</v>
      </c>
      <c r="Q130" s="72">
        <v>122.599940429</v>
      </c>
      <c r="R130" s="73">
        <v>2.4295498673695647E-4</v>
      </c>
      <c r="S130" s="73">
        <f t="shared" si="1"/>
        <v>7.9920124778275301E-4</v>
      </c>
      <c r="T130" s="73">
        <f>Q130/'סכום נכסי הקרן'!$C$41</f>
        <v>1.42038584523771E-4</v>
      </c>
    </row>
    <row r="131" spans="1:20">
      <c r="A131" s="69" t="s">
        <v>594</v>
      </c>
      <c r="B131" s="54" t="s">
        <v>595</v>
      </c>
      <c r="C131" s="70" t="s">
        <v>120</v>
      </c>
      <c r="D131" s="70" t="s">
        <v>29</v>
      </c>
      <c r="E131" s="54" t="s">
        <v>587</v>
      </c>
      <c r="F131" s="70" t="s">
        <v>588</v>
      </c>
      <c r="G131" s="54" t="s">
        <v>589</v>
      </c>
      <c r="H131" s="54" t="s">
        <v>130</v>
      </c>
      <c r="I131" s="117" t="s">
        <v>3363</v>
      </c>
      <c r="J131" s="72">
        <v>4.8600000000061145</v>
      </c>
      <c r="K131" s="70" t="s">
        <v>132</v>
      </c>
      <c r="L131" s="71">
        <v>1.09E-2</v>
      </c>
      <c r="M131" s="71">
        <v>3.6500000000056466E-2</v>
      </c>
      <c r="N131" s="72">
        <v>373174.57715000003</v>
      </c>
      <c r="O131" s="80">
        <v>97.27</v>
      </c>
      <c r="P131" s="117" t="s">
        <v>3363</v>
      </c>
      <c r="Q131" s="72">
        <v>362.98691232300007</v>
      </c>
      <c r="R131" s="73">
        <v>6.6793851602660488E-4</v>
      </c>
      <c r="S131" s="73">
        <f t="shared" si="1"/>
        <v>2.3662294797390437E-3</v>
      </c>
      <c r="T131" s="73">
        <f>Q131/'סכום נכסי הקרן'!$C$41</f>
        <v>4.2053974126416007E-4</v>
      </c>
    </row>
    <row r="132" spans="1:20">
      <c r="A132" s="69" t="s">
        <v>596</v>
      </c>
      <c r="B132" s="54" t="s">
        <v>597</v>
      </c>
      <c r="C132" s="70" t="s">
        <v>120</v>
      </c>
      <c r="D132" s="70" t="s">
        <v>29</v>
      </c>
      <c r="E132" s="54" t="s">
        <v>587</v>
      </c>
      <c r="F132" s="70" t="s">
        <v>588</v>
      </c>
      <c r="G132" s="54" t="s">
        <v>589</v>
      </c>
      <c r="H132" s="54" t="s">
        <v>130</v>
      </c>
      <c r="I132" s="117" t="s">
        <v>3363</v>
      </c>
      <c r="J132" s="72">
        <v>5.810000000007383</v>
      </c>
      <c r="K132" s="70" t="s">
        <v>132</v>
      </c>
      <c r="L132" s="71">
        <v>1.54E-2</v>
      </c>
      <c r="M132" s="71">
        <v>3.8400000000043982E-2</v>
      </c>
      <c r="N132" s="72">
        <v>333595.869779</v>
      </c>
      <c r="O132" s="80">
        <v>95.41</v>
      </c>
      <c r="P132" s="117" t="s">
        <v>3363</v>
      </c>
      <c r="Q132" s="72">
        <v>318.28381526499999</v>
      </c>
      <c r="R132" s="73">
        <v>9.5313105651142853E-4</v>
      </c>
      <c r="S132" s="73">
        <f t="shared" si="1"/>
        <v>2.0748201134416981E-3</v>
      </c>
      <c r="T132" s="73">
        <f>Q132/'סכום נכסי הקרן'!$C$41</f>
        <v>3.6874881373410767E-4</v>
      </c>
    </row>
    <row r="133" spans="1:20">
      <c r="A133" s="69" t="s">
        <v>598</v>
      </c>
      <c r="B133" s="54" t="s">
        <v>599</v>
      </c>
      <c r="C133" s="70" t="s">
        <v>120</v>
      </c>
      <c r="D133" s="70" t="s">
        <v>29</v>
      </c>
      <c r="E133" s="54" t="s">
        <v>600</v>
      </c>
      <c r="F133" s="70" t="s">
        <v>601</v>
      </c>
      <c r="G133" s="54" t="s">
        <v>602</v>
      </c>
      <c r="H133" s="54" t="s">
        <v>311</v>
      </c>
      <c r="I133" s="117" t="s">
        <v>3363</v>
      </c>
      <c r="J133" s="72">
        <v>4.0000000000006102</v>
      </c>
      <c r="K133" s="70" t="s">
        <v>132</v>
      </c>
      <c r="L133" s="71">
        <v>7.4999999999999997E-3</v>
      </c>
      <c r="M133" s="71">
        <v>3.4100000000008429E-2</v>
      </c>
      <c r="N133" s="72">
        <v>1672046.0329719998</v>
      </c>
      <c r="O133" s="80">
        <v>97.97</v>
      </c>
      <c r="P133" s="117" t="s">
        <v>3363</v>
      </c>
      <c r="Q133" s="72">
        <v>1638.103499782</v>
      </c>
      <c r="R133" s="73">
        <v>1.0864786085737176E-3</v>
      </c>
      <c r="S133" s="73">
        <f t="shared" si="1"/>
        <v>1.0678425751611497E-2</v>
      </c>
      <c r="T133" s="73">
        <f>Q133/'סכום נכסי הקרן'!$C$41</f>
        <v>1.8978304687449392E-3</v>
      </c>
    </row>
    <row r="134" spans="1:20">
      <c r="A134" s="69" t="s">
        <v>603</v>
      </c>
      <c r="B134" s="54" t="s">
        <v>604</v>
      </c>
      <c r="C134" s="70" t="s">
        <v>120</v>
      </c>
      <c r="D134" s="70" t="s">
        <v>29</v>
      </c>
      <c r="E134" s="54" t="s">
        <v>600</v>
      </c>
      <c r="F134" s="70" t="s">
        <v>601</v>
      </c>
      <c r="G134" s="54" t="s">
        <v>602</v>
      </c>
      <c r="H134" s="54" t="s">
        <v>311</v>
      </c>
      <c r="I134" s="117" t="s">
        <v>3363</v>
      </c>
      <c r="J134" s="72">
        <v>6.110000000005428</v>
      </c>
      <c r="K134" s="70" t="s">
        <v>132</v>
      </c>
      <c r="L134" s="71">
        <v>4.0800000000000003E-2</v>
      </c>
      <c r="M134" s="71">
        <v>3.8900000000040541E-2</v>
      </c>
      <c r="N134" s="72">
        <v>413798.26371199993</v>
      </c>
      <c r="O134" s="80">
        <v>101.94</v>
      </c>
      <c r="P134" s="117" t="s">
        <v>3363</v>
      </c>
      <c r="Q134" s="72">
        <v>421.82595206100007</v>
      </c>
      <c r="R134" s="73">
        <v>1.182280753462857E-3</v>
      </c>
      <c r="S134" s="73">
        <f t="shared" si="1"/>
        <v>2.7497878551542522E-3</v>
      </c>
      <c r="T134" s="73">
        <f>Q134/'סכום נכסי הקרן'!$C$41</f>
        <v>4.8870791402084567E-4</v>
      </c>
    </row>
    <row r="135" spans="1:20">
      <c r="A135" s="69" t="s">
        <v>605</v>
      </c>
      <c r="B135" s="54" t="s">
        <v>606</v>
      </c>
      <c r="C135" s="70" t="s">
        <v>120</v>
      </c>
      <c r="D135" s="70" t="s">
        <v>29</v>
      </c>
      <c r="E135" s="54" t="s">
        <v>607</v>
      </c>
      <c r="F135" s="70" t="s">
        <v>588</v>
      </c>
      <c r="G135" s="54" t="s">
        <v>589</v>
      </c>
      <c r="H135" s="54" t="s">
        <v>130</v>
      </c>
      <c r="I135" s="117" t="s">
        <v>3363</v>
      </c>
      <c r="J135" s="72">
        <v>3.0700000000008134</v>
      </c>
      <c r="K135" s="70" t="s">
        <v>132</v>
      </c>
      <c r="L135" s="71">
        <v>1.3300000000000001E-2</v>
      </c>
      <c r="M135" s="71">
        <v>2.9700000000003349E-2</v>
      </c>
      <c r="N135" s="72">
        <v>392349.19820799999</v>
      </c>
      <c r="O135" s="80">
        <v>106.5</v>
      </c>
      <c r="P135" s="117" t="s">
        <v>3363</v>
      </c>
      <c r="Q135" s="72">
        <v>417.85191333800003</v>
      </c>
      <c r="R135" s="73">
        <v>9.7647884073668494E-4</v>
      </c>
      <c r="S135" s="73">
        <f t="shared" si="1"/>
        <v>2.7238819966763036E-3</v>
      </c>
      <c r="T135" s="73">
        <f>Q135/'סכום נכסי הקרן'!$C$41</f>
        <v>4.8410377772940534E-4</v>
      </c>
    </row>
    <row r="136" spans="1:20">
      <c r="A136" s="69" t="s">
        <v>608</v>
      </c>
      <c r="B136" s="54" t="s">
        <v>609</v>
      </c>
      <c r="C136" s="70" t="s">
        <v>120</v>
      </c>
      <c r="D136" s="70" t="s">
        <v>29</v>
      </c>
      <c r="E136" s="54" t="s">
        <v>610</v>
      </c>
      <c r="F136" s="70" t="s">
        <v>332</v>
      </c>
      <c r="G136" s="54" t="s">
        <v>602</v>
      </c>
      <c r="H136" s="54" t="s">
        <v>311</v>
      </c>
      <c r="I136" s="117" t="s">
        <v>3363</v>
      </c>
      <c r="J136" s="72">
        <v>3.5000000000109894</v>
      </c>
      <c r="K136" s="70" t="s">
        <v>132</v>
      </c>
      <c r="L136" s="71">
        <v>1.8000000000000002E-2</v>
      </c>
      <c r="M136" s="71">
        <v>2.8000000000043958E-2</v>
      </c>
      <c r="N136" s="72">
        <v>41868.568935000003</v>
      </c>
      <c r="O136" s="80">
        <v>108.67</v>
      </c>
      <c r="P136" s="117" t="s">
        <v>3363</v>
      </c>
      <c r="Q136" s="72">
        <v>45.498573911000001</v>
      </c>
      <c r="R136" s="73">
        <v>5.3084006280107113E-5</v>
      </c>
      <c r="S136" s="73">
        <f t="shared" si="1"/>
        <v>2.9659489975906843E-4</v>
      </c>
      <c r="T136" s="73">
        <f>Q136/'סכום נכסי הקרן'!$C$41</f>
        <v>5.2712529986188737E-5</v>
      </c>
    </row>
    <row r="137" spans="1:20">
      <c r="A137" s="69" t="s">
        <v>611</v>
      </c>
      <c r="B137" s="54" t="s">
        <v>612</v>
      </c>
      <c r="C137" s="70" t="s">
        <v>120</v>
      </c>
      <c r="D137" s="70" t="s">
        <v>29</v>
      </c>
      <c r="E137" s="54" t="s">
        <v>613</v>
      </c>
      <c r="F137" s="70" t="s">
        <v>332</v>
      </c>
      <c r="G137" s="54" t="s">
        <v>602</v>
      </c>
      <c r="H137" s="54" t="s">
        <v>311</v>
      </c>
      <c r="I137" s="117" t="s">
        <v>3363</v>
      </c>
      <c r="J137" s="72">
        <v>4.6600000000004913</v>
      </c>
      <c r="K137" s="70" t="s">
        <v>132</v>
      </c>
      <c r="L137" s="71">
        <v>3.6200000000000003E-2</v>
      </c>
      <c r="M137" s="71">
        <v>3.8100000000005678E-2</v>
      </c>
      <c r="N137" s="72">
        <v>1278214.9495560001</v>
      </c>
      <c r="O137" s="80">
        <v>102</v>
      </c>
      <c r="P137" s="117" t="s">
        <v>3363</v>
      </c>
      <c r="Q137" s="72">
        <v>1303.7792456459999</v>
      </c>
      <c r="R137" s="73">
        <v>7.3035188607754604E-4</v>
      </c>
      <c r="S137" s="73">
        <f t="shared" si="1"/>
        <v>8.4990416496733244E-3</v>
      </c>
      <c r="T137" s="73">
        <f>Q137/'סכום נכסי הקרן'!$C$41</f>
        <v>1.5104979491427494E-3</v>
      </c>
    </row>
    <row r="138" spans="1:20">
      <c r="A138" s="69" t="s">
        <v>614</v>
      </c>
      <c r="B138" s="54" t="s">
        <v>615</v>
      </c>
      <c r="C138" s="70" t="s">
        <v>120</v>
      </c>
      <c r="D138" s="70" t="s">
        <v>29</v>
      </c>
      <c r="E138" s="54" t="s">
        <v>616</v>
      </c>
      <c r="F138" s="70" t="s">
        <v>617</v>
      </c>
      <c r="G138" s="54" t="s">
        <v>589</v>
      </c>
      <c r="H138" s="54" t="s">
        <v>130</v>
      </c>
      <c r="I138" s="117" t="s">
        <v>3363</v>
      </c>
      <c r="J138" s="72">
        <v>3.8999999999976245</v>
      </c>
      <c r="K138" s="70" t="s">
        <v>132</v>
      </c>
      <c r="L138" s="71">
        <v>3.2500000000000001E-2</v>
      </c>
      <c r="M138" s="71">
        <v>3.8899999999988118E-2</v>
      </c>
      <c r="N138" s="72">
        <v>614791.75537599996</v>
      </c>
      <c r="O138" s="80">
        <v>102.69</v>
      </c>
      <c r="P138" s="117" t="s">
        <v>3363</v>
      </c>
      <c r="Q138" s="72">
        <v>631.329639875</v>
      </c>
      <c r="R138" s="73">
        <v>1.3365038160347825E-3</v>
      </c>
      <c r="S138" s="73">
        <f t="shared" ref="S138:S201" si="2">IFERROR(Q138/$Q$9,0)</f>
        <v>4.1154949519941753E-3</v>
      </c>
      <c r="T138" s="73">
        <f>Q138/'סכום נכסי הקרן'!$C$41</f>
        <v>7.3142913529944625E-4</v>
      </c>
    </row>
    <row r="139" spans="1:20">
      <c r="A139" s="69" t="s">
        <v>618</v>
      </c>
      <c r="B139" s="54" t="s">
        <v>619</v>
      </c>
      <c r="C139" s="70" t="s">
        <v>120</v>
      </c>
      <c r="D139" s="70" t="s">
        <v>29</v>
      </c>
      <c r="E139" s="54" t="s">
        <v>620</v>
      </c>
      <c r="F139" s="70" t="s">
        <v>315</v>
      </c>
      <c r="G139" s="54" t="s">
        <v>621</v>
      </c>
      <c r="H139" s="54" t="s">
        <v>311</v>
      </c>
      <c r="I139" s="117" t="s">
        <v>3363</v>
      </c>
      <c r="J139" s="72">
        <v>3.339999999999284</v>
      </c>
      <c r="K139" s="70" t="s">
        <v>132</v>
      </c>
      <c r="L139" s="71">
        <v>2.75E-2</v>
      </c>
      <c r="M139" s="71">
        <v>3.0399999999990605E-2</v>
      </c>
      <c r="N139" s="72">
        <v>807505.86294499994</v>
      </c>
      <c r="O139" s="80">
        <v>110.65</v>
      </c>
      <c r="P139" s="117" t="s">
        <v>3363</v>
      </c>
      <c r="Q139" s="72">
        <v>893.505267946</v>
      </c>
      <c r="R139" s="73">
        <v>9.0867179192658562E-4</v>
      </c>
      <c r="S139" s="73">
        <f t="shared" si="2"/>
        <v>5.824558499328553E-3</v>
      </c>
      <c r="T139" s="73">
        <f>Q139/'סכום נכסי הקרן'!$C$41</f>
        <v>1.0351736149258565E-3</v>
      </c>
    </row>
    <row r="140" spans="1:20">
      <c r="A140" s="69" t="s">
        <v>622</v>
      </c>
      <c r="B140" s="54" t="s">
        <v>623</v>
      </c>
      <c r="C140" s="70" t="s">
        <v>120</v>
      </c>
      <c r="D140" s="70" t="s">
        <v>29</v>
      </c>
      <c r="E140" s="54" t="s">
        <v>607</v>
      </c>
      <c r="F140" s="70" t="s">
        <v>588</v>
      </c>
      <c r="G140" s="54" t="s">
        <v>624</v>
      </c>
      <c r="H140" s="54" t="s">
        <v>130</v>
      </c>
      <c r="I140" s="117" t="s">
        <v>3363</v>
      </c>
      <c r="J140" s="72">
        <v>2.199999999998143</v>
      </c>
      <c r="K140" s="70" t="s">
        <v>132</v>
      </c>
      <c r="L140" s="71">
        <v>0.04</v>
      </c>
      <c r="M140" s="71">
        <v>6.5799999999953118E-2</v>
      </c>
      <c r="N140" s="72">
        <v>408687.54411399999</v>
      </c>
      <c r="O140" s="80">
        <v>105.42</v>
      </c>
      <c r="P140" s="117" t="s">
        <v>3363</v>
      </c>
      <c r="Q140" s="72">
        <v>430.83842371899999</v>
      </c>
      <c r="R140" s="73">
        <v>1.5745991171311596E-4</v>
      </c>
      <c r="S140" s="73">
        <f t="shared" si="2"/>
        <v>2.8085381169364061E-3</v>
      </c>
      <c r="T140" s="73">
        <f>Q140/'סכום נכסי הקרן'!$C$41</f>
        <v>4.9914934419514705E-4</v>
      </c>
    </row>
    <row r="141" spans="1:20">
      <c r="A141" s="69" t="s">
        <v>625</v>
      </c>
      <c r="B141" s="54" t="s">
        <v>626</v>
      </c>
      <c r="C141" s="70" t="s">
        <v>120</v>
      </c>
      <c r="D141" s="70" t="s">
        <v>29</v>
      </c>
      <c r="E141" s="54" t="s">
        <v>607</v>
      </c>
      <c r="F141" s="70" t="s">
        <v>588</v>
      </c>
      <c r="G141" s="54" t="s">
        <v>624</v>
      </c>
      <c r="H141" s="54" t="s">
        <v>130</v>
      </c>
      <c r="I141" s="117" t="s">
        <v>3363</v>
      </c>
      <c r="J141" s="72">
        <v>2.8900000000004837</v>
      </c>
      <c r="K141" s="70" t="s">
        <v>132</v>
      </c>
      <c r="L141" s="71">
        <v>3.2799999999999996E-2</v>
      </c>
      <c r="M141" s="71">
        <v>6.8800000000030379E-2</v>
      </c>
      <c r="N141" s="72">
        <v>566835.27671500004</v>
      </c>
      <c r="O141" s="80">
        <v>102.18</v>
      </c>
      <c r="P141" s="117" t="s">
        <v>3363</v>
      </c>
      <c r="Q141" s="72">
        <v>579.19228714799999</v>
      </c>
      <c r="R141" s="73">
        <v>4.0478959020450448E-4</v>
      </c>
      <c r="S141" s="73">
        <f t="shared" si="2"/>
        <v>3.7756233565455718E-3</v>
      </c>
      <c r="T141" s="73">
        <f>Q141/'סכום נכסי הקרן'!$C$41</f>
        <v>6.7102522518133062E-4</v>
      </c>
    </row>
    <row r="142" spans="1:20">
      <c r="A142" s="69" t="s">
        <v>627</v>
      </c>
      <c r="B142" s="54" t="s">
        <v>628</v>
      </c>
      <c r="C142" s="70" t="s">
        <v>120</v>
      </c>
      <c r="D142" s="70" t="s">
        <v>29</v>
      </c>
      <c r="E142" s="54" t="s">
        <v>607</v>
      </c>
      <c r="F142" s="70" t="s">
        <v>588</v>
      </c>
      <c r="G142" s="54" t="s">
        <v>624</v>
      </c>
      <c r="H142" s="54" t="s">
        <v>130</v>
      </c>
      <c r="I142" s="117" t="s">
        <v>3363</v>
      </c>
      <c r="J142" s="72">
        <v>4.7299999999924411</v>
      </c>
      <c r="K142" s="70" t="s">
        <v>132</v>
      </c>
      <c r="L142" s="71">
        <v>1.7899999999999999E-2</v>
      </c>
      <c r="M142" s="71">
        <v>6.4999999999883706E-2</v>
      </c>
      <c r="N142" s="72">
        <v>192930.58806099999</v>
      </c>
      <c r="O142" s="80">
        <v>89.15</v>
      </c>
      <c r="P142" s="117" t="s">
        <v>3363</v>
      </c>
      <c r="Q142" s="72">
        <v>171.99761991</v>
      </c>
      <c r="R142" s="73">
        <v>2.471069532962993E-4</v>
      </c>
      <c r="S142" s="73">
        <f t="shared" si="2"/>
        <v>1.1212135337646582E-3</v>
      </c>
      <c r="T142" s="73">
        <f>Q142/'סכום נכסי הקרן'!$C$41</f>
        <v>1.9926843673812413E-4</v>
      </c>
    </row>
    <row r="143" spans="1:20">
      <c r="A143" s="69" t="s">
        <v>629</v>
      </c>
      <c r="B143" s="54" t="s">
        <v>630</v>
      </c>
      <c r="C143" s="70" t="s">
        <v>120</v>
      </c>
      <c r="D143" s="70" t="s">
        <v>29</v>
      </c>
      <c r="E143" s="54" t="s">
        <v>610</v>
      </c>
      <c r="F143" s="70" t="s">
        <v>332</v>
      </c>
      <c r="G143" s="54" t="s">
        <v>621</v>
      </c>
      <c r="H143" s="54" t="s">
        <v>311</v>
      </c>
      <c r="I143" s="117" t="s">
        <v>3363</v>
      </c>
      <c r="J143" s="72">
        <v>2.7100000000009534</v>
      </c>
      <c r="K143" s="70" t="s">
        <v>132</v>
      </c>
      <c r="L143" s="71">
        <v>3.3000000000000002E-2</v>
      </c>
      <c r="M143" s="71">
        <v>4.2000000000002355E-2</v>
      </c>
      <c r="N143" s="72">
        <v>781425.00617900002</v>
      </c>
      <c r="O143" s="80">
        <v>108.69</v>
      </c>
      <c r="P143" s="117" t="s">
        <v>3363</v>
      </c>
      <c r="Q143" s="72">
        <v>849.33083898900009</v>
      </c>
      <c r="R143" s="73">
        <v>1.3027565008269923E-3</v>
      </c>
      <c r="S143" s="73">
        <f t="shared" si="2"/>
        <v>5.5365954006599176E-3</v>
      </c>
      <c r="T143" s="73">
        <f>Q143/'סכום נכסי הקרן'!$C$41</f>
        <v>9.8399517765058032E-4</v>
      </c>
    </row>
    <row r="144" spans="1:20">
      <c r="A144" s="69" t="s">
        <v>631</v>
      </c>
      <c r="B144" s="54" t="s">
        <v>632</v>
      </c>
      <c r="C144" s="70" t="s">
        <v>120</v>
      </c>
      <c r="D144" s="70" t="s">
        <v>29</v>
      </c>
      <c r="E144" s="54" t="s">
        <v>610</v>
      </c>
      <c r="F144" s="70" t="s">
        <v>332</v>
      </c>
      <c r="G144" s="54" t="s">
        <v>621</v>
      </c>
      <c r="H144" s="54" t="s">
        <v>311</v>
      </c>
      <c r="I144" s="117" t="s">
        <v>3363</v>
      </c>
      <c r="J144" s="72">
        <v>2.8199999999989513</v>
      </c>
      <c r="K144" s="70" t="s">
        <v>132</v>
      </c>
      <c r="L144" s="71">
        <v>3.6499999999999998E-2</v>
      </c>
      <c r="M144" s="71">
        <v>4.3299999999984261E-2</v>
      </c>
      <c r="N144" s="72">
        <v>281456.640862</v>
      </c>
      <c r="O144" s="80">
        <v>101.64</v>
      </c>
      <c r="P144" s="117" t="s">
        <v>3363</v>
      </c>
      <c r="Q144" s="72">
        <v>286.072529465</v>
      </c>
      <c r="R144" s="73">
        <v>8.6320505692817271E-4</v>
      </c>
      <c r="S144" s="73">
        <f t="shared" si="2"/>
        <v>1.8648420358507445E-3</v>
      </c>
      <c r="T144" s="73">
        <f>Q144/'סכום נכסי הקרן'!$C$41</f>
        <v>3.3143031729183361E-4</v>
      </c>
    </row>
    <row r="145" spans="1:20">
      <c r="A145" s="69" t="s">
        <v>633</v>
      </c>
      <c r="B145" s="54" t="s">
        <v>634</v>
      </c>
      <c r="C145" s="70" t="s">
        <v>120</v>
      </c>
      <c r="D145" s="70" t="s">
        <v>29</v>
      </c>
      <c r="E145" s="54" t="s">
        <v>635</v>
      </c>
      <c r="F145" s="70" t="s">
        <v>332</v>
      </c>
      <c r="G145" s="54" t="s">
        <v>621</v>
      </c>
      <c r="H145" s="54" t="s">
        <v>311</v>
      </c>
      <c r="I145" s="117" t="s">
        <v>3363</v>
      </c>
      <c r="J145" s="72">
        <v>1.9999999999987137</v>
      </c>
      <c r="K145" s="70" t="s">
        <v>132</v>
      </c>
      <c r="L145" s="71">
        <v>1E-3</v>
      </c>
      <c r="M145" s="71">
        <v>2.5999999999987131E-2</v>
      </c>
      <c r="N145" s="72">
        <v>733274.86437199998</v>
      </c>
      <c r="O145" s="80">
        <v>106.05</v>
      </c>
      <c r="P145" s="117" t="s">
        <v>3363</v>
      </c>
      <c r="Q145" s="72">
        <v>777.63799924000011</v>
      </c>
      <c r="R145" s="73">
        <v>1.2948294474263212E-3</v>
      </c>
      <c r="S145" s="73">
        <f t="shared" si="2"/>
        <v>5.0692460138331641E-3</v>
      </c>
      <c r="T145" s="73">
        <f>Q145/'סכום נכסי הקרן'!$C$41</f>
        <v>9.0093519048578432E-4</v>
      </c>
    </row>
    <row r="146" spans="1:20">
      <c r="A146" s="69" t="s">
        <v>636</v>
      </c>
      <c r="B146" s="54" t="s">
        <v>637</v>
      </c>
      <c r="C146" s="70" t="s">
        <v>120</v>
      </c>
      <c r="D146" s="70" t="s">
        <v>29</v>
      </c>
      <c r="E146" s="54" t="s">
        <v>635</v>
      </c>
      <c r="F146" s="70" t="s">
        <v>332</v>
      </c>
      <c r="G146" s="54" t="s">
        <v>621</v>
      </c>
      <c r="H146" s="54" t="s">
        <v>311</v>
      </c>
      <c r="I146" s="117" t="s">
        <v>3363</v>
      </c>
      <c r="J146" s="72">
        <v>4.7200000000024502</v>
      </c>
      <c r="K146" s="70" t="s">
        <v>132</v>
      </c>
      <c r="L146" s="71">
        <v>3.0000000000000001E-3</v>
      </c>
      <c r="M146" s="71">
        <v>3.6000000000020418E-2</v>
      </c>
      <c r="N146" s="72">
        <v>413519.64426700003</v>
      </c>
      <c r="O146" s="80">
        <v>94.75</v>
      </c>
      <c r="P146" s="117" t="s">
        <v>3363</v>
      </c>
      <c r="Q146" s="72">
        <v>391.80986778199997</v>
      </c>
      <c r="R146" s="73">
        <v>1.0152853817316238E-3</v>
      </c>
      <c r="S146" s="73">
        <f t="shared" si="2"/>
        <v>2.554119799155305E-3</v>
      </c>
      <c r="T146" s="73">
        <f>Q146/'סכום נכסי הקרן'!$C$41</f>
        <v>4.5393267588437667E-4</v>
      </c>
    </row>
    <row r="147" spans="1:20">
      <c r="A147" s="69" t="s">
        <v>638</v>
      </c>
      <c r="B147" s="54" t="s">
        <v>639</v>
      </c>
      <c r="C147" s="70" t="s">
        <v>120</v>
      </c>
      <c r="D147" s="70" t="s">
        <v>29</v>
      </c>
      <c r="E147" s="54" t="s">
        <v>635</v>
      </c>
      <c r="F147" s="70" t="s">
        <v>332</v>
      </c>
      <c r="G147" s="54" t="s">
        <v>621</v>
      </c>
      <c r="H147" s="54" t="s">
        <v>311</v>
      </c>
      <c r="I147" s="117" t="s">
        <v>3363</v>
      </c>
      <c r="J147" s="72">
        <v>3.2300000000011431</v>
      </c>
      <c r="K147" s="70" t="s">
        <v>132</v>
      </c>
      <c r="L147" s="71">
        <v>3.0000000000000001E-3</v>
      </c>
      <c r="M147" s="71">
        <v>3.3800000000017399E-2</v>
      </c>
      <c r="N147" s="72">
        <v>600603.95920399996</v>
      </c>
      <c r="O147" s="80">
        <v>97.61</v>
      </c>
      <c r="P147" s="117" t="s">
        <v>3363</v>
      </c>
      <c r="Q147" s="72">
        <v>586.24954077099994</v>
      </c>
      <c r="R147" s="73">
        <v>1.1808964986315374E-3</v>
      </c>
      <c r="S147" s="73">
        <f t="shared" si="2"/>
        <v>3.8216279947345055E-3</v>
      </c>
      <c r="T147" s="73">
        <f>Q147/'סכום נכסי הקרן'!$C$41</f>
        <v>6.7920143074659089E-4</v>
      </c>
    </row>
    <row r="148" spans="1:20">
      <c r="A148" s="69" t="s">
        <v>640</v>
      </c>
      <c r="B148" s="54" t="s">
        <v>641</v>
      </c>
      <c r="C148" s="70" t="s">
        <v>120</v>
      </c>
      <c r="D148" s="70" t="s">
        <v>29</v>
      </c>
      <c r="E148" s="54" t="s">
        <v>635</v>
      </c>
      <c r="F148" s="70" t="s">
        <v>332</v>
      </c>
      <c r="G148" s="54" t="s">
        <v>621</v>
      </c>
      <c r="H148" s="54" t="s">
        <v>311</v>
      </c>
      <c r="I148" s="117" t="s">
        <v>3363</v>
      </c>
      <c r="J148" s="72">
        <v>2.7400000000016305</v>
      </c>
      <c r="K148" s="70" t="s">
        <v>132</v>
      </c>
      <c r="L148" s="71">
        <v>3.0000000000000001E-3</v>
      </c>
      <c r="M148" s="71">
        <v>3.2599999999983691E-2</v>
      </c>
      <c r="N148" s="72">
        <v>231179.95600800001</v>
      </c>
      <c r="O148" s="80">
        <v>95.51</v>
      </c>
      <c r="P148" s="117" t="s">
        <v>3363</v>
      </c>
      <c r="Q148" s="72">
        <v>220.79997063600001</v>
      </c>
      <c r="R148" s="73">
        <v>6.4805302612059548E-4</v>
      </c>
      <c r="S148" s="73">
        <f t="shared" si="2"/>
        <v>1.4393450064103411E-3</v>
      </c>
      <c r="T148" s="73">
        <f>Q148/'סכום נכסי הקרן'!$C$41</f>
        <v>2.5580856876672019E-4</v>
      </c>
    </row>
    <row r="149" spans="1:20">
      <c r="A149" s="69" t="s">
        <v>642</v>
      </c>
      <c r="B149" s="54" t="s">
        <v>643</v>
      </c>
      <c r="C149" s="70" t="s">
        <v>120</v>
      </c>
      <c r="D149" s="70" t="s">
        <v>29</v>
      </c>
      <c r="E149" s="54" t="s">
        <v>644</v>
      </c>
      <c r="F149" s="70" t="s">
        <v>332</v>
      </c>
      <c r="G149" s="54" t="s">
        <v>645</v>
      </c>
      <c r="H149" s="117" t="s">
        <v>3363</v>
      </c>
      <c r="I149" s="117" t="s">
        <v>3363</v>
      </c>
      <c r="J149" s="72">
        <v>2.9899999999972455</v>
      </c>
      <c r="K149" s="70" t="s">
        <v>132</v>
      </c>
      <c r="L149" s="71">
        <v>1.9E-2</v>
      </c>
      <c r="M149" s="71">
        <v>3.3499999999970956E-2</v>
      </c>
      <c r="N149" s="72">
        <v>518151.58240000001</v>
      </c>
      <c r="O149" s="80">
        <v>103</v>
      </c>
      <c r="P149" s="117" t="s">
        <v>3363</v>
      </c>
      <c r="Q149" s="72">
        <v>533.69611315300006</v>
      </c>
      <c r="R149" s="73">
        <v>9.6732544143924594E-4</v>
      </c>
      <c r="S149" s="73">
        <f t="shared" si="2"/>
        <v>3.4790441012954253E-3</v>
      </c>
      <c r="T149" s="73">
        <f>Q149/'סכום נכסי הקרן'!$C$41</f>
        <v>6.1831547562611459E-4</v>
      </c>
    </row>
    <row r="150" spans="1:20">
      <c r="A150" s="69" t="s">
        <v>646</v>
      </c>
      <c r="B150" s="54" t="s">
        <v>647</v>
      </c>
      <c r="C150" s="70" t="s">
        <v>120</v>
      </c>
      <c r="D150" s="70" t="s">
        <v>29</v>
      </c>
      <c r="E150" s="54" t="s">
        <v>648</v>
      </c>
      <c r="F150" s="70" t="s">
        <v>315</v>
      </c>
      <c r="G150" s="54" t="s">
        <v>645</v>
      </c>
      <c r="H150" s="117" t="s">
        <v>3363</v>
      </c>
      <c r="I150" s="117" t="s">
        <v>3363</v>
      </c>
      <c r="J150" s="72">
        <v>2.0999999999941625</v>
      </c>
      <c r="K150" s="70" t="s">
        <v>132</v>
      </c>
      <c r="L150" s="71">
        <v>1.6399999999999998E-2</v>
      </c>
      <c r="M150" s="71">
        <v>3.029999999993245E-2</v>
      </c>
      <c r="N150" s="72">
        <v>110153.769514</v>
      </c>
      <c r="O150" s="80">
        <v>108.85</v>
      </c>
      <c r="P150" s="117" t="s">
        <v>3363</v>
      </c>
      <c r="Q150" s="72">
        <v>119.90237362699997</v>
      </c>
      <c r="R150" s="73">
        <v>4.3599058348770296E-4</v>
      </c>
      <c r="S150" s="73">
        <f t="shared" si="2"/>
        <v>7.8161642068910297E-4</v>
      </c>
      <c r="T150" s="73">
        <f>Q150/'סכום נכסי הקרן'!$C$41</f>
        <v>1.3891330918616761E-4</v>
      </c>
    </row>
    <row r="151" spans="1:20">
      <c r="A151" s="69" t="s">
        <v>649</v>
      </c>
      <c r="B151" s="54" t="s">
        <v>650</v>
      </c>
      <c r="C151" s="70" t="s">
        <v>120</v>
      </c>
      <c r="D151" s="70" t="s">
        <v>29</v>
      </c>
      <c r="E151" s="54" t="s">
        <v>651</v>
      </c>
      <c r="F151" s="70" t="s">
        <v>652</v>
      </c>
      <c r="G151" s="54" t="s">
        <v>645</v>
      </c>
      <c r="H151" s="117" t="s">
        <v>3363</v>
      </c>
      <c r="I151" s="117" t="s">
        <v>3363</v>
      </c>
      <c r="J151" s="72">
        <v>3.0199999999989968</v>
      </c>
      <c r="K151" s="70" t="s">
        <v>132</v>
      </c>
      <c r="L151" s="71">
        <v>1.4800000000000001E-2</v>
      </c>
      <c r="M151" s="71">
        <v>3.5099999999979314E-2</v>
      </c>
      <c r="N151" s="72">
        <v>929440.727877</v>
      </c>
      <c r="O151" s="80">
        <v>102.99</v>
      </c>
      <c r="P151" s="117" t="s">
        <v>3363</v>
      </c>
      <c r="Q151" s="72">
        <v>957.23105309799996</v>
      </c>
      <c r="R151" s="73">
        <v>1.1442309574370645E-3</v>
      </c>
      <c r="S151" s="73">
        <f t="shared" si="2"/>
        <v>6.2399724614495902E-3</v>
      </c>
      <c r="T151" s="73">
        <f>Q151/'סכום נכסי הקרן'!$C$41</f>
        <v>1.1090033434639215E-3</v>
      </c>
    </row>
    <row r="152" spans="1:20">
      <c r="A152" s="69" t="s">
        <v>653</v>
      </c>
      <c r="B152" s="54" t="s">
        <v>654</v>
      </c>
      <c r="C152" s="70" t="s">
        <v>120</v>
      </c>
      <c r="D152" s="70" t="s">
        <v>29</v>
      </c>
      <c r="E152" s="85">
        <v>1154</v>
      </c>
      <c r="F152" s="70" t="s">
        <v>538</v>
      </c>
      <c r="G152" s="54" t="s">
        <v>645</v>
      </c>
      <c r="H152" s="117" t="s">
        <v>3363</v>
      </c>
      <c r="I152" s="117" t="s">
        <v>3363</v>
      </c>
      <c r="J152" s="72">
        <v>1</v>
      </c>
      <c r="K152" s="70" t="s">
        <v>132</v>
      </c>
      <c r="L152" s="71">
        <v>6.8000000000000005E-2</v>
      </c>
      <c r="M152" s="71">
        <v>0</v>
      </c>
      <c r="N152" s="72">
        <v>202322.39005699998</v>
      </c>
      <c r="O152" s="80">
        <v>22.77</v>
      </c>
      <c r="P152" s="117" t="s">
        <v>3363</v>
      </c>
      <c r="Q152" s="72">
        <v>46.068809594000001</v>
      </c>
      <c r="R152" s="73">
        <v>4.4550147049199758E-4</v>
      </c>
      <c r="S152" s="73">
        <f t="shared" si="2"/>
        <v>3.0031213704147778E-4</v>
      </c>
      <c r="T152" s="73">
        <f>Q152/'סכום נכסי הקרן'!$C$41</f>
        <v>5.3373178506692479E-5</v>
      </c>
    </row>
    <row r="153" spans="1:20">
      <c r="A153" s="118" t="s">
        <v>3363</v>
      </c>
      <c r="B153" s="117" t="s">
        <v>3363</v>
      </c>
      <c r="C153" s="117" t="s">
        <v>3363</v>
      </c>
      <c r="D153" s="117" t="s">
        <v>3363</v>
      </c>
      <c r="E153" s="117" t="s">
        <v>3363</v>
      </c>
      <c r="F153" s="117" t="s">
        <v>3363</v>
      </c>
      <c r="G153" s="117" t="s">
        <v>3363</v>
      </c>
      <c r="H153" s="117" t="s">
        <v>3363</v>
      </c>
      <c r="I153" s="117" t="s">
        <v>3363</v>
      </c>
      <c r="J153" s="117" t="s">
        <v>3363</v>
      </c>
      <c r="K153" s="117" t="s">
        <v>3363</v>
      </c>
      <c r="L153" s="117" t="s">
        <v>3363</v>
      </c>
      <c r="M153" s="117" t="s">
        <v>3363</v>
      </c>
      <c r="N153" s="117" t="s">
        <v>3363</v>
      </c>
      <c r="O153" s="117" t="s">
        <v>3363</v>
      </c>
      <c r="P153" s="117" t="s">
        <v>3363</v>
      </c>
      <c r="Q153" s="117" t="s">
        <v>3363</v>
      </c>
      <c r="R153" s="117" t="s">
        <v>3363</v>
      </c>
      <c r="S153" s="117" t="s">
        <v>3363</v>
      </c>
      <c r="T153" s="117" t="s">
        <v>3363</v>
      </c>
    </row>
    <row r="154" spans="1:20">
      <c r="A154" s="68" t="s">
        <v>49</v>
      </c>
      <c r="B154" s="116" t="s">
        <v>3363</v>
      </c>
      <c r="C154" s="116" t="s">
        <v>3363</v>
      </c>
      <c r="D154" s="116" t="s">
        <v>3363</v>
      </c>
      <c r="E154" s="116" t="s">
        <v>3363</v>
      </c>
      <c r="F154" s="116" t="s">
        <v>3363</v>
      </c>
      <c r="G154" s="116" t="s">
        <v>3363</v>
      </c>
      <c r="H154" s="116" t="s">
        <v>3363</v>
      </c>
      <c r="I154" s="116" t="s">
        <v>3363</v>
      </c>
      <c r="J154" s="66">
        <v>3.9783301734785321</v>
      </c>
      <c r="K154" s="116" t="s">
        <v>3363</v>
      </c>
      <c r="L154" s="116" t="s">
        <v>3363</v>
      </c>
      <c r="M154" s="65">
        <v>5.3107023699208097E-2</v>
      </c>
      <c r="N154" s="116" t="s">
        <v>3363</v>
      </c>
      <c r="O154" s="116" t="s">
        <v>3363</v>
      </c>
      <c r="P154" s="66">
        <f>SUM(P155:P213)</f>
        <v>181.70828417899997</v>
      </c>
      <c r="Q154" s="66">
        <v>18725.186062979999</v>
      </c>
      <c r="R154" s="116" t="s">
        <v>3363</v>
      </c>
      <c r="S154" s="67">
        <f t="shared" si="2"/>
        <v>0.12206524745551947</v>
      </c>
      <c r="T154" s="67">
        <f>Q154/'סכום נכסי הקרן'!$C$41</f>
        <v>2.1694129002209479E-2</v>
      </c>
    </row>
    <row r="155" spans="1:20">
      <c r="A155" s="69" t="s">
        <v>655</v>
      </c>
      <c r="B155" s="54" t="s">
        <v>656</v>
      </c>
      <c r="C155" s="70" t="s">
        <v>120</v>
      </c>
      <c r="D155" s="70" t="s">
        <v>29</v>
      </c>
      <c r="E155" s="54" t="s">
        <v>657</v>
      </c>
      <c r="F155" s="70" t="s">
        <v>658</v>
      </c>
      <c r="G155" s="54" t="s">
        <v>310</v>
      </c>
      <c r="H155" s="54" t="s">
        <v>311</v>
      </c>
      <c r="I155" s="117" t="s">
        <v>3363</v>
      </c>
      <c r="J155" s="72">
        <v>0.8999996494887792</v>
      </c>
      <c r="K155" s="70" t="s">
        <v>132</v>
      </c>
      <c r="L155" s="71">
        <v>5.7000000000000002E-2</v>
      </c>
      <c r="M155" s="71">
        <v>4.6100014961101138E-2</v>
      </c>
      <c r="N155" s="72">
        <v>5.2719000000000002E-2</v>
      </c>
      <c r="O155" s="80">
        <v>101.48</v>
      </c>
      <c r="P155" s="117" t="s">
        <v>3363</v>
      </c>
      <c r="Q155" s="72">
        <v>5.3471999999999999E-5</v>
      </c>
      <c r="R155" s="73">
        <v>3.4133283235703946E-10</v>
      </c>
      <c r="S155" s="73">
        <f t="shared" si="2"/>
        <v>3.4857185877825096E-10</v>
      </c>
      <c r="T155" s="73">
        <f>Q155/'סכום נכסי הקרן'!$C$41</f>
        <v>6.1950170326987596E-11</v>
      </c>
    </row>
    <row r="156" spans="1:20">
      <c r="A156" s="69" t="s">
        <v>659</v>
      </c>
      <c r="B156" s="54" t="s">
        <v>660</v>
      </c>
      <c r="C156" s="70" t="s">
        <v>120</v>
      </c>
      <c r="D156" s="70" t="s">
        <v>29</v>
      </c>
      <c r="E156" s="54" t="s">
        <v>367</v>
      </c>
      <c r="F156" s="70" t="s">
        <v>332</v>
      </c>
      <c r="G156" s="54" t="s">
        <v>353</v>
      </c>
      <c r="H156" s="54" t="s">
        <v>311</v>
      </c>
      <c r="I156" s="117" t="s">
        <v>3363</v>
      </c>
      <c r="J156" s="72">
        <v>5.6499999999974513</v>
      </c>
      <c r="K156" s="70" t="s">
        <v>132</v>
      </c>
      <c r="L156" s="71">
        <v>2.5499999999999998E-2</v>
      </c>
      <c r="M156" s="71">
        <v>5.0299999999979299E-2</v>
      </c>
      <c r="N156" s="72">
        <v>1102233.2530159999</v>
      </c>
      <c r="O156" s="80">
        <v>87.22</v>
      </c>
      <c r="P156" s="117" t="s">
        <v>3363</v>
      </c>
      <c r="Q156" s="72">
        <v>961.44591813300008</v>
      </c>
      <c r="R156" s="73">
        <v>8.0875639728490831E-4</v>
      </c>
      <c r="S156" s="73">
        <f t="shared" si="2"/>
        <v>6.2674482121181539E-3</v>
      </c>
      <c r="T156" s="73">
        <f>Q156/'סכום נכסי הקרן'!$C$41</f>
        <v>1.1138864899110999E-3</v>
      </c>
    </row>
    <row r="157" spans="1:20">
      <c r="A157" s="69" t="s">
        <v>661</v>
      </c>
      <c r="B157" s="54" t="s">
        <v>662</v>
      </c>
      <c r="C157" s="70" t="s">
        <v>120</v>
      </c>
      <c r="D157" s="70" t="s">
        <v>29</v>
      </c>
      <c r="E157" s="54" t="s">
        <v>374</v>
      </c>
      <c r="F157" s="70" t="s">
        <v>375</v>
      </c>
      <c r="G157" s="54" t="s">
        <v>345</v>
      </c>
      <c r="H157" s="54" t="s">
        <v>130</v>
      </c>
      <c r="I157" s="117" t="s">
        <v>3363</v>
      </c>
      <c r="J157" s="72">
        <v>4.9899999999937688</v>
      </c>
      <c r="K157" s="70" t="s">
        <v>132</v>
      </c>
      <c r="L157" s="71">
        <v>1.9400000000000001E-2</v>
      </c>
      <c r="M157" s="71">
        <v>4.7099999999948225E-2</v>
      </c>
      <c r="N157" s="72">
        <v>130501.898544</v>
      </c>
      <c r="O157" s="80">
        <v>87.3</v>
      </c>
      <c r="P157" s="117" t="s">
        <v>3363</v>
      </c>
      <c r="Q157" s="72">
        <v>113.92815742899998</v>
      </c>
      <c r="R157" s="73">
        <v>2.1274262430869944E-4</v>
      </c>
      <c r="S157" s="73">
        <f t="shared" si="2"/>
        <v>7.4267185821004869E-4</v>
      </c>
      <c r="T157" s="73">
        <f>Q157/'סכום נכסי הקרן'!$C$41</f>
        <v>1.319918603711551E-4</v>
      </c>
    </row>
    <row r="158" spans="1:20">
      <c r="A158" s="69" t="s">
        <v>663</v>
      </c>
      <c r="B158" s="54" t="s">
        <v>664</v>
      </c>
      <c r="C158" s="70" t="s">
        <v>120</v>
      </c>
      <c r="D158" s="70" t="s">
        <v>29</v>
      </c>
      <c r="E158" s="54" t="s">
        <v>665</v>
      </c>
      <c r="F158" s="70" t="s">
        <v>375</v>
      </c>
      <c r="G158" s="54" t="s">
        <v>345</v>
      </c>
      <c r="H158" s="54" t="s">
        <v>130</v>
      </c>
      <c r="I158" s="117" t="s">
        <v>3363</v>
      </c>
      <c r="J158" s="72">
        <v>5.4800000001348383</v>
      </c>
      <c r="K158" s="70" t="s">
        <v>132</v>
      </c>
      <c r="L158" s="71">
        <v>1.95E-2</v>
      </c>
      <c r="M158" s="71">
        <v>4.8600000001659559E-2</v>
      </c>
      <c r="N158" s="72">
        <v>9037.8520470000003</v>
      </c>
      <c r="O158" s="80">
        <v>85.34</v>
      </c>
      <c r="P158" s="117" t="s">
        <v>3363</v>
      </c>
      <c r="Q158" s="72">
        <v>7.7129026019999998</v>
      </c>
      <c r="R158" s="73">
        <v>8.2575151177768798E-6</v>
      </c>
      <c r="S158" s="73">
        <f t="shared" si="2"/>
        <v>5.0278665405347625E-5</v>
      </c>
      <c r="T158" s="73">
        <f>Q158/'סכום נכסי הקרן'!$C$41</f>
        <v>8.9358099549178224E-6</v>
      </c>
    </row>
    <row r="159" spans="1:20">
      <c r="A159" s="69" t="s">
        <v>666</v>
      </c>
      <c r="B159" s="54" t="s">
        <v>667</v>
      </c>
      <c r="C159" s="70" t="s">
        <v>120</v>
      </c>
      <c r="D159" s="70" t="s">
        <v>29</v>
      </c>
      <c r="E159" s="54" t="s">
        <v>668</v>
      </c>
      <c r="F159" s="70" t="s">
        <v>332</v>
      </c>
      <c r="G159" s="54" t="s">
        <v>353</v>
      </c>
      <c r="H159" s="54" t="s">
        <v>311</v>
      </c>
      <c r="I159" s="117" t="s">
        <v>3363</v>
      </c>
      <c r="J159" s="72">
        <v>0.80999999999767902</v>
      </c>
      <c r="K159" s="70" t="s">
        <v>132</v>
      </c>
      <c r="L159" s="71">
        <v>2.5499999999999998E-2</v>
      </c>
      <c r="M159" s="71">
        <v>4.4299999999855497E-2</v>
      </c>
      <c r="N159" s="72">
        <v>135489.40132</v>
      </c>
      <c r="O159" s="80">
        <v>98.58</v>
      </c>
      <c r="P159" s="117" t="s">
        <v>3363</v>
      </c>
      <c r="Q159" s="72">
        <v>133.56545185099998</v>
      </c>
      <c r="R159" s="73">
        <v>6.7299180087818642E-4</v>
      </c>
      <c r="S159" s="73">
        <f t="shared" si="2"/>
        <v>8.7068293350276858E-4</v>
      </c>
      <c r="T159" s="73">
        <f>Q159/'סכום נכסי הקרן'!$C$41</f>
        <v>1.5474271566372138E-4</v>
      </c>
    </row>
    <row r="160" spans="1:20">
      <c r="A160" s="69" t="s">
        <v>669</v>
      </c>
      <c r="B160" s="54" t="s">
        <v>670</v>
      </c>
      <c r="C160" s="70" t="s">
        <v>120</v>
      </c>
      <c r="D160" s="70" t="s">
        <v>29</v>
      </c>
      <c r="E160" s="54" t="s">
        <v>445</v>
      </c>
      <c r="F160" s="70" t="s">
        <v>128</v>
      </c>
      <c r="G160" s="54" t="s">
        <v>353</v>
      </c>
      <c r="H160" s="54" t="s">
        <v>311</v>
      </c>
      <c r="I160" s="117" t="s">
        <v>3363</v>
      </c>
      <c r="J160" s="72">
        <v>3.6299999999956643</v>
      </c>
      <c r="K160" s="70" t="s">
        <v>132</v>
      </c>
      <c r="L160" s="71">
        <v>4.5599999999999995E-2</v>
      </c>
      <c r="M160" s="71">
        <v>5.0899999999916373E-2</v>
      </c>
      <c r="N160" s="72">
        <v>261994.66935499999</v>
      </c>
      <c r="O160" s="80">
        <v>98.58</v>
      </c>
      <c r="P160" s="117" t="s">
        <v>3363</v>
      </c>
      <c r="Q160" s="72">
        <v>258.27433632399999</v>
      </c>
      <c r="R160" s="73">
        <v>5.0757329557885012E-4</v>
      </c>
      <c r="S160" s="73">
        <f t="shared" si="2"/>
        <v>1.6836319099187578E-3</v>
      </c>
      <c r="T160" s="73">
        <f>Q160/'סכום נכסי הקרן'!$C$41</f>
        <v>2.9922462459532989E-4</v>
      </c>
    </row>
    <row r="161" spans="1:20">
      <c r="A161" s="69" t="s">
        <v>671</v>
      </c>
      <c r="B161" s="54" t="s">
        <v>672</v>
      </c>
      <c r="C161" s="70" t="s">
        <v>120</v>
      </c>
      <c r="D161" s="70" t="s">
        <v>29</v>
      </c>
      <c r="E161" s="54" t="s">
        <v>455</v>
      </c>
      <c r="F161" s="70" t="s">
        <v>155</v>
      </c>
      <c r="G161" s="54" t="s">
        <v>456</v>
      </c>
      <c r="H161" s="54" t="s">
        <v>130</v>
      </c>
      <c r="I161" s="117" t="s">
        <v>3363</v>
      </c>
      <c r="J161" s="72">
        <v>8.5199999999812839</v>
      </c>
      <c r="K161" s="70" t="s">
        <v>132</v>
      </c>
      <c r="L161" s="71">
        <v>2.7900000000000001E-2</v>
      </c>
      <c r="M161" s="71">
        <v>5.0099999999872351E-2</v>
      </c>
      <c r="N161" s="72">
        <v>263594.55499999999</v>
      </c>
      <c r="O161" s="80">
        <v>83.51</v>
      </c>
      <c r="P161" s="117" t="s">
        <v>3363</v>
      </c>
      <c r="Q161" s="72">
        <v>220.12781288099998</v>
      </c>
      <c r="R161" s="73">
        <v>6.1295357408613145E-4</v>
      </c>
      <c r="S161" s="73">
        <f t="shared" si="2"/>
        <v>1.4349633622217455E-3</v>
      </c>
      <c r="T161" s="73">
        <f>Q161/'סכום נכסי הקרן'!$C$41</f>
        <v>2.5502983807759581E-4</v>
      </c>
    </row>
    <row r="162" spans="1:20">
      <c r="A162" s="69" t="s">
        <v>673</v>
      </c>
      <c r="B162" s="54" t="s">
        <v>674</v>
      </c>
      <c r="C162" s="70" t="s">
        <v>120</v>
      </c>
      <c r="D162" s="70" t="s">
        <v>29</v>
      </c>
      <c r="E162" s="54" t="s">
        <v>675</v>
      </c>
      <c r="F162" s="70" t="s">
        <v>129</v>
      </c>
      <c r="G162" s="54" t="s">
        <v>456</v>
      </c>
      <c r="H162" s="54" t="s">
        <v>130</v>
      </c>
      <c r="I162" s="117" t="s">
        <v>3363</v>
      </c>
      <c r="J162" s="72">
        <v>1.3000000000001743</v>
      </c>
      <c r="K162" s="70" t="s">
        <v>132</v>
      </c>
      <c r="L162" s="71">
        <v>6.0999999999999999E-2</v>
      </c>
      <c r="M162" s="71">
        <v>5.9900000000040643E-2</v>
      </c>
      <c r="N162" s="72">
        <v>564845.47499999998</v>
      </c>
      <c r="O162" s="80">
        <v>101.47</v>
      </c>
      <c r="P162" s="117" t="s">
        <v>3363</v>
      </c>
      <c r="Q162" s="72">
        <v>573.14870973300003</v>
      </c>
      <c r="R162" s="73">
        <v>1.4663312868305599E-3</v>
      </c>
      <c r="S162" s="73">
        <f t="shared" si="2"/>
        <v>3.7362266440003748E-3</v>
      </c>
      <c r="T162" s="73">
        <f>Q162/'סכום נכסי הקרן'!$C$41</f>
        <v>6.6402341768874418E-4</v>
      </c>
    </row>
    <row r="163" spans="1:20">
      <c r="A163" s="69" t="s">
        <v>676</v>
      </c>
      <c r="B163" s="54" t="s">
        <v>677</v>
      </c>
      <c r="C163" s="70" t="s">
        <v>120</v>
      </c>
      <c r="D163" s="70" t="s">
        <v>29</v>
      </c>
      <c r="E163" s="54" t="s">
        <v>489</v>
      </c>
      <c r="F163" s="70" t="s">
        <v>375</v>
      </c>
      <c r="G163" s="54" t="s">
        <v>456</v>
      </c>
      <c r="H163" s="54" t="s">
        <v>130</v>
      </c>
      <c r="I163" s="117" t="s">
        <v>3363</v>
      </c>
      <c r="J163" s="72">
        <v>7.0800000000094858</v>
      </c>
      <c r="K163" s="70" t="s">
        <v>132</v>
      </c>
      <c r="L163" s="71">
        <v>3.0499999999999999E-2</v>
      </c>
      <c r="M163" s="71">
        <v>5.1700000000085247E-2</v>
      </c>
      <c r="N163" s="72">
        <v>384568.74550999998</v>
      </c>
      <c r="O163" s="80">
        <v>86.63</v>
      </c>
      <c r="P163" s="117" t="s">
        <v>3363</v>
      </c>
      <c r="Q163" s="72">
        <v>333.15190424799999</v>
      </c>
      <c r="R163" s="73">
        <v>5.6333573643530086E-4</v>
      </c>
      <c r="S163" s="73">
        <f t="shared" si="2"/>
        <v>2.1717418185076159E-3</v>
      </c>
      <c r="T163" s="73">
        <f>Q163/'סכום נכסי הקרן'!$C$41</f>
        <v>3.8597428958938999E-4</v>
      </c>
    </row>
    <row r="164" spans="1:20">
      <c r="A164" s="69" t="s">
        <v>678</v>
      </c>
      <c r="B164" s="54" t="s">
        <v>679</v>
      </c>
      <c r="C164" s="70" t="s">
        <v>120</v>
      </c>
      <c r="D164" s="70" t="s">
        <v>29</v>
      </c>
      <c r="E164" s="54" t="s">
        <v>489</v>
      </c>
      <c r="F164" s="70" t="s">
        <v>375</v>
      </c>
      <c r="G164" s="54" t="s">
        <v>456</v>
      </c>
      <c r="H164" s="54" t="s">
        <v>130</v>
      </c>
      <c r="I164" s="117" t="s">
        <v>3363</v>
      </c>
      <c r="J164" s="72">
        <v>2.4200000000007815</v>
      </c>
      <c r="K164" s="70" t="s">
        <v>132</v>
      </c>
      <c r="L164" s="71">
        <v>2.9100000000000001E-2</v>
      </c>
      <c r="M164" s="71">
        <v>4.2700000000060821E-2</v>
      </c>
      <c r="N164" s="72">
        <v>184856.99366599999</v>
      </c>
      <c r="O164" s="80">
        <v>96.93</v>
      </c>
      <c r="P164" s="117" t="s">
        <v>3363</v>
      </c>
      <c r="Q164" s="72">
        <v>179.18188393299999</v>
      </c>
      <c r="R164" s="73">
        <v>3.0809498944333333E-4</v>
      </c>
      <c r="S164" s="73">
        <f t="shared" si="2"/>
        <v>1.1680461239885291E-3</v>
      </c>
      <c r="T164" s="73">
        <f>Q164/'סכום נכסי הקרן'!$C$41</f>
        <v>2.0759179064108079E-4</v>
      </c>
    </row>
    <row r="165" spans="1:20">
      <c r="A165" s="69" t="s">
        <v>680</v>
      </c>
      <c r="B165" s="54" t="s">
        <v>681</v>
      </c>
      <c r="C165" s="70" t="s">
        <v>120</v>
      </c>
      <c r="D165" s="70" t="s">
        <v>29</v>
      </c>
      <c r="E165" s="54" t="s">
        <v>489</v>
      </c>
      <c r="F165" s="70" t="s">
        <v>375</v>
      </c>
      <c r="G165" s="54" t="s">
        <v>456</v>
      </c>
      <c r="H165" s="54" t="s">
        <v>130</v>
      </c>
      <c r="I165" s="117" t="s">
        <v>3363</v>
      </c>
      <c r="J165" s="72">
        <v>6.310000000003023</v>
      </c>
      <c r="K165" s="70" t="s">
        <v>132</v>
      </c>
      <c r="L165" s="71">
        <v>3.0499999999999999E-2</v>
      </c>
      <c r="M165" s="71">
        <v>5.0600000000016812E-2</v>
      </c>
      <c r="N165" s="72">
        <v>630839.69313599996</v>
      </c>
      <c r="O165" s="80">
        <v>88.63</v>
      </c>
      <c r="P165" s="117" t="s">
        <v>3363</v>
      </c>
      <c r="Q165" s="72">
        <v>559.11322000099995</v>
      </c>
      <c r="R165" s="73">
        <v>8.6550193434096405E-4</v>
      </c>
      <c r="S165" s="73">
        <f t="shared" si="2"/>
        <v>3.6447324649020369E-3</v>
      </c>
      <c r="T165" s="73">
        <f>Q165/'סכום נכסי הקרן'!$C$41</f>
        <v>6.4776255257204581E-4</v>
      </c>
    </row>
    <row r="166" spans="1:20">
      <c r="A166" s="69" t="s">
        <v>682</v>
      </c>
      <c r="B166" s="54" t="s">
        <v>683</v>
      </c>
      <c r="C166" s="70" t="s">
        <v>120</v>
      </c>
      <c r="D166" s="70" t="s">
        <v>29</v>
      </c>
      <c r="E166" s="54" t="s">
        <v>489</v>
      </c>
      <c r="F166" s="70" t="s">
        <v>375</v>
      </c>
      <c r="G166" s="54" t="s">
        <v>456</v>
      </c>
      <c r="H166" s="54" t="s">
        <v>130</v>
      </c>
      <c r="I166" s="117" t="s">
        <v>3363</v>
      </c>
      <c r="J166" s="72">
        <v>7.9500000000001814</v>
      </c>
      <c r="K166" s="70" t="s">
        <v>132</v>
      </c>
      <c r="L166" s="71">
        <v>2.63E-2</v>
      </c>
      <c r="M166" s="71">
        <v>5.2399999999991349E-2</v>
      </c>
      <c r="N166" s="72">
        <v>677814.57</v>
      </c>
      <c r="O166" s="80">
        <v>81.86</v>
      </c>
      <c r="P166" s="117" t="s">
        <v>3363</v>
      </c>
      <c r="Q166" s="72">
        <v>554.859007002</v>
      </c>
      <c r="R166" s="73">
        <v>9.7711170087012682E-4</v>
      </c>
      <c r="S166" s="73">
        <f t="shared" si="2"/>
        <v>3.6170002137668631E-3</v>
      </c>
      <c r="T166" s="73">
        <f>Q166/'סכום נכסי הקרן'!$C$41</f>
        <v>6.4283381940524211E-4</v>
      </c>
    </row>
    <row r="167" spans="1:20">
      <c r="A167" s="69" t="s">
        <v>684</v>
      </c>
      <c r="B167" s="54" t="s">
        <v>685</v>
      </c>
      <c r="C167" s="70" t="s">
        <v>120</v>
      </c>
      <c r="D167" s="70" t="s">
        <v>29</v>
      </c>
      <c r="E167" s="54" t="s">
        <v>686</v>
      </c>
      <c r="F167" s="70" t="s">
        <v>375</v>
      </c>
      <c r="G167" s="54" t="s">
        <v>452</v>
      </c>
      <c r="H167" s="54" t="s">
        <v>311</v>
      </c>
      <c r="I167" s="117" t="s">
        <v>3363</v>
      </c>
      <c r="J167" s="72">
        <v>3.7300000000007172</v>
      </c>
      <c r="K167" s="70" t="s">
        <v>132</v>
      </c>
      <c r="L167" s="71">
        <v>4.7E-2</v>
      </c>
      <c r="M167" s="71">
        <v>4.5400000000013242E-2</v>
      </c>
      <c r="N167" s="72">
        <v>346438.55800000002</v>
      </c>
      <c r="O167" s="80">
        <v>104.73</v>
      </c>
      <c r="P167" s="117" t="s">
        <v>3363</v>
      </c>
      <c r="Q167" s="72">
        <v>362.82510653799994</v>
      </c>
      <c r="R167" s="73">
        <v>3.8531704815927039E-4</v>
      </c>
      <c r="S167" s="73">
        <f t="shared" si="2"/>
        <v>2.3651747044690224E-3</v>
      </c>
      <c r="T167" s="73">
        <f>Q167/'סכום נכסי הקרן'!$C$41</f>
        <v>4.20352280612966E-4</v>
      </c>
    </row>
    <row r="168" spans="1:20">
      <c r="A168" s="69" t="s">
        <v>687</v>
      </c>
      <c r="B168" s="54" t="s">
        <v>688</v>
      </c>
      <c r="C168" s="70" t="s">
        <v>120</v>
      </c>
      <c r="D168" s="70" t="s">
        <v>29</v>
      </c>
      <c r="E168" s="54" t="s">
        <v>496</v>
      </c>
      <c r="F168" s="70" t="s">
        <v>375</v>
      </c>
      <c r="G168" s="54" t="s">
        <v>456</v>
      </c>
      <c r="H168" s="54" t="s">
        <v>130</v>
      </c>
      <c r="I168" s="117" t="s">
        <v>3363</v>
      </c>
      <c r="J168" s="72">
        <v>5.7199999999997839</v>
      </c>
      <c r="K168" s="70" t="s">
        <v>132</v>
      </c>
      <c r="L168" s="71">
        <v>2.64E-2</v>
      </c>
      <c r="M168" s="71">
        <v>4.9499999999999995E-2</v>
      </c>
      <c r="N168" s="72">
        <v>1043251.727844</v>
      </c>
      <c r="O168" s="80">
        <v>88.65</v>
      </c>
      <c r="P168" s="117" t="s">
        <v>3363</v>
      </c>
      <c r="Q168" s="72">
        <v>924.84265676000007</v>
      </c>
      <c r="R168" s="73">
        <v>6.3761729488951801E-4</v>
      </c>
      <c r="S168" s="73">
        <f t="shared" si="2"/>
        <v>6.0288398403697107E-3</v>
      </c>
      <c r="T168" s="73">
        <f>Q168/'סכום נכסי הקרן'!$C$41</f>
        <v>1.071479654995993E-3</v>
      </c>
    </row>
    <row r="169" spans="1:20">
      <c r="A169" s="69" t="s">
        <v>689</v>
      </c>
      <c r="B169" s="54" t="s">
        <v>690</v>
      </c>
      <c r="C169" s="70" t="s">
        <v>120</v>
      </c>
      <c r="D169" s="70" t="s">
        <v>29</v>
      </c>
      <c r="E169" s="54" t="s">
        <v>496</v>
      </c>
      <c r="F169" s="70" t="s">
        <v>375</v>
      </c>
      <c r="G169" s="54" t="s">
        <v>456</v>
      </c>
      <c r="H169" s="54" t="s">
        <v>130</v>
      </c>
      <c r="I169" s="117" t="s">
        <v>3363</v>
      </c>
      <c r="J169" s="72">
        <v>7.3499999999953474</v>
      </c>
      <c r="K169" s="70" t="s">
        <v>132</v>
      </c>
      <c r="L169" s="71">
        <v>2.5000000000000001E-2</v>
      </c>
      <c r="M169" s="71">
        <v>5.2799999999982167E-2</v>
      </c>
      <c r="N169" s="72">
        <v>624221.54933099996</v>
      </c>
      <c r="O169" s="80">
        <v>82.64</v>
      </c>
      <c r="P169" s="117" t="s">
        <v>3363</v>
      </c>
      <c r="Q169" s="72">
        <v>515.85668836399998</v>
      </c>
      <c r="R169" s="73">
        <v>4.68055950735754E-4</v>
      </c>
      <c r="S169" s="73">
        <f t="shared" si="2"/>
        <v>3.3627529309962676E-3</v>
      </c>
      <c r="T169" s="73">
        <f>Q169/'סכום נכסי הקרן'!$C$41</f>
        <v>5.9764754840786879E-4</v>
      </c>
    </row>
    <row r="170" spans="1:20">
      <c r="A170" s="69" t="s">
        <v>691</v>
      </c>
      <c r="B170" s="54" t="s">
        <v>692</v>
      </c>
      <c r="C170" s="70" t="s">
        <v>120</v>
      </c>
      <c r="D170" s="70" t="s">
        <v>29</v>
      </c>
      <c r="E170" s="54" t="s">
        <v>693</v>
      </c>
      <c r="F170" s="70" t="s">
        <v>375</v>
      </c>
      <c r="G170" s="54" t="s">
        <v>456</v>
      </c>
      <c r="H170" s="54" t="s">
        <v>130</v>
      </c>
      <c r="I170" s="117" t="s">
        <v>3363</v>
      </c>
      <c r="J170" s="72">
        <v>5.040000000001652</v>
      </c>
      <c r="K170" s="70" t="s">
        <v>132</v>
      </c>
      <c r="L170" s="71">
        <v>3.4300000000000004E-2</v>
      </c>
      <c r="M170" s="71">
        <v>4.6700000000031473E-2</v>
      </c>
      <c r="N170" s="72">
        <v>411025.3469</v>
      </c>
      <c r="O170" s="80">
        <v>94.3</v>
      </c>
      <c r="P170" s="117" t="s">
        <v>3363</v>
      </c>
      <c r="Q170" s="72">
        <v>387.59690213399995</v>
      </c>
      <c r="R170" s="73">
        <v>1.3525909796630248E-3</v>
      </c>
      <c r="S170" s="73">
        <f t="shared" si="2"/>
        <v>2.5266564301604615E-3</v>
      </c>
      <c r="T170" s="73">
        <f>Q170/'סכום נכסי הקרן'!$C$41</f>
        <v>4.4905172997856897E-4</v>
      </c>
    </row>
    <row r="171" spans="1:20">
      <c r="A171" s="69" t="s">
        <v>694</v>
      </c>
      <c r="B171" s="54" t="s">
        <v>695</v>
      </c>
      <c r="C171" s="70" t="s">
        <v>120</v>
      </c>
      <c r="D171" s="70" t="s">
        <v>29</v>
      </c>
      <c r="E171" s="54" t="s">
        <v>693</v>
      </c>
      <c r="F171" s="70" t="s">
        <v>375</v>
      </c>
      <c r="G171" s="54" t="s">
        <v>456</v>
      </c>
      <c r="H171" s="54" t="s">
        <v>130</v>
      </c>
      <c r="I171" s="117" t="s">
        <v>3363</v>
      </c>
      <c r="J171" s="72">
        <v>6.3200000000033061</v>
      </c>
      <c r="K171" s="70" t="s">
        <v>132</v>
      </c>
      <c r="L171" s="71">
        <v>2.98E-2</v>
      </c>
      <c r="M171" s="71">
        <v>4.9400000000011018E-2</v>
      </c>
      <c r="N171" s="72">
        <v>367819.84204700001</v>
      </c>
      <c r="O171" s="80">
        <v>88.82</v>
      </c>
      <c r="P171" s="117" t="s">
        <v>3363</v>
      </c>
      <c r="Q171" s="72">
        <v>326.69758370599999</v>
      </c>
      <c r="R171" s="73">
        <v>9.3701993896085133E-4</v>
      </c>
      <c r="S171" s="73">
        <f t="shared" si="2"/>
        <v>2.1296675645340298E-3</v>
      </c>
      <c r="T171" s="73">
        <f>Q171/'סכום נכסי הקרן'!$C$41</f>
        <v>3.7849661422804432E-4</v>
      </c>
    </row>
    <row r="172" spans="1:20">
      <c r="A172" s="69" t="s">
        <v>696</v>
      </c>
      <c r="B172" s="54" t="s">
        <v>697</v>
      </c>
      <c r="C172" s="70" t="s">
        <v>120</v>
      </c>
      <c r="D172" s="70" t="s">
        <v>29</v>
      </c>
      <c r="E172" s="54" t="s">
        <v>517</v>
      </c>
      <c r="F172" s="70" t="s">
        <v>375</v>
      </c>
      <c r="G172" s="54" t="s">
        <v>456</v>
      </c>
      <c r="H172" s="54" t="s">
        <v>130</v>
      </c>
      <c r="I172" s="117" t="s">
        <v>3363</v>
      </c>
      <c r="J172" s="72">
        <v>2.5399999999973932</v>
      </c>
      <c r="K172" s="70" t="s">
        <v>132</v>
      </c>
      <c r="L172" s="71">
        <v>3.3000000000000002E-2</v>
      </c>
      <c r="M172" s="71">
        <v>4.2599999999972597E-2</v>
      </c>
      <c r="N172" s="72">
        <v>302853.25105000002</v>
      </c>
      <c r="O172" s="80">
        <v>98.82</v>
      </c>
      <c r="P172" s="117" t="s">
        <v>3363</v>
      </c>
      <c r="Q172" s="72">
        <v>299.27958270700003</v>
      </c>
      <c r="R172" s="73">
        <v>9.8218959623149393E-4</v>
      </c>
      <c r="S172" s="73">
        <f t="shared" si="2"/>
        <v>1.9509358250777657E-3</v>
      </c>
      <c r="T172" s="73">
        <f>Q172/'סכום נכסי הקרן'!$C$41</f>
        <v>3.467313944510851E-4</v>
      </c>
    </row>
    <row r="173" spans="1:20">
      <c r="A173" s="69" t="s">
        <v>698</v>
      </c>
      <c r="B173" s="54" t="s">
        <v>699</v>
      </c>
      <c r="C173" s="70" t="s">
        <v>120</v>
      </c>
      <c r="D173" s="70" t="s">
        <v>29</v>
      </c>
      <c r="E173" s="54" t="s">
        <v>517</v>
      </c>
      <c r="F173" s="70" t="s">
        <v>375</v>
      </c>
      <c r="G173" s="54" t="s">
        <v>456</v>
      </c>
      <c r="H173" s="54" t="s">
        <v>130</v>
      </c>
      <c r="I173" s="117" t="s">
        <v>3363</v>
      </c>
      <c r="J173" s="72">
        <v>4.9699999999956734</v>
      </c>
      <c r="K173" s="70" t="s">
        <v>132</v>
      </c>
      <c r="L173" s="71">
        <v>2.6200000000000001E-2</v>
      </c>
      <c r="M173" s="71">
        <v>4.7099999999972504E-2</v>
      </c>
      <c r="N173" s="72">
        <v>515973.25206000003</v>
      </c>
      <c r="O173" s="80">
        <v>90.92</v>
      </c>
      <c r="P173" s="117" t="s">
        <v>3363</v>
      </c>
      <c r="Q173" s="72">
        <v>469.12286359899997</v>
      </c>
      <c r="R173" s="73">
        <v>3.9893985674533251E-4</v>
      </c>
      <c r="S173" s="73">
        <f t="shared" si="2"/>
        <v>3.0581057106537869E-3</v>
      </c>
      <c r="T173" s="73">
        <f>Q173/'סכום נכסי הקרן'!$C$41</f>
        <v>5.4350391427742024E-4</v>
      </c>
    </row>
    <row r="174" spans="1:20">
      <c r="A174" s="69" t="s">
        <v>700</v>
      </c>
      <c r="B174" s="54" t="s">
        <v>701</v>
      </c>
      <c r="C174" s="70" t="s">
        <v>120</v>
      </c>
      <c r="D174" s="70" t="s">
        <v>29</v>
      </c>
      <c r="E174" s="54" t="s">
        <v>702</v>
      </c>
      <c r="F174" s="70" t="s">
        <v>127</v>
      </c>
      <c r="G174" s="54" t="s">
        <v>452</v>
      </c>
      <c r="H174" s="54" t="s">
        <v>311</v>
      </c>
      <c r="I174" s="117" t="s">
        <v>3363</v>
      </c>
      <c r="J174" s="72">
        <v>1.3699999999950416</v>
      </c>
      <c r="K174" s="70" t="s">
        <v>132</v>
      </c>
      <c r="L174" s="71">
        <v>2.75E-2</v>
      </c>
      <c r="M174" s="71">
        <v>4.9399999999900829E-2</v>
      </c>
      <c r="N174" s="72">
        <v>174850.84758099998</v>
      </c>
      <c r="O174" s="80">
        <v>98.05</v>
      </c>
      <c r="P174" s="117" t="s">
        <v>3363</v>
      </c>
      <c r="Q174" s="72">
        <v>171.44125020500002</v>
      </c>
      <c r="R174" s="73">
        <v>6.476252562973324E-4</v>
      </c>
      <c r="S174" s="73">
        <f t="shared" si="2"/>
        <v>1.1175866856527538E-3</v>
      </c>
      <c r="T174" s="73">
        <f>Q174/'סכום נכסי הקרן'!$C$41</f>
        <v>1.986238526943344E-4</v>
      </c>
    </row>
    <row r="175" spans="1:20">
      <c r="A175" s="69" t="s">
        <v>703</v>
      </c>
      <c r="B175" s="54" t="s">
        <v>704</v>
      </c>
      <c r="C175" s="70" t="s">
        <v>120</v>
      </c>
      <c r="D175" s="70" t="s">
        <v>29</v>
      </c>
      <c r="E175" s="54" t="s">
        <v>702</v>
      </c>
      <c r="F175" s="70" t="s">
        <v>127</v>
      </c>
      <c r="G175" s="54" t="s">
        <v>452</v>
      </c>
      <c r="H175" s="54" t="s">
        <v>311</v>
      </c>
      <c r="I175" s="117" t="s">
        <v>3363</v>
      </c>
      <c r="J175" s="72">
        <v>0.29000000000168236</v>
      </c>
      <c r="K175" s="70" t="s">
        <v>132</v>
      </c>
      <c r="L175" s="71">
        <v>2.4E-2</v>
      </c>
      <c r="M175" s="71">
        <v>5.659999999978689E-2</v>
      </c>
      <c r="N175" s="72">
        <v>17959.369424</v>
      </c>
      <c r="O175" s="80">
        <v>99.29</v>
      </c>
      <c r="P175" s="117" t="s">
        <v>3363</v>
      </c>
      <c r="Q175" s="72">
        <v>17.831857892999999</v>
      </c>
      <c r="R175" s="73">
        <v>3.8231875919667496E-4</v>
      </c>
      <c r="S175" s="73">
        <f t="shared" si="2"/>
        <v>1.1624184341772582E-4</v>
      </c>
      <c r="T175" s="73">
        <f>Q175/'סכום נכסי הקרן'!$C$41</f>
        <v>2.0659160564743941E-5</v>
      </c>
    </row>
    <row r="176" spans="1:20">
      <c r="A176" s="69" t="s">
        <v>705</v>
      </c>
      <c r="B176" s="54" t="s">
        <v>706</v>
      </c>
      <c r="C176" s="70" t="s">
        <v>120</v>
      </c>
      <c r="D176" s="70" t="s">
        <v>29</v>
      </c>
      <c r="E176" s="54" t="s">
        <v>702</v>
      </c>
      <c r="F176" s="70" t="s">
        <v>127</v>
      </c>
      <c r="G176" s="54" t="s">
        <v>452</v>
      </c>
      <c r="H176" s="54" t="s">
        <v>311</v>
      </c>
      <c r="I176" s="117" t="s">
        <v>3363</v>
      </c>
      <c r="J176" s="72">
        <v>2.2900000000053646</v>
      </c>
      <c r="K176" s="70" t="s">
        <v>132</v>
      </c>
      <c r="L176" s="71">
        <v>2.3E-2</v>
      </c>
      <c r="M176" s="71">
        <v>4.9500000000113051E-2</v>
      </c>
      <c r="N176" s="72">
        <v>237353.77368499999</v>
      </c>
      <c r="O176" s="80">
        <v>95.03</v>
      </c>
      <c r="P176" s="117" t="s">
        <v>3363</v>
      </c>
      <c r="Q176" s="72">
        <v>225.55728585099999</v>
      </c>
      <c r="R176" s="73">
        <v>2.8269463130756758E-4</v>
      </c>
      <c r="S176" s="73">
        <f t="shared" si="2"/>
        <v>1.4703568669595368E-3</v>
      </c>
      <c r="T176" s="73">
        <f>Q176/'סכום נכסי הקרן'!$C$41</f>
        <v>2.6132017274391233E-4</v>
      </c>
    </row>
    <row r="177" spans="1:20">
      <c r="A177" s="69" t="s">
        <v>707</v>
      </c>
      <c r="B177" s="54" t="s">
        <v>708</v>
      </c>
      <c r="C177" s="70" t="s">
        <v>120</v>
      </c>
      <c r="D177" s="70" t="s">
        <v>29</v>
      </c>
      <c r="E177" s="54" t="s">
        <v>702</v>
      </c>
      <c r="F177" s="70" t="s">
        <v>127</v>
      </c>
      <c r="G177" s="54" t="s">
        <v>452</v>
      </c>
      <c r="H177" s="54" t="s">
        <v>311</v>
      </c>
      <c r="I177" s="117" t="s">
        <v>3363</v>
      </c>
      <c r="J177" s="72">
        <v>2.3700000000009718</v>
      </c>
      <c r="K177" s="70" t="s">
        <v>132</v>
      </c>
      <c r="L177" s="71">
        <v>2.1499999999999998E-2</v>
      </c>
      <c r="M177" s="71">
        <v>5.1800000000078894E-2</v>
      </c>
      <c r="N177" s="72">
        <v>176534.368239</v>
      </c>
      <c r="O177" s="80">
        <v>93.26</v>
      </c>
      <c r="P177" s="72">
        <v>10.275355128000001</v>
      </c>
      <c r="Q177" s="72">
        <v>174.91130705900002</v>
      </c>
      <c r="R177" s="73">
        <v>1.8031165499346005E-4</v>
      </c>
      <c r="S177" s="73">
        <f t="shared" si="2"/>
        <v>1.1402072004579788E-3</v>
      </c>
      <c r="T177" s="73">
        <f>Q177/'סכום נכסי הקרן'!$C$41</f>
        <v>2.026440990503643E-4</v>
      </c>
    </row>
    <row r="178" spans="1:20">
      <c r="A178" s="69" t="s">
        <v>709</v>
      </c>
      <c r="B178" s="54" t="s">
        <v>710</v>
      </c>
      <c r="C178" s="70" t="s">
        <v>120</v>
      </c>
      <c r="D178" s="70" t="s">
        <v>29</v>
      </c>
      <c r="E178" s="54" t="s">
        <v>524</v>
      </c>
      <c r="F178" s="70" t="s">
        <v>128</v>
      </c>
      <c r="G178" s="54" t="s">
        <v>525</v>
      </c>
      <c r="H178" s="54" t="s">
        <v>311</v>
      </c>
      <c r="I178" s="117" t="s">
        <v>3363</v>
      </c>
      <c r="J178" s="72">
        <v>1.4599999999240347</v>
      </c>
      <c r="K178" s="70" t="s">
        <v>132</v>
      </c>
      <c r="L178" s="71">
        <v>3.2500000000000001E-2</v>
      </c>
      <c r="M178" s="71">
        <v>5.7399999991410072E-2</v>
      </c>
      <c r="N178" s="72">
        <v>3517.951458</v>
      </c>
      <c r="O178" s="80">
        <v>97.29</v>
      </c>
      <c r="P178" s="117" t="s">
        <v>3363</v>
      </c>
      <c r="Q178" s="72">
        <v>3.4226148809999999</v>
      </c>
      <c r="R178" s="73">
        <v>6.6452316981631097E-6</v>
      </c>
      <c r="S178" s="73">
        <f t="shared" si="2"/>
        <v>2.231125132690515E-5</v>
      </c>
      <c r="T178" s="73">
        <f>Q178/'סכום נכסי הקרן'!$C$41</f>
        <v>3.9652822943153871E-6</v>
      </c>
    </row>
    <row r="179" spans="1:20">
      <c r="A179" s="69" t="s">
        <v>711</v>
      </c>
      <c r="B179" s="54" t="s">
        <v>712</v>
      </c>
      <c r="C179" s="70" t="s">
        <v>120</v>
      </c>
      <c r="D179" s="70" t="s">
        <v>29</v>
      </c>
      <c r="E179" s="54" t="s">
        <v>524</v>
      </c>
      <c r="F179" s="70" t="s">
        <v>128</v>
      </c>
      <c r="G179" s="54" t="s">
        <v>525</v>
      </c>
      <c r="H179" s="54" t="s">
        <v>311</v>
      </c>
      <c r="I179" s="117" t="s">
        <v>3363</v>
      </c>
      <c r="J179" s="72">
        <v>2.1699999999985526</v>
      </c>
      <c r="K179" s="70" t="s">
        <v>132</v>
      </c>
      <c r="L179" s="71">
        <v>5.7000000000000002E-2</v>
      </c>
      <c r="M179" s="71">
        <v>5.6399999999975074E-2</v>
      </c>
      <c r="N179" s="72">
        <v>989588.67228599999</v>
      </c>
      <c r="O179" s="80">
        <v>100.54</v>
      </c>
      <c r="P179" s="117" t="s">
        <v>3363</v>
      </c>
      <c r="Q179" s="72">
        <v>994.93241813200007</v>
      </c>
      <c r="R179" s="73">
        <v>1.7690708183208186E-3</v>
      </c>
      <c r="S179" s="73">
        <f t="shared" si="2"/>
        <v>6.4857391222885108E-3</v>
      </c>
      <c r="T179" s="73">
        <f>Q179/'סכום נכסי הקרן'!$C$41</f>
        <v>1.1526823901690426E-3</v>
      </c>
    </row>
    <row r="180" spans="1:20">
      <c r="A180" s="69" t="s">
        <v>713</v>
      </c>
      <c r="B180" s="54" t="s">
        <v>714</v>
      </c>
      <c r="C180" s="70" t="s">
        <v>120</v>
      </c>
      <c r="D180" s="70" t="s">
        <v>29</v>
      </c>
      <c r="E180" s="54" t="s">
        <v>530</v>
      </c>
      <c r="F180" s="70" t="s">
        <v>128</v>
      </c>
      <c r="G180" s="54" t="s">
        <v>525</v>
      </c>
      <c r="H180" s="54" t="s">
        <v>311</v>
      </c>
      <c r="I180" s="117" t="s">
        <v>3363</v>
      </c>
      <c r="J180" s="72">
        <v>1.9300000000006978</v>
      </c>
      <c r="K180" s="70" t="s">
        <v>132</v>
      </c>
      <c r="L180" s="71">
        <v>2.7999999999999997E-2</v>
      </c>
      <c r="M180" s="71">
        <v>5.4300000000038706E-2</v>
      </c>
      <c r="N180" s="72">
        <v>165443.96496400001</v>
      </c>
      <c r="O180" s="80">
        <v>95.26</v>
      </c>
      <c r="P180" s="117" t="s">
        <v>3363</v>
      </c>
      <c r="Q180" s="72">
        <v>157.60191737299999</v>
      </c>
      <c r="R180" s="73">
        <v>6.3482347203687851E-4</v>
      </c>
      <c r="S180" s="73">
        <f t="shared" si="2"/>
        <v>1.0273712089639985E-3</v>
      </c>
      <c r="T180" s="73">
        <f>Q180/'סכום נכסי הקרן'!$C$41</f>
        <v>1.825902458317844E-4</v>
      </c>
    </row>
    <row r="181" spans="1:20">
      <c r="A181" s="69" t="s">
        <v>715</v>
      </c>
      <c r="B181" s="54" t="s">
        <v>716</v>
      </c>
      <c r="C181" s="70" t="s">
        <v>120</v>
      </c>
      <c r="D181" s="70" t="s">
        <v>29</v>
      </c>
      <c r="E181" s="54" t="s">
        <v>530</v>
      </c>
      <c r="F181" s="70" t="s">
        <v>128</v>
      </c>
      <c r="G181" s="54" t="s">
        <v>525</v>
      </c>
      <c r="H181" s="54" t="s">
        <v>311</v>
      </c>
      <c r="I181" s="117" t="s">
        <v>3363</v>
      </c>
      <c r="J181" s="72">
        <v>3.1900000000017061</v>
      </c>
      <c r="K181" s="70" t="s">
        <v>132</v>
      </c>
      <c r="L181" s="71">
        <v>5.6500000000000002E-2</v>
      </c>
      <c r="M181" s="71">
        <v>6.0100000000035438E-2</v>
      </c>
      <c r="N181" s="72">
        <v>530593.74050199997</v>
      </c>
      <c r="O181" s="80">
        <v>100.53</v>
      </c>
      <c r="P181" s="117" t="s">
        <v>3363</v>
      </c>
      <c r="Q181" s="72">
        <v>533.40591091099998</v>
      </c>
      <c r="R181" s="73">
        <v>1.2565498147644686E-3</v>
      </c>
      <c r="S181" s="73">
        <f t="shared" si="2"/>
        <v>3.4771523385987691E-3</v>
      </c>
      <c r="T181" s="73">
        <f>Q181/'סכום נכסי הקרן'!$C$41</f>
        <v>6.1797926081609848E-4</v>
      </c>
    </row>
    <row r="182" spans="1:20">
      <c r="A182" s="69" t="s">
        <v>717</v>
      </c>
      <c r="B182" s="54" t="s">
        <v>718</v>
      </c>
      <c r="C182" s="70" t="s">
        <v>120</v>
      </c>
      <c r="D182" s="70" t="s">
        <v>29</v>
      </c>
      <c r="E182" s="54" t="s">
        <v>537</v>
      </c>
      <c r="F182" s="70" t="s">
        <v>538</v>
      </c>
      <c r="G182" s="54" t="s">
        <v>525</v>
      </c>
      <c r="H182" s="54" t="s">
        <v>311</v>
      </c>
      <c r="I182" s="117" t="s">
        <v>3363</v>
      </c>
      <c r="J182" s="72">
        <v>4.4299999999961637</v>
      </c>
      <c r="K182" s="70" t="s">
        <v>132</v>
      </c>
      <c r="L182" s="71">
        <v>5.5E-2</v>
      </c>
      <c r="M182" s="71">
        <v>5.7599999999959149E-2</v>
      </c>
      <c r="N182" s="72">
        <v>365103.658314</v>
      </c>
      <c r="O182" s="80">
        <v>99.23</v>
      </c>
      <c r="P182" s="117" t="s">
        <v>3363</v>
      </c>
      <c r="Q182" s="72">
        <v>362.34813987300004</v>
      </c>
      <c r="R182" s="73">
        <v>1.4999595672879804E-3</v>
      </c>
      <c r="S182" s="73">
        <f t="shared" si="2"/>
        <v>2.3620654667933366E-3</v>
      </c>
      <c r="T182" s="73">
        <f>Q182/'סכום נכסי הקרן'!$C$41</f>
        <v>4.1979968923547799E-4</v>
      </c>
    </row>
    <row r="183" spans="1:20">
      <c r="A183" s="69" t="s">
        <v>719</v>
      </c>
      <c r="B183" s="54" t="s">
        <v>720</v>
      </c>
      <c r="C183" s="70" t="s">
        <v>120</v>
      </c>
      <c r="D183" s="70" t="s">
        <v>29</v>
      </c>
      <c r="E183" s="54" t="s">
        <v>721</v>
      </c>
      <c r="F183" s="70" t="s">
        <v>601</v>
      </c>
      <c r="G183" s="54" t="s">
        <v>542</v>
      </c>
      <c r="H183" s="54" t="s">
        <v>130</v>
      </c>
      <c r="I183" s="117" t="s">
        <v>3363</v>
      </c>
      <c r="J183" s="72">
        <v>0.82000000000735074</v>
      </c>
      <c r="K183" s="70" t="s">
        <v>132</v>
      </c>
      <c r="L183" s="71">
        <v>3.0499999999999999E-2</v>
      </c>
      <c r="M183" s="71">
        <v>4.8400000001617129E-2</v>
      </c>
      <c r="N183" s="72">
        <v>13793.394401</v>
      </c>
      <c r="O183" s="80">
        <v>98.63</v>
      </c>
      <c r="P183" s="117" t="s">
        <v>3363</v>
      </c>
      <c r="Q183" s="72">
        <v>13.604424894999998</v>
      </c>
      <c r="R183" s="73">
        <v>2.0549277676223677E-4</v>
      </c>
      <c r="S183" s="73">
        <f t="shared" si="2"/>
        <v>8.8684165044495452E-5</v>
      </c>
      <c r="T183" s="73">
        <f>Q183/'סכום נכסי הקרן'!$C$41</f>
        <v>1.5761453460614158E-5</v>
      </c>
    </row>
    <row r="184" spans="1:20">
      <c r="A184" s="69" t="s">
        <v>722</v>
      </c>
      <c r="B184" s="54" t="s">
        <v>723</v>
      </c>
      <c r="C184" s="70" t="s">
        <v>120</v>
      </c>
      <c r="D184" s="70" t="s">
        <v>29</v>
      </c>
      <c r="E184" s="54" t="s">
        <v>721</v>
      </c>
      <c r="F184" s="70" t="s">
        <v>601</v>
      </c>
      <c r="G184" s="54" t="s">
        <v>542</v>
      </c>
      <c r="H184" s="54" t="s">
        <v>130</v>
      </c>
      <c r="I184" s="117" t="s">
        <v>3363</v>
      </c>
      <c r="J184" s="72">
        <v>2.7999999999942125</v>
      </c>
      <c r="K184" s="70" t="s">
        <v>132</v>
      </c>
      <c r="L184" s="71">
        <v>2.58E-2</v>
      </c>
      <c r="M184" s="71">
        <v>5.0699999999875581E-2</v>
      </c>
      <c r="N184" s="72">
        <v>110880.55121600001</v>
      </c>
      <c r="O184" s="80">
        <v>93.51</v>
      </c>
      <c r="P184" s="117" t="s">
        <v>3363</v>
      </c>
      <c r="Q184" s="72">
        <v>103.68440344700002</v>
      </c>
      <c r="R184" s="73">
        <v>4.1372329008273605E-4</v>
      </c>
      <c r="S184" s="73">
        <f t="shared" si="2"/>
        <v>6.7589514579284278E-4</v>
      </c>
      <c r="T184" s="73">
        <f>Q184/'סכום נכסי הקרן'!$C$41</f>
        <v>1.2012392380673532E-4</v>
      </c>
    </row>
    <row r="185" spans="1:20">
      <c r="A185" s="69" t="s">
        <v>724</v>
      </c>
      <c r="B185" s="54" t="s">
        <v>725</v>
      </c>
      <c r="C185" s="70" t="s">
        <v>120</v>
      </c>
      <c r="D185" s="70" t="s">
        <v>29</v>
      </c>
      <c r="E185" s="54" t="s">
        <v>721</v>
      </c>
      <c r="F185" s="70" t="s">
        <v>601</v>
      </c>
      <c r="G185" s="54" t="s">
        <v>542</v>
      </c>
      <c r="H185" s="54" t="s">
        <v>130</v>
      </c>
      <c r="I185" s="117" t="s">
        <v>3363</v>
      </c>
      <c r="J185" s="72">
        <v>3.9799999999993028</v>
      </c>
      <c r="K185" s="70" t="s">
        <v>132</v>
      </c>
      <c r="L185" s="71">
        <v>0.04</v>
      </c>
      <c r="M185" s="71">
        <v>5.329999999999304E-2</v>
      </c>
      <c r="N185" s="72">
        <v>602501.84</v>
      </c>
      <c r="O185" s="80">
        <v>95.2</v>
      </c>
      <c r="P185" s="117" t="s">
        <v>3363</v>
      </c>
      <c r="Q185" s="72">
        <v>573.58175168000002</v>
      </c>
      <c r="R185" s="73">
        <v>1.3764391798503626E-3</v>
      </c>
      <c r="S185" s="73">
        <f t="shared" si="2"/>
        <v>3.7390495463865718E-3</v>
      </c>
      <c r="T185" s="73">
        <f>Q185/'סכום נכסי הקרן'!$C$41</f>
        <v>6.6452511993244886E-4</v>
      </c>
    </row>
    <row r="186" spans="1:20">
      <c r="A186" s="69" t="s">
        <v>726</v>
      </c>
      <c r="B186" s="54" t="s">
        <v>727</v>
      </c>
      <c r="C186" s="70" t="s">
        <v>120</v>
      </c>
      <c r="D186" s="70" t="s">
        <v>29</v>
      </c>
      <c r="E186" s="54" t="s">
        <v>728</v>
      </c>
      <c r="F186" s="70" t="s">
        <v>128</v>
      </c>
      <c r="G186" s="54" t="s">
        <v>525</v>
      </c>
      <c r="H186" s="54" t="s">
        <v>311</v>
      </c>
      <c r="I186" s="117" t="s">
        <v>3363</v>
      </c>
      <c r="J186" s="72">
        <v>0.74000000000509947</v>
      </c>
      <c r="K186" s="70" t="s">
        <v>132</v>
      </c>
      <c r="L186" s="71">
        <v>2.9500000000000002E-2</v>
      </c>
      <c r="M186" s="71">
        <v>5.4499999999715609E-2</v>
      </c>
      <c r="N186" s="72">
        <v>51894.196163999994</v>
      </c>
      <c r="O186" s="80">
        <v>98.25</v>
      </c>
      <c r="P186" s="117" t="s">
        <v>3363</v>
      </c>
      <c r="Q186" s="72">
        <v>50.986047701000004</v>
      </c>
      <c r="R186" s="73">
        <v>1.4511865158005884E-3</v>
      </c>
      <c r="S186" s="73">
        <f t="shared" si="2"/>
        <v>3.3236649870762528E-4</v>
      </c>
      <c r="T186" s="73">
        <f>Q186/'סכום נכסי הקרן'!$C$41</f>
        <v>5.9070061702888704E-5</v>
      </c>
    </row>
    <row r="187" spans="1:20">
      <c r="A187" s="69" t="s">
        <v>729</v>
      </c>
      <c r="B187" s="54" t="s">
        <v>730</v>
      </c>
      <c r="C187" s="70" t="s">
        <v>120</v>
      </c>
      <c r="D187" s="70" t="s">
        <v>29</v>
      </c>
      <c r="E187" s="54" t="s">
        <v>579</v>
      </c>
      <c r="F187" s="70" t="s">
        <v>155</v>
      </c>
      <c r="G187" s="54" t="s">
        <v>525</v>
      </c>
      <c r="H187" s="54" t="s">
        <v>311</v>
      </c>
      <c r="I187" s="117" t="s">
        <v>3363</v>
      </c>
      <c r="J187" s="72">
        <v>1.5499999999970668</v>
      </c>
      <c r="K187" s="70" t="s">
        <v>132</v>
      </c>
      <c r="L187" s="71">
        <v>3.5499999999999997E-2</v>
      </c>
      <c r="M187" s="71">
        <v>4.889999999995253E-2</v>
      </c>
      <c r="N187" s="72">
        <v>187885.45606</v>
      </c>
      <c r="O187" s="80">
        <v>98.03</v>
      </c>
      <c r="P187" s="72">
        <v>3.3349668289999999</v>
      </c>
      <c r="Q187" s="72">
        <v>187.51907100100001</v>
      </c>
      <c r="R187" s="73">
        <v>4.8071147751035118E-4</v>
      </c>
      <c r="S187" s="73">
        <f t="shared" si="2"/>
        <v>1.2223943584528238E-3</v>
      </c>
      <c r="T187" s="73">
        <f>Q187/'סכום נכסי הקרן'!$C$41</f>
        <v>2.1725086752076659E-4</v>
      </c>
    </row>
    <row r="188" spans="1:20">
      <c r="A188" s="69" t="s">
        <v>731</v>
      </c>
      <c r="B188" s="54" t="s">
        <v>732</v>
      </c>
      <c r="C188" s="70" t="s">
        <v>120</v>
      </c>
      <c r="D188" s="70" t="s">
        <v>29</v>
      </c>
      <c r="E188" s="54" t="s">
        <v>579</v>
      </c>
      <c r="F188" s="70" t="s">
        <v>155</v>
      </c>
      <c r="G188" s="54" t="s">
        <v>525</v>
      </c>
      <c r="H188" s="54" t="s">
        <v>311</v>
      </c>
      <c r="I188" s="117" t="s">
        <v>3363</v>
      </c>
      <c r="J188" s="72">
        <v>2.5599999999988232</v>
      </c>
      <c r="K188" s="70" t="s">
        <v>132</v>
      </c>
      <c r="L188" s="71">
        <v>2.5000000000000001E-2</v>
      </c>
      <c r="M188" s="71">
        <v>4.8999999999983369E-2</v>
      </c>
      <c r="N188" s="72">
        <v>658900.53309700009</v>
      </c>
      <c r="O188" s="80">
        <v>94.18</v>
      </c>
      <c r="P188" s="72">
        <v>161.19530876399998</v>
      </c>
      <c r="Q188" s="72">
        <v>781.74783080700001</v>
      </c>
      <c r="R188" s="73">
        <v>8.5940533968178925E-4</v>
      </c>
      <c r="S188" s="73">
        <f t="shared" si="2"/>
        <v>5.0960370751096202E-3</v>
      </c>
      <c r="T188" s="73">
        <f>Q188/'סכום נכסי הקרן'!$C$41</f>
        <v>9.0569665004575724E-4</v>
      </c>
    </row>
    <row r="189" spans="1:20">
      <c r="A189" s="69" t="s">
        <v>733</v>
      </c>
      <c r="B189" s="54" t="s">
        <v>734</v>
      </c>
      <c r="C189" s="70" t="s">
        <v>120</v>
      </c>
      <c r="D189" s="70" t="s">
        <v>29</v>
      </c>
      <c r="E189" s="54" t="s">
        <v>579</v>
      </c>
      <c r="F189" s="70" t="s">
        <v>155</v>
      </c>
      <c r="G189" s="54" t="s">
        <v>525</v>
      </c>
      <c r="H189" s="54" t="s">
        <v>311</v>
      </c>
      <c r="I189" s="117" t="s">
        <v>3363</v>
      </c>
      <c r="J189" s="72">
        <v>3.9299999999970261</v>
      </c>
      <c r="K189" s="70" t="s">
        <v>132</v>
      </c>
      <c r="L189" s="71">
        <v>4.7300000000000002E-2</v>
      </c>
      <c r="M189" s="71">
        <v>5.0399999999944572E-2</v>
      </c>
      <c r="N189" s="72">
        <v>291866.95384199999</v>
      </c>
      <c r="O189" s="80">
        <v>99</v>
      </c>
      <c r="P189" s="72">
        <v>6.9026534579999996</v>
      </c>
      <c r="Q189" s="72">
        <v>295.850950716</v>
      </c>
      <c r="R189" s="73">
        <v>7.3906271942569921E-4</v>
      </c>
      <c r="S189" s="73">
        <f t="shared" si="2"/>
        <v>1.9285853495733998E-3</v>
      </c>
      <c r="T189" s="73">
        <f>Q189/'סכום נכסי הקרן'!$C$41</f>
        <v>3.4275914101319221E-4</v>
      </c>
    </row>
    <row r="190" spans="1:20">
      <c r="A190" s="69" t="s">
        <v>735</v>
      </c>
      <c r="B190" s="54" t="s">
        <v>736</v>
      </c>
      <c r="C190" s="70" t="s">
        <v>120</v>
      </c>
      <c r="D190" s="70" t="s">
        <v>29</v>
      </c>
      <c r="E190" s="54" t="s">
        <v>582</v>
      </c>
      <c r="F190" s="70" t="s">
        <v>315</v>
      </c>
      <c r="G190" s="54" t="s">
        <v>525</v>
      </c>
      <c r="H190" s="54" t="s">
        <v>311</v>
      </c>
      <c r="I190" s="117" t="s">
        <v>3363</v>
      </c>
      <c r="J190" s="72">
        <v>4.5100000000012539</v>
      </c>
      <c r="K190" s="70" t="s">
        <v>132</v>
      </c>
      <c r="L190" s="71">
        <v>2.4300000000000002E-2</v>
      </c>
      <c r="M190" s="71">
        <v>4.9100000000012536E-2</v>
      </c>
      <c r="N190" s="72">
        <v>620764.83811799996</v>
      </c>
      <c r="O190" s="80">
        <v>89.9</v>
      </c>
      <c r="P190" s="117" t="s">
        <v>3363</v>
      </c>
      <c r="Q190" s="72">
        <v>558.06758943</v>
      </c>
      <c r="R190" s="73">
        <v>4.2384164993394168E-4</v>
      </c>
      <c r="S190" s="73">
        <f t="shared" si="2"/>
        <v>3.6379162360022609E-3</v>
      </c>
      <c r="T190" s="73">
        <f>Q190/'סכום נכסי הקרן'!$C$41</f>
        <v>6.4655113366172729E-4</v>
      </c>
    </row>
    <row r="191" spans="1:20">
      <c r="A191" s="69" t="s">
        <v>737</v>
      </c>
      <c r="B191" s="54" t="s">
        <v>738</v>
      </c>
      <c r="C191" s="70" t="s">
        <v>120</v>
      </c>
      <c r="D191" s="70" t="s">
        <v>29</v>
      </c>
      <c r="E191" s="54" t="s">
        <v>739</v>
      </c>
      <c r="F191" s="70" t="s">
        <v>155</v>
      </c>
      <c r="G191" s="54" t="s">
        <v>525</v>
      </c>
      <c r="H191" s="54" t="s">
        <v>311</v>
      </c>
      <c r="I191" s="117" t="s">
        <v>3363</v>
      </c>
      <c r="J191" s="72">
        <v>0.48</v>
      </c>
      <c r="K191" s="70" t="s">
        <v>132</v>
      </c>
      <c r="L191" s="71">
        <v>2.1600000000000001E-2</v>
      </c>
      <c r="M191" s="71">
        <v>5.0700270635994589E-2</v>
      </c>
      <c r="N191" s="72">
        <v>1.1975E-2</v>
      </c>
      <c r="O191" s="80">
        <v>98.7</v>
      </c>
      <c r="P191" s="117" t="s">
        <v>3363</v>
      </c>
      <c r="Q191" s="72">
        <v>1.1823999999999999E-5</v>
      </c>
      <c r="R191" s="73">
        <v>9.3626693742073099E-11</v>
      </c>
      <c r="S191" s="73">
        <f t="shared" si="2"/>
        <v>7.7077978347434898E-11</v>
      </c>
      <c r="T191" s="73">
        <f>Q191/'סכום נכסי הקרן'!$C$41</f>
        <v>1.3698736047768949E-11</v>
      </c>
    </row>
    <row r="192" spans="1:20">
      <c r="A192" s="69" t="s">
        <v>740</v>
      </c>
      <c r="B192" s="54" t="s">
        <v>741</v>
      </c>
      <c r="C192" s="70" t="s">
        <v>120</v>
      </c>
      <c r="D192" s="70" t="s">
        <v>29</v>
      </c>
      <c r="E192" s="54" t="s">
        <v>742</v>
      </c>
      <c r="F192" s="70" t="s">
        <v>743</v>
      </c>
      <c r="G192" s="54" t="s">
        <v>525</v>
      </c>
      <c r="H192" s="54" t="s">
        <v>311</v>
      </c>
      <c r="I192" s="117" t="s">
        <v>3363</v>
      </c>
      <c r="J192" s="72">
        <v>6.2400000000034277</v>
      </c>
      <c r="K192" s="70" t="s">
        <v>132</v>
      </c>
      <c r="L192" s="71">
        <v>2.3399999999999997E-2</v>
      </c>
      <c r="M192" s="71">
        <v>5.2500000000012988E-2</v>
      </c>
      <c r="N192" s="72">
        <v>460134.49344599998</v>
      </c>
      <c r="O192" s="80">
        <v>83.69</v>
      </c>
      <c r="P192" s="117" t="s">
        <v>3363</v>
      </c>
      <c r="Q192" s="72">
        <v>385.08655758199995</v>
      </c>
      <c r="R192" s="73">
        <v>4.6674673859831156E-4</v>
      </c>
      <c r="S192" s="73">
        <f t="shared" si="2"/>
        <v>2.5102920625163765E-3</v>
      </c>
      <c r="T192" s="73">
        <f>Q192/'סכום נכסי הקרן'!$C$41</f>
        <v>4.4614336162549027E-4</v>
      </c>
    </row>
    <row r="193" spans="1:20">
      <c r="A193" s="69" t="s">
        <v>744</v>
      </c>
      <c r="B193" s="54" t="s">
        <v>745</v>
      </c>
      <c r="C193" s="70" t="s">
        <v>120</v>
      </c>
      <c r="D193" s="70" t="s">
        <v>29</v>
      </c>
      <c r="E193" s="54" t="s">
        <v>746</v>
      </c>
      <c r="F193" s="70" t="s">
        <v>601</v>
      </c>
      <c r="G193" s="54" t="s">
        <v>589</v>
      </c>
      <c r="H193" s="54" t="s">
        <v>130</v>
      </c>
      <c r="I193" s="117" t="s">
        <v>3363</v>
      </c>
      <c r="J193" s="72">
        <v>2.089999999998486</v>
      </c>
      <c r="K193" s="70" t="s">
        <v>132</v>
      </c>
      <c r="L193" s="71">
        <v>2.9500000000000002E-2</v>
      </c>
      <c r="M193" s="71">
        <v>5.3499999999938035E-2</v>
      </c>
      <c r="N193" s="72">
        <v>381049.94565399998</v>
      </c>
      <c r="O193" s="80">
        <v>95.31</v>
      </c>
      <c r="P193" s="117" t="s">
        <v>3363</v>
      </c>
      <c r="Q193" s="72">
        <v>363.17870319500003</v>
      </c>
      <c r="R193" s="73">
        <v>1.2311663966581541E-3</v>
      </c>
      <c r="S193" s="73">
        <f t="shared" si="2"/>
        <v>2.3674797210008203E-3</v>
      </c>
      <c r="T193" s="73">
        <f>Q193/'סכום נכסי הקרן'!$C$41</f>
        <v>4.2076194124148576E-4</v>
      </c>
    </row>
    <row r="194" spans="1:20">
      <c r="A194" s="69" t="s">
        <v>747</v>
      </c>
      <c r="B194" s="54" t="s">
        <v>748</v>
      </c>
      <c r="C194" s="70" t="s">
        <v>120</v>
      </c>
      <c r="D194" s="70" t="s">
        <v>29</v>
      </c>
      <c r="E194" s="54" t="s">
        <v>746</v>
      </c>
      <c r="F194" s="70" t="s">
        <v>601</v>
      </c>
      <c r="G194" s="54" t="s">
        <v>589</v>
      </c>
      <c r="H194" s="54" t="s">
        <v>130</v>
      </c>
      <c r="I194" s="117" t="s">
        <v>3363</v>
      </c>
      <c r="J194" s="72">
        <v>2.9699999999829338</v>
      </c>
      <c r="K194" s="70" t="s">
        <v>132</v>
      </c>
      <c r="L194" s="71">
        <v>2.5499999999999998E-2</v>
      </c>
      <c r="M194" s="71">
        <v>5.5299999999799648E-2</v>
      </c>
      <c r="N194" s="72">
        <v>44032.393441</v>
      </c>
      <c r="O194" s="80">
        <v>91.82</v>
      </c>
      <c r="P194" s="117" t="s">
        <v>3363</v>
      </c>
      <c r="Q194" s="72">
        <v>40.430543677000003</v>
      </c>
      <c r="R194" s="73">
        <v>7.5619353657112434E-5</v>
      </c>
      <c r="S194" s="73">
        <f t="shared" si="2"/>
        <v>2.6355755836525945E-4</v>
      </c>
      <c r="T194" s="73">
        <f>Q194/'סכום נכסי הקרן'!$C$41</f>
        <v>4.6840946050322817E-5</v>
      </c>
    </row>
    <row r="195" spans="1:20">
      <c r="A195" s="69" t="s">
        <v>749</v>
      </c>
      <c r="B195" s="54" t="s">
        <v>750</v>
      </c>
      <c r="C195" s="70" t="s">
        <v>120</v>
      </c>
      <c r="D195" s="70" t="s">
        <v>29</v>
      </c>
      <c r="E195" s="54" t="s">
        <v>751</v>
      </c>
      <c r="F195" s="70" t="s">
        <v>375</v>
      </c>
      <c r="G195" s="54" t="s">
        <v>589</v>
      </c>
      <c r="H195" s="54" t="s">
        <v>130</v>
      </c>
      <c r="I195" s="117" t="s">
        <v>3363</v>
      </c>
      <c r="J195" s="72">
        <v>1.8299999999939762</v>
      </c>
      <c r="K195" s="70" t="s">
        <v>132</v>
      </c>
      <c r="L195" s="71">
        <v>3.27E-2</v>
      </c>
      <c r="M195" s="71">
        <v>4.5199999999900785E-2</v>
      </c>
      <c r="N195" s="72">
        <v>143594.69281000001</v>
      </c>
      <c r="O195" s="80">
        <v>98.27</v>
      </c>
      <c r="P195" s="117" t="s">
        <v>3363</v>
      </c>
      <c r="Q195" s="72">
        <v>141.11050459500001</v>
      </c>
      <c r="R195" s="73">
        <v>4.5499961282411208E-4</v>
      </c>
      <c r="S195" s="73">
        <f t="shared" si="2"/>
        <v>9.1986742369494457E-4</v>
      </c>
      <c r="T195" s="73">
        <f>Q195/'סכום נכסי הקרן'!$C$41</f>
        <v>1.63484062585791E-4</v>
      </c>
    </row>
    <row r="196" spans="1:20">
      <c r="A196" s="69" t="s">
        <v>752</v>
      </c>
      <c r="B196" s="54" t="s">
        <v>753</v>
      </c>
      <c r="C196" s="70" t="s">
        <v>120</v>
      </c>
      <c r="D196" s="70" t="s">
        <v>29</v>
      </c>
      <c r="E196" s="54" t="s">
        <v>754</v>
      </c>
      <c r="F196" s="70" t="s">
        <v>652</v>
      </c>
      <c r="G196" s="54" t="s">
        <v>589</v>
      </c>
      <c r="H196" s="54" t="s">
        <v>130</v>
      </c>
      <c r="I196" s="117" t="s">
        <v>3363</v>
      </c>
      <c r="J196" s="72">
        <v>2.2000000000518583</v>
      </c>
      <c r="K196" s="70" t="s">
        <v>132</v>
      </c>
      <c r="L196" s="71">
        <v>3.4500000000000003E-2</v>
      </c>
      <c r="M196" s="71">
        <v>5.0400000002005202E-2</v>
      </c>
      <c r="N196" s="72">
        <v>11824.099664000001</v>
      </c>
      <c r="O196" s="80">
        <v>97.85</v>
      </c>
      <c r="P196" s="117" t="s">
        <v>3363</v>
      </c>
      <c r="Q196" s="72">
        <v>11.569881092000001</v>
      </c>
      <c r="R196" s="73">
        <v>1.6232507023365902E-5</v>
      </c>
      <c r="S196" s="73">
        <f t="shared" si="2"/>
        <v>7.5421434733725698E-5</v>
      </c>
      <c r="T196" s="73">
        <f>Q196/'סכום נכסי הקרן'!$C$41</f>
        <v>1.3404325709013939E-5</v>
      </c>
    </row>
    <row r="197" spans="1:20">
      <c r="A197" s="69" t="s">
        <v>755</v>
      </c>
      <c r="B197" s="54" t="s">
        <v>756</v>
      </c>
      <c r="C197" s="70" t="s">
        <v>120</v>
      </c>
      <c r="D197" s="70" t="s">
        <v>29</v>
      </c>
      <c r="E197" s="54" t="s">
        <v>757</v>
      </c>
      <c r="F197" s="70" t="s">
        <v>652</v>
      </c>
      <c r="G197" s="54" t="s">
        <v>589</v>
      </c>
      <c r="H197" s="54" t="s">
        <v>130</v>
      </c>
      <c r="I197" s="117" t="s">
        <v>3363</v>
      </c>
      <c r="J197" s="72">
        <v>3.5599999999945298</v>
      </c>
      <c r="K197" s="70" t="s">
        <v>132</v>
      </c>
      <c r="L197" s="71">
        <v>2.5000000000000001E-3</v>
      </c>
      <c r="M197" s="71">
        <v>5.1699999999913995E-2</v>
      </c>
      <c r="N197" s="72">
        <v>329235.08949300001</v>
      </c>
      <c r="O197" s="80">
        <v>84.4</v>
      </c>
      <c r="P197" s="117" t="s">
        <v>3363</v>
      </c>
      <c r="Q197" s="72">
        <v>277.874404567</v>
      </c>
      <c r="R197" s="73">
        <v>5.8106940937907028E-4</v>
      </c>
      <c r="S197" s="73">
        <f t="shared" si="2"/>
        <v>1.8114003161807841E-3</v>
      </c>
      <c r="T197" s="73">
        <f>Q197/'סכום נכסי הקרן'!$C$41</f>
        <v>3.2193235136961231E-4</v>
      </c>
    </row>
    <row r="198" spans="1:20">
      <c r="A198" s="69" t="s">
        <v>758</v>
      </c>
      <c r="B198" s="54" t="s">
        <v>759</v>
      </c>
      <c r="C198" s="70" t="s">
        <v>120</v>
      </c>
      <c r="D198" s="70" t="s">
        <v>29</v>
      </c>
      <c r="E198" s="54" t="s">
        <v>600</v>
      </c>
      <c r="F198" s="70" t="s">
        <v>601</v>
      </c>
      <c r="G198" s="54" t="s">
        <v>602</v>
      </c>
      <c r="H198" s="54" t="s">
        <v>311</v>
      </c>
      <c r="I198" s="117" t="s">
        <v>3363</v>
      </c>
      <c r="J198" s="72">
        <v>2.3199999999990766</v>
      </c>
      <c r="K198" s="70" t="s">
        <v>132</v>
      </c>
      <c r="L198" s="71">
        <v>4.2999999999999997E-2</v>
      </c>
      <c r="M198" s="71">
        <v>5.229999999997894E-2</v>
      </c>
      <c r="N198" s="72">
        <v>346681.44283499999</v>
      </c>
      <c r="O198" s="80">
        <v>99.99</v>
      </c>
      <c r="P198" s="117" t="s">
        <v>3363</v>
      </c>
      <c r="Q198" s="72">
        <v>346.64678625100004</v>
      </c>
      <c r="R198" s="73">
        <v>3.1228756448042981E-4</v>
      </c>
      <c r="S198" s="73">
        <f t="shared" si="2"/>
        <v>2.25971189824615E-3</v>
      </c>
      <c r="T198" s="73">
        <f>Q198/'סכום נכסי הקרן'!$C$41</f>
        <v>4.0160883175404538E-4</v>
      </c>
    </row>
    <row r="199" spans="1:20">
      <c r="A199" s="69" t="s">
        <v>760</v>
      </c>
      <c r="B199" s="54" t="s">
        <v>761</v>
      </c>
      <c r="C199" s="70" t="s">
        <v>120</v>
      </c>
      <c r="D199" s="70" t="s">
        <v>29</v>
      </c>
      <c r="E199" s="54" t="s">
        <v>762</v>
      </c>
      <c r="F199" s="70" t="s">
        <v>588</v>
      </c>
      <c r="G199" s="54" t="s">
        <v>589</v>
      </c>
      <c r="H199" s="54" t="s">
        <v>130</v>
      </c>
      <c r="I199" s="117" t="s">
        <v>3363</v>
      </c>
      <c r="J199" s="72">
        <v>0.84999999999743558</v>
      </c>
      <c r="K199" s="70" t="s">
        <v>132</v>
      </c>
      <c r="L199" s="71">
        <v>3.5000000000000003E-2</v>
      </c>
      <c r="M199" s="71">
        <v>5.309999999997321E-2</v>
      </c>
      <c r="N199" s="72">
        <v>175729.70263000001</v>
      </c>
      <c r="O199" s="80">
        <v>99.86</v>
      </c>
      <c r="P199" s="117" t="s">
        <v>3363</v>
      </c>
      <c r="Q199" s="72">
        <v>175.48368493700002</v>
      </c>
      <c r="R199" s="73">
        <v>9.1659556973711673E-4</v>
      </c>
      <c r="S199" s="73">
        <f t="shared" si="2"/>
        <v>1.1439384022244737E-3</v>
      </c>
      <c r="T199" s="73">
        <f>Q199/'סכום נכסי הקרן'!$C$41</f>
        <v>2.0330722941828581E-4</v>
      </c>
    </row>
    <row r="200" spans="1:20">
      <c r="A200" s="69" t="s">
        <v>763</v>
      </c>
      <c r="B200" s="54" t="s">
        <v>764</v>
      </c>
      <c r="C200" s="70" t="s">
        <v>120</v>
      </c>
      <c r="D200" s="70" t="s">
        <v>29</v>
      </c>
      <c r="E200" s="54" t="s">
        <v>762</v>
      </c>
      <c r="F200" s="70" t="s">
        <v>588</v>
      </c>
      <c r="G200" s="54" t="s">
        <v>589</v>
      </c>
      <c r="H200" s="54" t="s">
        <v>130</v>
      </c>
      <c r="I200" s="117" t="s">
        <v>3363</v>
      </c>
      <c r="J200" s="72">
        <v>2.3700000000016064</v>
      </c>
      <c r="K200" s="70" t="s">
        <v>132</v>
      </c>
      <c r="L200" s="71">
        <v>2.6499999999999999E-2</v>
      </c>
      <c r="M200" s="71">
        <v>5.2800000000049661E-2</v>
      </c>
      <c r="N200" s="72">
        <v>144106.56007199999</v>
      </c>
      <c r="O200" s="80">
        <v>95.03</v>
      </c>
      <c r="P200" s="117" t="s">
        <v>3363</v>
      </c>
      <c r="Q200" s="72">
        <v>136.94446879399999</v>
      </c>
      <c r="R200" s="73">
        <v>2.3449076907030187E-4</v>
      </c>
      <c r="S200" s="73">
        <f t="shared" si="2"/>
        <v>8.9270997974500224E-4</v>
      </c>
      <c r="T200" s="73">
        <f>Q200/'סכום נכסי הקרן'!$C$41</f>
        <v>1.5865748741635129E-4</v>
      </c>
    </row>
    <row r="201" spans="1:20">
      <c r="A201" s="69" t="s">
        <v>765</v>
      </c>
      <c r="B201" s="54" t="s">
        <v>766</v>
      </c>
      <c r="C201" s="70" t="s">
        <v>120</v>
      </c>
      <c r="D201" s="70" t="s">
        <v>29</v>
      </c>
      <c r="E201" s="54" t="s">
        <v>762</v>
      </c>
      <c r="F201" s="70" t="s">
        <v>588</v>
      </c>
      <c r="G201" s="54" t="s">
        <v>589</v>
      </c>
      <c r="H201" s="54" t="s">
        <v>130</v>
      </c>
      <c r="I201" s="117" t="s">
        <v>3363</v>
      </c>
      <c r="J201" s="72">
        <v>1.909999999998647</v>
      </c>
      <c r="K201" s="70" t="s">
        <v>132</v>
      </c>
      <c r="L201" s="71">
        <v>4.99E-2</v>
      </c>
      <c r="M201" s="71">
        <v>4.6799999999987262E-2</v>
      </c>
      <c r="N201" s="72">
        <v>493051.20888599998</v>
      </c>
      <c r="O201" s="80">
        <v>101.94</v>
      </c>
      <c r="P201" s="117" t="s">
        <v>3363</v>
      </c>
      <c r="Q201" s="72">
        <v>502.61640774799997</v>
      </c>
      <c r="R201" s="73">
        <v>1.4137669071999999E-3</v>
      </c>
      <c r="S201" s="73">
        <f t="shared" si="2"/>
        <v>3.2764425400427823E-3</v>
      </c>
      <c r="T201" s="73">
        <f>Q201/'סכום נכסי הקרן'!$C$41</f>
        <v>5.8230797555968068E-4</v>
      </c>
    </row>
    <row r="202" spans="1:20">
      <c r="A202" s="69" t="s">
        <v>767</v>
      </c>
      <c r="B202" s="54" t="s">
        <v>768</v>
      </c>
      <c r="C202" s="70" t="s">
        <v>120</v>
      </c>
      <c r="D202" s="70" t="s">
        <v>29</v>
      </c>
      <c r="E202" s="54" t="s">
        <v>616</v>
      </c>
      <c r="F202" s="70" t="s">
        <v>617</v>
      </c>
      <c r="G202" s="54" t="s">
        <v>589</v>
      </c>
      <c r="H202" s="54" t="s">
        <v>130</v>
      </c>
      <c r="I202" s="117" t="s">
        <v>3363</v>
      </c>
      <c r="J202" s="72">
        <v>1.6900000000118069</v>
      </c>
      <c r="K202" s="70" t="s">
        <v>132</v>
      </c>
      <c r="L202" s="71">
        <v>3.2500000000000001E-2</v>
      </c>
      <c r="M202" s="71">
        <v>5.3600000000275497E-2</v>
      </c>
      <c r="N202" s="72">
        <v>84101.517577000006</v>
      </c>
      <c r="O202" s="80">
        <v>96.68</v>
      </c>
      <c r="P202" s="117" t="s">
        <v>3363</v>
      </c>
      <c r="Q202" s="72">
        <v>81.309347215999992</v>
      </c>
      <c r="R202" s="73">
        <v>2.6545753617442309E-4</v>
      </c>
      <c r="S202" s="73">
        <f t="shared" ref="S202:S265" si="3">IFERROR(Q202/$Q$9,0)</f>
        <v>5.3003722125836549E-4</v>
      </c>
      <c r="T202" s="73">
        <f>Q202/'סכום נכסי הקרן'!$C$41</f>
        <v>9.4201225112346164E-5</v>
      </c>
    </row>
    <row r="203" spans="1:20">
      <c r="A203" s="69" t="s">
        <v>769</v>
      </c>
      <c r="B203" s="54" t="s">
        <v>770</v>
      </c>
      <c r="C203" s="70" t="s">
        <v>120</v>
      </c>
      <c r="D203" s="70" t="s">
        <v>29</v>
      </c>
      <c r="E203" s="54" t="s">
        <v>616</v>
      </c>
      <c r="F203" s="70" t="s">
        <v>617</v>
      </c>
      <c r="G203" s="54" t="s">
        <v>589</v>
      </c>
      <c r="H203" s="54" t="s">
        <v>130</v>
      </c>
      <c r="I203" s="117" t="s">
        <v>3363</v>
      </c>
      <c r="J203" s="72">
        <v>3.5399999999989058</v>
      </c>
      <c r="K203" s="70" t="s">
        <v>132</v>
      </c>
      <c r="L203" s="71">
        <v>2.1600000000000001E-2</v>
      </c>
      <c r="M203" s="71">
        <v>6.0499999999985114E-2</v>
      </c>
      <c r="N203" s="72">
        <v>1183724.562567</v>
      </c>
      <c r="O203" s="80">
        <v>87.98</v>
      </c>
      <c r="P203" s="117" t="s">
        <v>3363</v>
      </c>
      <c r="Q203" s="72">
        <v>1041.440830691</v>
      </c>
      <c r="R203" s="73">
        <v>1.5269732329030025E-3</v>
      </c>
      <c r="S203" s="73">
        <f t="shared" si="3"/>
        <v>6.7889169315067249E-3</v>
      </c>
      <c r="T203" s="73">
        <f>Q203/'סכום נכסי הקרן'!$C$41</f>
        <v>1.2065648722095097E-3</v>
      </c>
    </row>
    <row r="204" spans="1:20">
      <c r="A204" s="69" t="s">
        <v>771</v>
      </c>
      <c r="B204" s="54" t="s">
        <v>772</v>
      </c>
      <c r="C204" s="70" t="s">
        <v>120</v>
      </c>
      <c r="D204" s="70" t="s">
        <v>29</v>
      </c>
      <c r="E204" s="54" t="s">
        <v>773</v>
      </c>
      <c r="F204" s="70" t="s">
        <v>601</v>
      </c>
      <c r="G204" s="54" t="s">
        <v>602</v>
      </c>
      <c r="H204" s="54" t="s">
        <v>311</v>
      </c>
      <c r="I204" s="117" t="s">
        <v>3363</v>
      </c>
      <c r="J204" s="72">
        <v>3.5200000000010339</v>
      </c>
      <c r="K204" s="70" t="s">
        <v>132</v>
      </c>
      <c r="L204" s="71">
        <v>5.3399999999999996E-2</v>
      </c>
      <c r="M204" s="71">
        <v>5.6900000000024369E-2</v>
      </c>
      <c r="N204" s="72">
        <v>544385.27317199996</v>
      </c>
      <c r="O204" s="80">
        <v>99.52</v>
      </c>
      <c r="P204" s="117" t="s">
        <v>3363</v>
      </c>
      <c r="Q204" s="72">
        <v>541.77224197199996</v>
      </c>
      <c r="R204" s="73">
        <v>1.3609631829299999E-3</v>
      </c>
      <c r="S204" s="73">
        <f t="shared" si="3"/>
        <v>3.5316905561535079E-3</v>
      </c>
      <c r="T204" s="73">
        <f>Q204/'סכום נכסי הקרן'!$C$41</f>
        <v>6.2767210256955671E-4</v>
      </c>
    </row>
    <row r="205" spans="1:20">
      <c r="A205" s="69" t="s">
        <v>774</v>
      </c>
      <c r="B205" s="54" t="s">
        <v>775</v>
      </c>
      <c r="C205" s="70" t="s">
        <v>120</v>
      </c>
      <c r="D205" s="70" t="s">
        <v>29</v>
      </c>
      <c r="E205" s="54" t="s">
        <v>620</v>
      </c>
      <c r="F205" s="70" t="s">
        <v>315</v>
      </c>
      <c r="G205" s="54" t="s">
        <v>621</v>
      </c>
      <c r="H205" s="54" t="s">
        <v>311</v>
      </c>
      <c r="I205" s="117" t="s">
        <v>3363</v>
      </c>
      <c r="J205" s="72">
        <v>3.5400000000113594</v>
      </c>
      <c r="K205" s="70" t="s">
        <v>132</v>
      </c>
      <c r="L205" s="71">
        <v>2.5000000000000001E-2</v>
      </c>
      <c r="M205" s="71">
        <v>5.390000000025906E-2</v>
      </c>
      <c r="N205" s="72">
        <v>79090.002317000006</v>
      </c>
      <c r="O205" s="80">
        <v>91.27</v>
      </c>
      <c r="P205" s="117" t="s">
        <v>3363</v>
      </c>
      <c r="Q205" s="72">
        <v>72.185442467000001</v>
      </c>
      <c r="R205" s="73">
        <v>9.2963175954168429E-5</v>
      </c>
      <c r="S205" s="73">
        <f t="shared" si="3"/>
        <v>4.7056055239102118E-4</v>
      </c>
      <c r="T205" s="73">
        <f>Q205/'סכום נכסי הקרן'!$C$41</f>
        <v>8.3630693745504454E-5</v>
      </c>
    </row>
    <row r="206" spans="1:20">
      <c r="A206" s="69" t="s">
        <v>776</v>
      </c>
      <c r="B206" s="54" t="s">
        <v>777</v>
      </c>
      <c r="C206" s="70" t="s">
        <v>120</v>
      </c>
      <c r="D206" s="70" t="s">
        <v>29</v>
      </c>
      <c r="E206" s="54" t="s">
        <v>778</v>
      </c>
      <c r="F206" s="70" t="s">
        <v>601</v>
      </c>
      <c r="G206" s="54" t="s">
        <v>624</v>
      </c>
      <c r="H206" s="54" t="s">
        <v>130</v>
      </c>
      <c r="I206" s="117" t="s">
        <v>3363</v>
      </c>
      <c r="J206" s="72">
        <v>2.9399999999980349</v>
      </c>
      <c r="K206" s="70" t="s">
        <v>132</v>
      </c>
      <c r="L206" s="71">
        <v>4.53E-2</v>
      </c>
      <c r="M206" s="71">
        <v>5.5899999999989645E-2</v>
      </c>
      <c r="N206" s="72">
        <v>387458.81127300003</v>
      </c>
      <c r="O206" s="80">
        <v>97.2</v>
      </c>
      <c r="P206" s="117" t="s">
        <v>3363</v>
      </c>
      <c r="Q206" s="72">
        <v>376.609977421</v>
      </c>
      <c r="R206" s="73">
        <v>5.5351258753285715E-4</v>
      </c>
      <c r="S206" s="73">
        <f t="shared" si="3"/>
        <v>2.4550351560456516E-3</v>
      </c>
      <c r="T206" s="73">
        <f>Q206/'סכום נכסי הקרן'!$C$41</f>
        <v>4.3632279039635514E-4</v>
      </c>
    </row>
    <row r="207" spans="1:20">
      <c r="A207" s="69" t="s">
        <v>779</v>
      </c>
      <c r="B207" s="54" t="s">
        <v>780</v>
      </c>
      <c r="C207" s="70" t="s">
        <v>120</v>
      </c>
      <c r="D207" s="70" t="s">
        <v>29</v>
      </c>
      <c r="E207" s="54" t="s">
        <v>607</v>
      </c>
      <c r="F207" s="70" t="s">
        <v>588</v>
      </c>
      <c r="G207" s="54" t="s">
        <v>624</v>
      </c>
      <c r="H207" s="54" t="s">
        <v>130</v>
      </c>
      <c r="I207" s="117" t="s">
        <v>3363</v>
      </c>
      <c r="J207" s="72">
        <v>4.4299999999974675</v>
      </c>
      <c r="K207" s="70" t="s">
        <v>132</v>
      </c>
      <c r="L207" s="71">
        <v>5.5E-2</v>
      </c>
      <c r="M207" s="71">
        <v>6.3899999999956367E-2</v>
      </c>
      <c r="N207" s="72">
        <v>376563.65</v>
      </c>
      <c r="O207" s="80">
        <v>98.6</v>
      </c>
      <c r="P207" s="117" t="s">
        <v>3363</v>
      </c>
      <c r="Q207" s="72">
        <v>371.29175475800002</v>
      </c>
      <c r="R207" s="73">
        <v>6.5587654884365781E-4</v>
      </c>
      <c r="S207" s="73">
        <f t="shared" si="3"/>
        <v>2.4203668668655478E-3</v>
      </c>
      <c r="T207" s="73">
        <f>Q207/'סכום נכסי הקרן'!$C$41</f>
        <v>4.3016134515754429E-4</v>
      </c>
    </row>
    <row r="208" spans="1:20">
      <c r="A208" s="69" t="s">
        <v>781</v>
      </c>
      <c r="B208" s="54" t="s">
        <v>782</v>
      </c>
      <c r="C208" s="70" t="s">
        <v>120</v>
      </c>
      <c r="D208" s="70" t="s">
        <v>29</v>
      </c>
      <c r="E208" s="54" t="s">
        <v>783</v>
      </c>
      <c r="F208" s="70" t="s">
        <v>601</v>
      </c>
      <c r="G208" s="54" t="s">
        <v>624</v>
      </c>
      <c r="H208" s="54" t="s">
        <v>130</v>
      </c>
      <c r="I208" s="117" t="s">
        <v>3363</v>
      </c>
      <c r="J208" s="72">
        <v>3.1499999999967065</v>
      </c>
      <c r="K208" s="70" t="s">
        <v>132</v>
      </c>
      <c r="L208" s="71">
        <v>2.5000000000000001E-2</v>
      </c>
      <c r="M208" s="71">
        <v>6.0999999999978051E-2</v>
      </c>
      <c r="N208" s="72">
        <v>355643.44743100001</v>
      </c>
      <c r="O208" s="80">
        <v>89.63</v>
      </c>
      <c r="P208" s="117" t="s">
        <v>3363</v>
      </c>
      <c r="Q208" s="72">
        <v>318.78791936699997</v>
      </c>
      <c r="R208" s="73">
        <v>1.7855444688591893E-3</v>
      </c>
      <c r="S208" s="73">
        <f t="shared" si="3"/>
        <v>2.0781062539236678E-3</v>
      </c>
      <c r="T208" s="73">
        <f>Q208/'סכום נכסי הקרן'!$C$41</f>
        <v>3.6933284528298244E-4</v>
      </c>
    </row>
    <row r="209" spans="1:20">
      <c r="A209" s="69" t="s">
        <v>784</v>
      </c>
      <c r="B209" s="54" t="s">
        <v>785</v>
      </c>
      <c r="C209" s="70" t="s">
        <v>120</v>
      </c>
      <c r="D209" s="70" t="s">
        <v>29</v>
      </c>
      <c r="E209" s="54" t="s">
        <v>786</v>
      </c>
      <c r="F209" s="70" t="s">
        <v>315</v>
      </c>
      <c r="G209" s="54" t="s">
        <v>624</v>
      </c>
      <c r="H209" s="54" t="s">
        <v>130</v>
      </c>
      <c r="I209" s="117" t="s">
        <v>3363</v>
      </c>
      <c r="J209" s="72">
        <v>4.7999999999983478</v>
      </c>
      <c r="K209" s="70" t="s">
        <v>132</v>
      </c>
      <c r="L209" s="71">
        <v>6.7699999999999996E-2</v>
      </c>
      <c r="M209" s="71">
        <v>5.9599999999996683E-2</v>
      </c>
      <c r="N209" s="72">
        <v>565849.30331600003</v>
      </c>
      <c r="O209" s="80">
        <v>107.02</v>
      </c>
      <c r="P209" s="117" t="s">
        <v>3363</v>
      </c>
      <c r="Q209" s="72">
        <v>605.57192284500002</v>
      </c>
      <c r="R209" s="73">
        <v>7.5446573775466666E-4</v>
      </c>
      <c r="S209" s="73">
        <f t="shared" si="3"/>
        <v>3.9475862277453854E-3</v>
      </c>
      <c r="T209" s="73">
        <f>Q209/'סכום נכסי הקרן'!$C$41</f>
        <v>7.0158744325047023E-4</v>
      </c>
    </row>
    <row r="210" spans="1:20">
      <c r="A210" s="69" t="s">
        <v>787</v>
      </c>
      <c r="B210" s="54" t="s">
        <v>788</v>
      </c>
      <c r="C210" s="70" t="s">
        <v>120</v>
      </c>
      <c r="D210" s="70" t="s">
        <v>29</v>
      </c>
      <c r="E210" s="54" t="s">
        <v>789</v>
      </c>
      <c r="F210" s="70" t="s">
        <v>652</v>
      </c>
      <c r="G210" s="54" t="s">
        <v>645</v>
      </c>
      <c r="H210" s="117" t="s">
        <v>3363</v>
      </c>
      <c r="I210" s="117" t="s">
        <v>3363</v>
      </c>
      <c r="J210" s="72">
        <v>2.9499999999860207</v>
      </c>
      <c r="K210" s="70" t="s">
        <v>132</v>
      </c>
      <c r="L210" s="71">
        <v>1.2E-2</v>
      </c>
      <c r="M210" s="71">
        <v>8.419999999955266E-2</v>
      </c>
      <c r="N210" s="72">
        <v>43832.008860000002</v>
      </c>
      <c r="O210" s="80">
        <v>81.599999999999994</v>
      </c>
      <c r="P210" s="117" t="s">
        <v>3363</v>
      </c>
      <c r="Q210" s="72">
        <v>35.766919229999999</v>
      </c>
      <c r="R210" s="73">
        <v>7.0696788483870976E-4</v>
      </c>
      <c r="S210" s="73">
        <f t="shared" si="3"/>
        <v>2.3315644671552716E-4</v>
      </c>
      <c r="T210" s="73">
        <f>Q210/'סכום נכסי הקרן'!$C$41</f>
        <v>4.1437887836065757E-5</v>
      </c>
    </row>
    <row r="211" spans="1:20">
      <c r="A211" s="69" t="s">
        <v>790</v>
      </c>
      <c r="B211" s="54" t="s">
        <v>791</v>
      </c>
      <c r="C211" s="70" t="s">
        <v>120</v>
      </c>
      <c r="D211" s="70" t="s">
        <v>29</v>
      </c>
      <c r="E211" s="54" t="s">
        <v>789</v>
      </c>
      <c r="F211" s="70" t="s">
        <v>652</v>
      </c>
      <c r="G211" s="54" t="s">
        <v>645</v>
      </c>
      <c r="H211" s="117" t="s">
        <v>3363</v>
      </c>
      <c r="I211" s="117" t="s">
        <v>3363</v>
      </c>
      <c r="J211" s="72">
        <v>0.97000000000196751</v>
      </c>
      <c r="K211" s="70" t="s">
        <v>132</v>
      </c>
      <c r="L211" s="71">
        <v>3.5499999999999997E-2</v>
      </c>
      <c r="M211" s="71">
        <v>7.2900000000516066E-2</v>
      </c>
      <c r="N211" s="72">
        <v>68382.380285000007</v>
      </c>
      <c r="O211" s="80">
        <v>96.63</v>
      </c>
      <c r="P211" s="117" t="s">
        <v>3363</v>
      </c>
      <c r="Q211" s="72">
        <v>66.077894870999998</v>
      </c>
      <c r="R211" s="73">
        <v>2.3876329348147924E-4</v>
      </c>
      <c r="S211" s="73">
        <f t="shared" si="3"/>
        <v>4.3074683272251505E-4</v>
      </c>
      <c r="T211" s="73">
        <f>Q211/'סכום נכסי הקרן'!$C$41</f>
        <v>7.6554773378725873E-5</v>
      </c>
    </row>
    <row r="212" spans="1:20">
      <c r="A212" s="69" t="s">
        <v>792</v>
      </c>
      <c r="B212" s="54" t="s">
        <v>793</v>
      </c>
      <c r="C212" s="70" t="s">
        <v>120</v>
      </c>
      <c r="D212" s="70" t="s">
        <v>29</v>
      </c>
      <c r="E212" s="54" t="s">
        <v>789</v>
      </c>
      <c r="F212" s="70" t="s">
        <v>652</v>
      </c>
      <c r="G212" s="54" t="s">
        <v>645</v>
      </c>
      <c r="H212" s="117" t="s">
        <v>3363</v>
      </c>
      <c r="I212" s="117" t="s">
        <v>3363</v>
      </c>
      <c r="J212" s="72">
        <v>3.3300000000039018</v>
      </c>
      <c r="K212" s="70" t="s">
        <v>132</v>
      </c>
      <c r="L212" s="71">
        <v>6.0499999999999998E-2</v>
      </c>
      <c r="M212" s="71">
        <v>5.9000000000088294E-2</v>
      </c>
      <c r="N212" s="72">
        <v>343252.82952100004</v>
      </c>
      <c r="O212" s="80">
        <v>102.3</v>
      </c>
      <c r="P212" s="117" t="s">
        <v>3363</v>
      </c>
      <c r="Q212" s="72">
        <v>351.14762931099995</v>
      </c>
      <c r="R212" s="73">
        <v>1.5602401341863639E-3</v>
      </c>
      <c r="S212" s="73">
        <f t="shared" si="3"/>
        <v>2.2890518748973571E-3</v>
      </c>
      <c r="T212" s="73">
        <f>Q212/'סכום נכסי הקרן'!$C$41</f>
        <v>4.0682329903004091E-4</v>
      </c>
    </row>
    <row r="213" spans="1:20">
      <c r="A213" s="69" t="s">
        <v>794</v>
      </c>
      <c r="B213" s="54" t="s">
        <v>795</v>
      </c>
      <c r="C213" s="70" t="s">
        <v>120</v>
      </c>
      <c r="D213" s="70" t="s">
        <v>29</v>
      </c>
      <c r="E213" s="54" t="s">
        <v>796</v>
      </c>
      <c r="F213" s="70" t="s">
        <v>332</v>
      </c>
      <c r="G213" s="54" t="s">
        <v>645</v>
      </c>
      <c r="H213" s="117" t="s">
        <v>3363</v>
      </c>
      <c r="I213" s="117" t="s">
        <v>3363</v>
      </c>
      <c r="J213" s="72">
        <v>1.9799999999993689</v>
      </c>
      <c r="K213" s="70" t="s">
        <v>132</v>
      </c>
      <c r="L213" s="71">
        <v>0.01</v>
      </c>
      <c r="M213" s="71">
        <v>6.5099999999845351E-2</v>
      </c>
      <c r="N213" s="72">
        <v>105618.572552</v>
      </c>
      <c r="O213" s="80">
        <v>90</v>
      </c>
      <c r="P213" s="117" t="s">
        <v>3363</v>
      </c>
      <c r="Q213" s="72">
        <v>95.056715296999997</v>
      </c>
      <c r="R213" s="73">
        <v>4.400773856333333E-4</v>
      </c>
      <c r="S213" s="73">
        <f t="shared" si="3"/>
        <v>6.1965320056160775E-4</v>
      </c>
      <c r="T213" s="73">
        <f>Q213/'סכום נכסי הקרן'!$C$41</f>
        <v>1.1012828589491916E-4</v>
      </c>
    </row>
    <row r="214" spans="1:20">
      <c r="A214" s="118" t="s">
        <v>3363</v>
      </c>
      <c r="B214" s="117" t="s">
        <v>3363</v>
      </c>
      <c r="C214" s="117" t="s">
        <v>3363</v>
      </c>
      <c r="D214" s="117" t="s">
        <v>3363</v>
      </c>
      <c r="E214" s="117" t="s">
        <v>3363</v>
      </c>
      <c r="F214" s="117" t="s">
        <v>3363</v>
      </c>
      <c r="G214" s="117" t="s">
        <v>3363</v>
      </c>
      <c r="H214" s="117" t="s">
        <v>3363</v>
      </c>
      <c r="I214" s="117" t="s">
        <v>3363</v>
      </c>
      <c r="J214" s="117" t="s">
        <v>3363</v>
      </c>
      <c r="K214" s="117" t="s">
        <v>3363</v>
      </c>
      <c r="L214" s="117" t="s">
        <v>3363</v>
      </c>
      <c r="M214" s="117" t="s">
        <v>3363</v>
      </c>
      <c r="N214" s="117" t="s">
        <v>3363</v>
      </c>
      <c r="O214" s="117" t="s">
        <v>3363</v>
      </c>
      <c r="P214" s="117" t="s">
        <v>3363</v>
      </c>
      <c r="Q214" s="117" t="s">
        <v>3363</v>
      </c>
      <c r="R214" s="117" t="s">
        <v>3363</v>
      </c>
      <c r="S214" s="117" t="s">
        <v>3363</v>
      </c>
      <c r="T214" s="117" t="s">
        <v>3363</v>
      </c>
    </row>
    <row r="215" spans="1:20">
      <c r="A215" s="68" t="s">
        <v>50</v>
      </c>
      <c r="B215" s="116" t="s">
        <v>3363</v>
      </c>
      <c r="C215" s="116" t="s">
        <v>3363</v>
      </c>
      <c r="D215" s="116" t="s">
        <v>3363</v>
      </c>
      <c r="E215" s="116" t="s">
        <v>3363</v>
      </c>
      <c r="F215" s="116" t="s">
        <v>3363</v>
      </c>
      <c r="G215" s="116" t="s">
        <v>3363</v>
      </c>
      <c r="H215" s="116" t="s">
        <v>3363</v>
      </c>
      <c r="I215" s="116" t="s">
        <v>3363</v>
      </c>
      <c r="J215" s="66">
        <v>2.8199999999936973</v>
      </c>
      <c r="K215" s="116" t="s">
        <v>3363</v>
      </c>
      <c r="L215" s="116" t="s">
        <v>3363</v>
      </c>
      <c r="M215" s="65">
        <v>4.7699999999923685E-2</v>
      </c>
      <c r="N215" s="116" t="s">
        <v>3363</v>
      </c>
      <c r="O215" s="116" t="s">
        <v>3363</v>
      </c>
      <c r="P215" s="116" t="s">
        <v>3363</v>
      </c>
      <c r="Q215" s="66">
        <v>263.37253081299997</v>
      </c>
      <c r="R215" s="116" t="s">
        <v>3363</v>
      </c>
      <c r="S215" s="67">
        <f t="shared" si="3"/>
        <v>1.7168658852599412E-3</v>
      </c>
      <c r="T215" s="67">
        <f>Q215/'סכום נכסי הקרן'!$C$41</f>
        <v>3.0513115543303292E-4</v>
      </c>
    </row>
    <row r="216" spans="1:20">
      <c r="A216" s="69" t="s">
        <v>797</v>
      </c>
      <c r="B216" s="54" t="s">
        <v>798</v>
      </c>
      <c r="C216" s="70" t="s">
        <v>120</v>
      </c>
      <c r="D216" s="70" t="s">
        <v>29</v>
      </c>
      <c r="E216" s="54" t="s">
        <v>799</v>
      </c>
      <c r="F216" s="70" t="s">
        <v>658</v>
      </c>
      <c r="G216" s="54" t="s">
        <v>353</v>
      </c>
      <c r="H216" s="54" t="s">
        <v>311</v>
      </c>
      <c r="I216" s="117" t="s">
        <v>3363</v>
      </c>
      <c r="J216" s="72">
        <v>2.8199999999936973</v>
      </c>
      <c r="K216" s="70" t="s">
        <v>132</v>
      </c>
      <c r="L216" s="71">
        <v>2.12E-2</v>
      </c>
      <c r="M216" s="71">
        <v>4.7699999999923685E-2</v>
      </c>
      <c r="N216" s="72">
        <v>255701.49666599999</v>
      </c>
      <c r="O216" s="80">
        <v>103</v>
      </c>
      <c r="P216" s="117" t="s">
        <v>3363</v>
      </c>
      <c r="Q216" s="72">
        <v>263.37253081299997</v>
      </c>
      <c r="R216" s="73">
        <v>1.7046766444399999E-3</v>
      </c>
      <c r="S216" s="73">
        <f t="shared" si="3"/>
        <v>1.7168658852599412E-3</v>
      </c>
      <c r="T216" s="73">
        <f>Q216/'סכום נכסי הקרן'!$C$41</f>
        <v>3.0513115543303292E-4</v>
      </c>
    </row>
    <row r="217" spans="1:20">
      <c r="A217" s="118" t="s">
        <v>3363</v>
      </c>
      <c r="B217" s="117" t="s">
        <v>3363</v>
      </c>
      <c r="C217" s="117" t="s">
        <v>3363</v>
      </c>
      <c r="D217" s="117" t="s">
        <v>3363</v>
      </c>
      <c r="E217" s="117" t="s">
        <v>3363</v>
      </c>
      <c r="F217" s="117" t="s">
        <v>3363</v>
      </c>
      <c r="G217" s="117" t="s">
        <v>3363</v>
      </c>
      <c r="H217" s="117" t="s">
        <v>3363</v>
      </c>
      <c r="I217" s="117" t="s">
        <v>3363</v>
      </c>
      <c r="J217" s="117" t="s">
        <v>3363</v>
      </c>
      <c r="K217" s="117" t="s">
        <v>3363</v>
      </c>
      <c r="L217" s="117" t="s">
        <v>3363</v>
      </c>
      <c r="M217" s="117" t="s">
        <v>3363</v>
      </c>
      <c r="N217" s="117" t="s">
        <v>3363</v>
      </c>
      <c r="O217" s="117" t="s">
        <v>3363</v>
      </c>
      <c r="P217" s="117" t="s">
        <v>3363</v>
      </c>
      <c r="Q217" s="117" t="s">
        <v>3363</v>
      </c>
      <c r="R217" s="117" t="s">
        <v>3363</v>
      </c>
      <c r="S217" s="117" t="s">
        <v>3363</v>
      </c>
      <c r="T217" s="117" t="s">
        <v>3363</v>
      </c>
    </row>
    <row r="218" spans="1:20">
      <c r="A218" s="63" t="s">
        <v>185</v>
      </c>
      <c r="B218" s="116" t="s">
        <v>3363</v>
      </c>
      <c r="C218" s="116" t="s">
        <v>3363</v>
      </c>
      <c r="D218" s="116" t="s">
        <v>3363</v>
      </c>
      <c r="E218" s="116" t="s">
        <v>3363</v>
      </c>
      <c r="F218" s="116" t="s">
        <v>3363</v>
      </c>
      <c r="G218" s="116" t="s">
        <v>3363</v>
      </c>
      <c r="H218" s="116" t="s">
        <v>3363</v>
      </c>
      <c r="I218" s="116" t="s">
        <v>3363</v>
      </c>
      <c r="J218" s="66">
        <v>4.7376411817428803</v>
      </c>
      <c r="K218" s="116" t="s">
        <v>3363</v>
      </c>
      <c r="L218" s="116" t="s">
        <v>3363</v>
      </c>
      <c r="M218" s="65">
        <v>6.3889774397459395E-2</v>
      </c>
      <c r="N218" s="116" t="s">
        <v>3363</v>
      </c>
      <c r="O218" s="116" t="s">
        <v>3363</v>
      </c>
      <c r="P218" s="116" t="s">
        <v>3363</v>
      </c>
      <c r="Q218" s="66">
        <v>32757.067650828994</v>
      </c>
      <c r="R218" s="116" t="s">
        <v>3363</v>
      </c>
      <c r="S218" s="67">
        <f t="shared" si="3"/>
        <v>0.21353590587923355</v>
      </c>
      <c r="T218" s="67">
        <f>Q218/'סכום נכסי הקרן'!$C$41</f>
        <v>3.7950813891036647E-2</v>
      </c>
    </row>
    <row r="219" spans="1:20">
      <c r="A219" s="68" t="s">
        <v>68</v>
      </c>
      <c r="B219" s="116" t="s">
        <v>3363</v>
      </c>
      <c r="C219" s="116" t="s">
        <v>3363</v>
      </c>
      <c r="D219" s="116" t="s">
        <v>3363</v>
      </c>
      <c r="E219" s="116" t="s">
        <v>3363</v>
      </c>
      <c r="F219" s="116" t="s">
        <v>3363</v>
      </c>
      <c r="G219" s="116" t="s">
        <v>3363</v>
      </c>
      <c r="H219" s="116" t="s">
        <v>3363</v>
      </c>
      <c r="I219" s="116" t="s">
        <v>3363</v>
      </c>
      <c r="J219" s="66">
        <v>4.9322340072196527</v>
      </c>
      <c r="K219" s="116" t="s">
        <v>3363</v>
      </c>
      <c r="L219" s="116" t="s">
        <v>3363</v>
      </c>
      <c r="M219" s="65">
        <v>7.4380385701936447E-2</v>
      </c>
      <c r="N219" s="116" t="s">
        <v>3363</v>
      </c>
      <c r="O219" s="116" t="s">
        <v>3363</v>
      </c>
      <c r="P219" s="116" t="s">
        <v>3363</v>
      </c>
      <c r="Q219" s="66">
        <v>5102.2052828429996</v>
      </c>
      <c r="R219" s="116" t="s">
        <v>3363</v>
      </c>
      <c r="S219" s="67">
        <f t="shared" si="3"/>
        <v>3.3260120797965219E-2</v>
      </c>
      <c r="T219" s="67">
        <f>Q219/'סכום נכסי הקרן'!$C$41</f>
        <v>5.9111775567657794E-3</v>
      </c>
    </row>
    <row r="220" spans="1:20">
      <c r="A220" s="69" t="s">
        <v>800</v>
      </c>
      <c r="B220" s="54" t="s">
        <v>801</v>
      </c>
      <c r="C220" s="70" t="s">
        <v>29</v>
      </c>
      <c r="D220" s="70" t="s">
        <v>802</v>
      </c>
      <c r="E220" s="54" t="s">
        <v>314</v>
      </c>
      <c r="F220" s="70" t="s">
        <v>315</v>
      </c>
      <c r="G220" s="54" t="s">
        <v>803</v>
      </c>
      <c r="H220" s="54" t="s">
        <v>804</v>
      </c>
      <c r="I220" s="117" t="s">
        <v>3363</v>
      </c>
      <c r="J220" s="72">
        <v>6.8600000000075454</v>
      </c>
      <c r="K220" s="70" t="s">
        <v>131</v>
      </c>
      <c r="L220" s="71">
        <v>3.7499999999999999E-2</v>
      </c>
      <c r="M220" s="71">
        <v>6.140000000007749E-2</v>
      </c>
      <c r="N220" s="72">
        <v>63187.98614999999</v>
      </c>
      <c r="O220" s="80">
        <v>85.582329999999999</v>
      </c>
      <c r="P220" s="117" t="s">
        <v>3363</v>
      </c>
      <c r="Q220" s="72">
        <v>196.14000993200003</v>
      </c>
      <c r="R220" s="73">
        <v>1.2637597229999998E-4</v>
      </c>
      <c r="S220" s="73">
        <f t="shared" si="3"/>
        <v>1.2785923070538197E-3</v>
      </c>
      <c r="T220" s="73">
        <f>Q220/'סכום נכסי הקרן'!$C$41</f>
        <v>2.2723868610159413E-4</v>
      </c>
    </row>
    <row r="221" spans="1:20">
      <c r="A221" s="69" t="s">
        <v>805</v>
      </c>
      <c r="B221" s="54" t="s">
        <v>806</v>
      </c>
      <c r="C221" s="70" t="s">
        <v>29</v>
      </c>
      <c r="D221" s="70" t="s">
        <v>802</v>
      </c>
      <c r="E221" s="54" t="s">
        <v>420</v>
      </c>
      <c r="F221" s="70" t="s">
        <v>303</v>
      </c>
      <c r="G221" s="54" t="s">
        <v>808</v>
      </c>
      <c r="H221" s="54" t="s">
        <v>297</v>
      </c>
      <c r="I221" s="117" t="s">
        <v>3363</v>
      </c>
      <c r="J221" s="72">
        <v>2.6400000000007284</v>
      </c>
      <c r="K221" s="70" t="s">
        <v>131</v>
      </c>
      <c r="L221" s="71">
        <v>3.2549999999999996E-2</v>
      </c>
      <c r="M221" s="71">
        <v>8.6600000000039062E-2</v>
      </c>
      <c r="N221" s="72">
        <v>189765.837</v>
      </c>
      <c r="O221" s="80">
        <v>87.799629999999993</v>
      </c>
      <c r="P221" s="117" t="s">
        <v>3363</v>
      </c>
      <c r="Q221" s="72">
        <v>604.30786550400001</v>
      </c>
      <c r="R221" s="73">
        <v>1.8976583699999999E-4</v>
      </c>
      <c r="S221" s="73">
        <f t="shared" si="3"/>
        <v>3.9393461241967118E-3</v>
      </c>
      <c r="T221" s="73">
        <f>Q221/'סכום נכסי הקרן'!$C$41</f>
        <v>7.0012296525118027E-4</v>
      </c>
    </row>
    <row r="222" spans="1:20">
      <c r="A222" s="69" t="s">
        <v>809</v>
      </c>
      <c r="B222" s="54" t="s">
        <v>810</v>
      </c>
      <c r="C222" s="70" t="s">
        <v>29</v>
      </c>
      <c r="D222" s="70" t="s">
        <v>802</v>
      </c>
      <c r="E222" s="54" t="s">
        <v>383</v>
      </c>
      <c r="F222" s="70" t="s">
        <v>303</v>
      </c>
      <c r="G222" s="54" t="s">
        <v>808</v>
      </c>
      <c r="H222" s="54" t="s">
        <v>297</v>
      </c>
      <c r="I222" s="117" t="s">
        <v>3363</v>
      </c>
      <c r="J222" s="72">
        <v>1.9899999999988889</v>
      </c>
      <c r="K222" s="70" t="s">
        <v>131</v>
      </c>
      <c r="L222" s="71">
        <v>3.2750000000000001E-2</v>
      </c>
      <c r="M222" s="71">
        <v>8.3099999999962842E-2</v>
      </c>
      <c r="N222" s="72">
        <v>268611.52348799998</v>
      </c>
      <c r="O222" s="80">
        <v>91.480680000000007</v>
      </c>
      <c r="P222" s="117" t="s">
        <v>3363</v>
      </c>
      <c r="Q222" s="72">
        <v>891.25418560100013</v>
      </c>
      <c r="R222" s="73">
        <v>3.5814869798399994E-4</v>
      </c>
      <c r="S222" s="73">
        <f t="shared" si="3"/>
        <v>5.8098842032996128E-3</v>
      </c>
      <c r="T222" s="73">
        <f>Q222/'סכום נכסי הקרן'!$C$41</f>
        <v>1.0325656156983576E-3</v>
      </c>
    </row>
    <row r="223" spans="1:20">
      <c r="A223" s="69" t="s">
        <v>811</v>
      </c>
      <c r="B223" s="54" t="s">
        <v>812</v>
      </c>
      <c r="C223" s="70" t="s">
        <v>29</v>
      </c>
      <c r="D223" s="70" t="s">
        <v>802</v>
      </c>
      <c r="E223" s="54" t="s">
        <v>383</v>
      </c>
      <c r="F223" s="70" t="s">
        <v>303</v>
      </c>
      <c r="G223" s="54" t="s">
        <v>808</v>
      </c>
      <c r="H223" s="54" t="s">
        <v>297</v>
      </c>
      <c r="I223" s="117" t="s">
        <v>3363</v>
      </c>
      <c r="J223" s="72">
        <v>3.8299999999972316</v>
      </c>
      <c r="K223" s="70" t="s">
        <v>131</v>
      </c>
      <c r="L223" s="71">
        <v>7.1289999999999992E-2</v>
      </c>
      <c r="M223" s="71">
        <v>7.4999999999964498E-2</v>
      </c>
      <c r="N223" s="72">
        <v>153427.698</v>
      </c>
      <c r="O223" s="80">
        <v>101.25705000000001</v>
      </c>
      <c r="P223" s="117" t="s">
        <v>3363</v>
      </c>
      <c r="Q223" s="72">
        <v>563.47752093200006</v>
      </c>
      <c r="R223" s="73">
        <v>3.0685539600000002E-4</v>
      </c>
      <c r="S223" s="73">
        <f t="shared" si="3"/>
        <v>3.6731823543355042E-3</v>
      </c>
      <c r="T223" s="73">
        <f>Q223/'סכום נכסי הקרן'!$C$41</f>
        <v>6.528188284927836E-4</v>
      </c>
    </row>
    <row r="224" spans="1:20">
      <c r="A224" s="69" t="s">
        <v>813</v>
      </c>
      <c r="B224" s="54" t="s">
        <v>814</v>
      </c>
      <c r="C224" s="70" t="s">
        <v>29</v>
      </c>
      <c r="D224" s="70" t="s">
        <v>802</v>
      </c>
      <c r="E224" s="54" t="s">
        <v>815</v>
      </c>
      <c r="F224" s="70" t="s">
        <v>451</v>
      </c>
      <c r="G224" s="54" t="s">
        <v>816</v>
      </c>
      <c r="H224" s="54" t="s">
        <v>297</v>
      </c>
      <c r="I224" s="117" t="s">
        <v>3363</v>
      </c>
      <c r="J224" s="72">
        <v>9.4600000000019087</v>
      </c>
      <c r="K224" s="70" t="s">
        <v>131</v>
      </c>
      <c r="L224" s="71">
        <v>6.3750000000000001E-2</v>
      </c>
      <c r="M224" s="71">
        <v>6.8700000000018482E-2</v>
      </c>
      <c r="N224" s="72">
        <v>383973.00209999998</v>
      </c>
      <c r="O224" s="80">
        <v>94.761250000000004</v>
      </c>
      <c r="P224" s="117" t="s">
        <v>3363</v>
      </c>
      <c r="Q224" s="72">
        <v>1319.7115748880001</v>
      </c>
      <c r="R224" s="73">
        <v>5.5399365473957584E-4</v>
      </c>
      <c r="S224" s="73">
        <f t="shared" si="3"/>
        <v>8.6029008959807585E-3</v>
      </c>
      <c r="T224" s="73">
        <f>Q224/'סכום נכסי הקרן'!$C$41</f>
        <v>1.5289564042266729E-3</v>
      </c>
    </row>
    <row r="225" spans="1:20">
      <c r="A225" s="69" t="s">
        <v>817</v>
      </c>
      <c r="B225" s="54" t="s">
        <v>818</v>
      </c>
      <c r="C225" s="70" t="s">
        <v>29</v>
      </c>
      <c r="D225" s="70" t="s">
        <v>802</v>
      </c>
      <c r="E225" s="54" t="s">
        <v>819</v>
      </c>
      <c r="F225" s="70" t="s">
        <v>303</v>
      </c>
      <c r="G225" s="54" t="s">
        <v>816</v>
      </c>
      <c r="H225" s="54" t="s">
        <v>804</v>
      </c>
      <c r="I225" s="117" t="s">
        <v>3363</v>
      </c>
      <c r="J225" s="72">
        <v>2.1900000000004312</v>
      </c>
      <c r="K225" s="70" t="s">
        <v>131</v>
      </c>
      <c r="L225" s="71">
        <v>3.0769999999999999E-2</v>
      </c>
      <c r="M225" s="71">
        <v>8.6099999999995694E-2</v>
      </c>
      <c r="N225" s="72">
        <v>215525.53998</v>
      </c>
      <c r="O225" s="80">
        <v>89.040419999999997</v>
      </c>
      <c r="P225" s="117" t="s">
        <v>3363</v>
      </c>
      <c r="Q225" s="72">
        <v>696.03887213000007</v>
      </c>
      <c r="R225" s="73">
        <v>3.5920923330000002E-4</v>
      </c>
      <c r="S225" s="73">
        <f t="shared" si="3"/>
        <v>4.5373197830691102E-3</v>
      </c>
      <c r="T225" s="73">
        <f>Q225/'סכום נכסי הקרן'!$C$41</f>
        <v>8.0639823987615654E-4</v>
      </c>
    </row>
    <row r="226" spans="1:20">
      <c r="A226" s="69" t="s">
        <v>820</v>
      </c>
      <c r="B226" s="54" t="s">
        <v>821</v>
      </c>
      <c r="C226" s="70" t="s">
        <v>29</v>
      </c>
      <c r="D226" s="70" t="s">
        <v>802</v>
      </c>
      <c r="E226" s="54" t="s">
        <v>822</v>
      </c>
      <c r="F226" s="70" t="s">
        <v>1063</v>
      </c>
      <c r="G226" s="54" t="s">
        <v>823</v>
      </c>
      <c r="H226" s="54" t="s">
        <v>297</v>
      </c>
      <c r="I226" s="117" t="s">
        <v>3363</v>
      </c>
      <c r="J226" s="72">
        <v>5.5500000000085166</v>
      </c>
      <c r="K226" s="70" t="s">
        <v>133</v>
      </c>
      <c r="L226" s="71">
        <v>4.3749999999999997E-2</v>
      </c>
      <c r="M226" s="71">
        <v>5.4800000000083865E-2</v>
      </c>
      <c r="N226" s="72">
        <v>40375.71</v>
      </c>
      <c r="O226" s="80">
        <v>94.237790000000004</v>
      </c>
      <c r="P226" s="117" t="s">
        <v>3363</v>
      </c>
      <c r="Q226" s="72">
        <v>152.638080414</v>
      </c>
      <c r="R226" s="73">
        <v>2.691714E-5</v>
      </c>
      <c r="S226" s="73">
        <f t="shared" si="3"/>
        <v>9.9501307993439775E-4</v>
      </c>
      <c r="T226" s="73">
        <f>Q226/'סכום נכסי הקרן'!$C$41</f>
        <v>1.7683937537462091E-4</v>
      </c>
    </row>
    <row r="227" spans="1:20">
      <c r="A227" s="69" t="s">
        <v>824</v>
      </c>
      <c r="B227" s="54" t="s">
        <v>825</v>
      </c>
      <c r="C227" s="70" t="s">
        <v>29</v>
      </c>
      <c r="D227" s="70" t="s">
        <v>802</v>
      </c>
      <c r="E227" s="54" t="s">
        <v>822</v>
      </c>
      <c r="F227" s="70" t="s">
        <v>1063</v>
      </c>
      <c r="G227" s="54" t="s">
        <v>823</v>
      </c>
      <c r="H227" s="54" t="s">
        <v>297</v>
      </c>
      <c r="I227" s="117" t="s">
        <v>3363</v>
      </c>
      <c r="J227" s="72">
        <v>4.5400000000007585</v>
      </c>
      <c r="K227" s="70" t="s">
        <v>133</v>
      </c>
      <c r="L227" s="71">
        <v>7.3749999999999996E-2</v>
      </c>
      <c r="M227" s="71">
        <v>5.3200000000006506E-2</v>
      </c>
      <c r="N227" s="72">
        <v>82770.205499999996</v>
      </c>
      <c r="O227" s="80">
        <v>111.22803999999999</v>
      </c>
      <c r="P227" s="117" t="s">
        <v>3363</v>
      </c>
      <c r="Q227" s="72">
        <v>369.32265331799999</v>
      </c>
      <c r="R227" s="73">
        <v>1.0346275687499999E-4</v>
      </c>
      <c r="S227" s="73">
        <f t="shared" si="3"/>
        <v>2.4075307404991552E-3</v>
      </c>
      <c r="T227" s="73">
        <f>Q227/'סכום נכסי הקרן'!$C$41</f>
        <v>4.2788003588167811E-4</v>
      </c>
    </row>
    <row r="228" spans="1:20">
      <c r="A228" s="69" t="s">
        <v>826</v>
      </c>
      <c r="B228" s="54" t="s">
        <v>827</v>
      </c>
      <c r="C228" s="70" t="s">
        <v>29</v>
      </c>
      <c r="D228" s="70" t="s">
        <v>802</v>
      </c>
      <c r="E228" s="54" t="s">
        <v>822</v>
      </c>
      <c r="F228" s="70" t="s">
        <v>1063</v>
      </c>
      <c r="G228" s="54" t="s">
        <v>823</v>
      </c>
      <c r="H228" s="54" t="s">
        <v>297</v>
      </c>
      <c r="I228" s="117" t="s">
        <v>3363</v>
      </c>
      <c r="J228" s="72">
        <v>5.6899999999949573</v>
      </c>
      <c r="K228" s="70" t="s">
        <v>131</v>
      </c>
      <c r="L228" s="71">
        <v>8.1250000000000003E-2</v>
      </c>
      <c r="M228" s="71">
        <v>6.5299999999944389E-2</v>
      </c>
      <c r="N228" s="72">
        <v>76713.849000000002</v>
      </c>
      <c r="O228" s="80">
        <v>111.16779</v>
      </c>
      <c r="P228" s="117" t="s">
        <v>3363</v>
      </c>
      <c r="Q228" s="72">
        <v>309.31452012399996</v>
      </c>
      <c r="R228" s="73">
        <v>1.5342769800000001E-4</v>
      </c>
      <c r="S228" s="73">
        <f t="shared" si="3"/>
        <v>2.0163513095961508E-3</v>
      </c>
      <c r="T228" s="73">
        <f>Q228/'סכום נכסי הקרן'!$C$41</f>
        <v>3.5835740586273623E-4</v>
      </c>
    </row>
    <row r="229" spans="1:20">
      <c r="A229" s="118" t="s">
        <v>3363</v>
      </c>
      <c r="B229" s="117" t="s">
        <v>3363</v>
      </c>
      <c r="C229" s="117" t="s">
        <v>3363</v>
      </c>
      <c r="D229" s="117" t="s">
        <v>3363</v>
      </c>
      <c r="E229" s="117" t="s">
        <v>3363</v>
      </c>
      <c r="F229" s="117" t="s">
        <v>3363</v>
      </c>
      <c r="G229" s="117" t="s">
        <v>3363</v>
      </c>
      <c r="H229" s="117" t="s">
        <v>3363</v>
      </c>
      <c r="I229" s="117" t="s">
        <v>3363</v>
      </c>
      <c r="J229" s="117" t="s">
        <v>3363</v>
      </c>
      <c r="K229" s="117" t="s">
        <v>3363</v>
      </c>
      <c r="L229" s="117" t="s">
        <v>3363</v>
      </c>
      <c r="M229" s="117" t="s">
        <v>3363</v>
      </c>
      <c r="N229" s="117" t="s">
        <v>3363</v>
      </c>
      <c r="O229" s="117" t="s">
        <v>3363</v>
      </c>
      <c r="P229" s="117" t="s">
        <v>3363</v>
      </c>
      <c r="Q229" s="117" t="s">
        <v>3363</v>
      </c>
      <c r="R229" s="117" t="s">
        <v>3363</v>
      </c>
      <c r="S229" s="117" t="s">
        <v>3363</v>
      </c>
      <c r="T229" s="117" t="s">
        <v>3363</v>
      </c>
    </row>
    <row r="230" spans="1:20">
      <c r="A230" s="68" t="s">
        <v>67</v>
      </c>
      <c r="B230" s="116" t="s">
        <v>3363</v>
      </c>
      <c r="C230" s="116" t="s">
        <v>3363</v>
      </c>
      <c r="D230" s="116" t="s">
        <v>3363</v>
      </c>
      <c r="E230" s="116" t="s">
        <v>3363</v>
      </c>
      <c r="F230" s="116" t="s">
        <v>3363</v>
      </c>
      <c r="G230" s="116" t="s">
        <v>3363</v>
      </c>
      <c r="H230" s="116" t="s">
        <v>3363</v>
      </c>
      <c r="I230" s="116" t="s">
        <v>3363</v>
      </c>
      <c r="J230" s="66">
        <v>4.7017396274722563</v>
      </c>
      <c r="K230" s="116" t="s">
        <v>3363</v>
      </c>
      <c r="L230" s="116" t="s">
        <v>3363</v>
      </c>
      <c r="M230" s="65">
        <v>6.1954300927885467E-2</v>
      </c>
      <c r="N230" s="116" t="s">
        <v>3363</v>
      </c>
      <c r="O230" s="116" t="s">
        <v>3363</v>
      </c>
      <c r="P230" s="116" t="s">
        <v>3363</v>
      </c>
      <c r="Q230" s="66">
        <v>27654.862367985992</v>
      </c>
      <c r="R230" s="116" t="s">
        <v>3363</v>
      </c>
      <c r="S230" s="67">
        <f t="shared" si="3"/>
        <v>0.18027578508126832</v>
      </c>
      <c r="T230" s="67">
        <f>Q230/'סכום נכסי הקרן'!$C$41</f>
        <v>3.2039636334270864E-2</v>
      </c>
    </row>
    <row r="231" spans="1:20">
      <c r="A231" s="69" t="s">
        <v>828</v>
      </c>
      <c r="B231" s="54" t="s">
        <v>829</v>
      </c>
      <c r="C231" s="70" t="s">
        <v>29</v>
      </c>
      <c r="D231" s="70" t="s">
        <v>802</v>
      </c>
      <c r="E231" s="117" t="s">
        <v>3363</v>
      </c>
      <c r="F231" s="70" t="s">
        <v>830</v>
      </c>
      <c r="G231" s="54" t="s">
        <v>296</v>
      </c>
      <c r="H231" s="54" t="s">
        <v>804</v>
      </c>
      <c r="I231" s="117" t="s">
        <v>3363</v>
      </c>
      <c r="J231" s="72">
        <v>7.1599999999895934</v>
      </c>
      <c r="K231" s="70" t="s">
        <v>133</v>
      </c>
      <c r="L231" s="71">
        <v>4.2519999999999995E-2</v>
      </c>
      <c r="M231" s="71">
        <v>4.3599999999957145E-2</v>
      </c>
      <c r="N231" s="72">
        <v>80751.42</v>
      </c>
      <c r="O231" s="80">
        <v>100.85723</v>
      </c>
      <c r="P231" s="117" t="s">
        <v>3363</v>
      </c>
      <c r="Q231" s="72">
        <v>326.71931946500001</v>
      </c>
      <c r="R231" s="73">
        <v>6.4601135999999999E-5</v>
      </c>
      <c r="S231" s="73">
        <f t="shared" si="3"/>
        <v>2.1298092550246905E-3</v>
      </c>
      <c r="T231" s="73">
        <f>Q231/'סכום נכסי הקרן'!$C$41</f>
        <v>3.7852179626672323E-4</v>
      </c>
    </row>
    <row r="232" spans="1:20">
      <c r="A232" s="69" t="s">
        <v>831</v>
      </c>
      <c r="B232" s="54" t="s">
        <v>832</v>
      </c>
      <c r="C232" s="70" t="s">
        <v>29</v>
      </c>
      <c r="D232" s="70" t="s">
        <v>802</v>
      </c>
      <c r="E232" s="117" t="s">
        <v>3363</v>
      </c>
      <c r="F232" s="70" t="s">
        <v>830</v>
      </c>
      <c r="G232" s="54" t="s">
        <v>833</v>
      </c>
      <c r="H232" s="54" t="s">
        <v>804</v>
      </c>
      <c r="I232" s="117" t="s">
        <v>3363</v>
      </c>
      <c r="J232" s="72">
        <v>0.68999999837058046</v>
      </c>
      <c r="K232" s="70" t="s">
        <v>131</v>
      </c>
      <c r="L232" s="71">
        <v>4.4999999999999998E-2</v>
      </c>
      <c r="M232" s="71">
        <v>6.0700000003679339E-2</v>
      </c>
      <c r="N232" s="72">
        <v>52.48842299999999</v>
      </c>
      <c r="O232" s="80">
        <v>99.935000000000002</v>
      </c>
      <c r="P232" s="117" t="s">
        <v>3363</v>
      </c>
      <c r="Q232" s="72">
        <v>0.190251799</v>
      </c>
      <c r="R232" s="73">
        <v>1.0497684599999998E-7</v>
      </c>
      <c r="S232" s="73">
        <f t="shared" si="3"/>
        <v>1.2402083934271429E-6</v>
      </c>
      <c r="T232" s="73">
        <f>Q232/'סכום נכסי הקרן'!$C$41</f>
        <v>2.2041687898462388E-7</v>
      </c>
    </row>
    <row r="233" spans="1:20">
      <c r="A233" s="69" t="s">
        <v>834</v>
      </c>
      <c r="B233" s="54" t="s">
        <v>835</v>
      </c>
      <c r="C233" s="70" t="s">
        <v>29</v>
      </c>
      <c r="D233" s="70" t="s">
        <v>802</v>
      </c>
      <c r="E233" s="117" t="s">
        <v>3363</v>
      </c>
      <c r="F233" s="70" t="s">
        <v>830</v>
      </c>
      <c r="G233" s="54" t="s">
        <v>836</v>
      </c>
      <c r="H233" s="54" t="s">
        <v>837</v>
      </c>
      <c r="I233" s="117" t="s">
        <v>3363</v>
      </c>
      <c r="J233" s="72">
        <v>6.4100000000052892</v>
      </c>
      <c r="K233" s="70" t="s">
        <v>131</v>
      </c>
      <c r="L233" s="71">
        <v>0.03</v>
      </c>
      <c r="M233" s="71">
        <v>6.2900000000056439E-2</v>
      </c>
      <c r="N233" s="72">
        <v>149390.12700000001</v>
      </c>
      <c r="O233" s="80">
        <v>82.705669999999998</v>
      </c>
      <c r="P233" s="117" t="s">
        <v>3363</v>
      </c>
      <c r="Q233" s="72">
        <v>448.13072244300002</v>
      </c>
      <c r="R233" s="73">
        <v>8.5365786857142858E-5</v>
      </c>
      <c r="S233" s="73">
        <f t="shared" si="3"/>
        <v>2.9212626963195125E-3</v>
      </c>
      <c r="T233" s="73">
        <f>Q233/'סכום נכסי הקרן'!$C$41</f>
        <v>5.1918339662065862E-4</v>
      </c>
    </row>
    <row r="234" spans="1:20">
      <c r="A234" s="69" t="s">
        <v>838</v>
      </c>
      <c r="B234" s="54" t="s">
        <v>839</v>
      </c>
      <c r="C234" s="70" t="s">
        <v>29</v>
      </c>
      <c r="D234" s="70" t="s">
        <v>802</v>
      </c>
      <c r="E234" s="117" t="s">
        <v>3363</v>
      </c>
      <c r="F234" s="70" t="s">
        <v>830</v>
      </c>
      <c r="G234" s="54" t="s">
        <v>836</v>
      </c>
      <c r="H234" s="54" t="s">
        <v>837</v>
      </c>
      <c r="I234" s="117" t="s">
        <v>3363</v>
      </c>
      <c r="J234" s="72">
        <v>7.0500000000087111</v>
      </c>
      <c r="K234" s="70" t="s">
        <v>131</v>
      </c>
      <c r="L234" s="71">
        <v>3.5000000000000003E-2</v>
      </c>
      <c r="M234" s="71">
        <v>6.3600000000050089E-2</v>
      </c>
      <c r="N234" s="72">
        <v>60563.565000000002</v>
      </c>
      <c r="O234" s="80">
        <v>83.612889999999993</v>
      </c>
      <c r="P234" s="117" t="s">
        <v>3363</v>
      </c>
      <c r="Q234" s="72">
        <v>183.66745822800002</v>
      </c>
      <c r="R234" s="73">
        <v>1.2112713E-4</v>
      </c>
      <c r="S234" s="73">
        <f t="shared" si="3"/>
        <v>1.1972865670184531E-3</v>
      </c>
      <c r="T234" s="73">
        <f>Q234/'סכום נכסי הקרן'!$C$41</f>
        <v>2.1278856823663751E-4</v>
      </c>
    </row>
    <row r="235" spans="1:20">
      <c r="A235" s="69" t="s">
        <v>840</v>
      </c>
      <c r="B235" s="54" t="s">
        <v>841</v>
      </c>
      <c r="C235" s="70" t="s">
        <v>29</v>
      </c>
      <c r="D235" s="70" t="s">
        <v>802</v>
      </c>
      <c r="E235" s="117" t="s">
        <v>3363</v>
      </c>
      <c r="F235" s="70" t="s">
        <v>830</v>
      </c>
      <c r="G235" s="54" t="s">
        <v>842</v>
      </c>
      <c r="H235" s="54" t="s">
        <v>837</v>
      </c>
      <c r="I235" s="117" t="s">
        <v>3363</v>
      </c>
      <c r="J235" s="72">
        <v>3.5400000000017897</v>
      </c>
      <c r="K235" s="70" t="s">
        <v>131</v>
      </c>
      <c r="L235" s="71">
        <v>3.2000000000000001E-2</v>
      </c>
      <c r="M235" s="71">
        <v>9.8800000000077881E-2</v>
      </c>
      <c r="N235" s="72">
        <v>129202.272</v>
      </c>
      <c r="O235" s="80">
        <v>81.108329999999995</v>
      </c>
      <c r="P235" s="117" t="s">
        <v>3363</v>
      </c>
      <c r="Q235" s="72">
        <v>380.08714690799991</v>
      </c>
      <c r="R235" s="73">
        <v>1.0336181759999999E-4</v>
      </c>
      <c r="S235" s="73">
        <f t="shared" si="3"/>
        <v>2.4777020364946827E-3</v>
      </c>
      <c r="T235" s="73">
        <f>Q235/'סכום נכסי הקרן'!$C$41</f>
        <v>4.4035127711791874E-4</v>
      </c>
    </row>
    <row r="236" spans="1:20">
      <c r="A236" s="69" t="s">
        <v>843</v>
      </c>
      <c r="B236" s="54" t="s">
        <v>844</v>
      </c>
      <c r="C236" s="70" t="s">
        <v>29</v>
      </c>
      <c r="D236" s="70" t="s">
        <v>802</v>
      </c>
      <c r="E236" s="117" t="s">
        <v>3363</v>
      </c>
      <c r="F236" s="70" t="s">
        <v>830</v>
      </c>
      <c r="G236" s="54" t="s">
        <v>845</v>
      </c>
      <c r="H236" s="54" t="s">
        <v>804</v>
      </c>
      <c r="I236" s="117" t="s">
        <v>3363</v>
      </c>
      <c r="J236" s="72">
        <v>7.1799999999965207</v>
      </c>
      <c r="K236" s="70" t="s">
        <v>133</v>
      </c>
      <c r="L236" s="71">
        <v>4.2500000000000003E-2</v>
      </c>
      <c r="M236" s="71">
        <v>4.3899999999982606E-2</v>
      </c>
      <c r="N236" s="72">
        <v>161502.84</v>
      </c>
      <c r="O236" s="80">
        <v>102.01258</v>
      </c>
      <c r="P236" s="117" t="s">
        <v>3363</v>
      </c>
      <c r="Q236" s="72">
        <v>660.92396258500003</v>
      </c>
      <c r="R236" s="73">
        <v>1.29202272E-4</v>
      </c>
      <c r="S236" s="73">
        <f t="shared" si="3"/>
        <v>4.3084136398365619E-3</v>
      </c>
      <c r="T236" s="73">
        <f>Q236/'סכום נכסי הקרן'!$C$41</f>
        <v>7.6571574011311211E-4</v>
      </c>
    </row>
    <row r="237" spans="1:20">
      <c r="A237" s="69" t="s">
        <v>846</v>
      </c>
      <c r="B237" s="54" t="s">
        <v>847</v>
      </c>
      <c r="C237" s="70" t="s">
        <v>29</v>
      </c>
      <c r="D237" s="70" t="s">
        <v>802</v>
      </c>
      <c r="E237" s="117" t="s">
        <v>3363</v>
      </c>
      <c r="F237" s="70" t="s">
        <v>848</v>
      </c>
      <c r="G237" s="54" t="s">
        <v>845</v>
      </c>
      <c r="H237" s="54" t="s">
        <v>804</v>
      </c>
      <c r="I237" s="117" t="s">
        <v>3363</v>
      </c>
      <c r="J237" s="72">
        <v>7.3699999999978463</v>
      </c>
      <c r="K237" s="70" t="s">
        <v>131</v>
      </c>
      <c r="L237" s="71">
        <v>5.8749999999999997E-2</v>
      </c>
      <c r="M237" s="71">
        <v>5.4799999999978144E-2</v>
      </c>
      <c r="N237" s="72">
        <v>80751.42</v>
      </c>
      <c r="O237" s="80">
        <v>106.23860000000001</v>
      </c>
      <c r="P237" s="117" t="s">
        <v>3363</v>
      </c>
      <c r="Q237" s="72">
        <v>311.15734089099999</v>
      </c>
      <c r="R237" s="73">
        <v>7.3410381818181812E-5</v>
      </c>
      <c r="S237" s="73">
        <f t="shared" si="3"/>
        <v>2.0283642408526655E-3</v>
      </c>
      <c r="T237" s="73">
        <f>Q237/'סכום נכסי הקרן'!$C$41</f>
        <v>3.6049241222864289E-4</v>
      </c>
    </row>
    <row r="238" spans="1:20">
      <c r="A238" s="69" t="s">
        <v>849</v>
      </c>
      <c r="B238" s="54" t="s">
        <v>850</v>
      </c>
      <c r="C238" s="70" t="s">
        <v>29</v>
      </c>
      <c r="D238" s="70" t="s">
        <v>802</v>
      </c>
      <c r="E238" s="117" t="s">
        <v>3363</v>
      </c>
      <c r="F238" s="70" t="s">
        <v>807</v>
      </c>
      <c r="G238" s="54" t="s">
        <v>845</v>
      </c>
      <c r="H238" s="54" t="s">
        <v>804</v>
      </c>
      <c r="I238" s="117" t="s">
        <v>3363</v>
      </c>
      <c r="J238" s="72">
        <v>3.3299999999996883</v>
      </c>
      <c r="K238" s="70" t="s">
        <v>134</v>
      </c>
      <c r="L238" s="71">
        <v>4.6249999999999999E-2</v>
      </c>
      <c r="M238" s="71">
        <v>5.8300000000006041E-2</v>
      </c>
      <c r="N238" s="72">
        <v>121127.13</v>
      </c>
      <c r="O238" s="80">
        <v>97.506600000000006</v>
      </c>
      <c r="P238" s="117" t="s">
        <v>3363</v>
      </c>
      <c r="Q238" s="72">
        <v>545.76037194900005</v>
      </c>
      <c r="R238" s="73">
        <v>2.4225426000000001E-4</v>
      </c>
      <c r="S238" s="73">
        <f t="shared" si="3"/>
        <v>3.55768827232519E-3</v>
      </c>
      <c r="T238" s="73">
        <f>Q238/'סכום נכסי הקרן'!$C$41</f>
        <v>6.3229256433199911E-4</v>
      </c>
    </row>
    <row r="239" spans="1:20">
      <c r="A239" s="69" t="s">
        <v>851</v>
      </c>
      <c r="B239" s="54" t="s">
        <v>852</v>
      </c>
      <c r="C239" s="70" t="s">
        <v>29</v>
      </c>
      <c r="D239" s="70" t="s">
        <v>802</v>
      </c>
      <c r="E239" s="117" t="s">
        <v>3363</v>
      </c>
      <c r="F239" s="70" t="s">
        <v>807</v>
      </c>
      <c r="G239" s="54" t="s">
        <v>803</v>
      </c>
      <c r="H239" s="54" t="s">
        <v>804</v>
      </c>
      <c r="I239" s="117" t="s">
        <v>3363</v>
      </c>
      <c r="J239" s="72">
        <v>6.9099999999849366</v>
      </c>
      <c r="K239" s="70" t="s">
        <v>131</v>
      </c>
      <c r="L239" s="71">
        <v>6.7419999999999994E-2</v>
      </c>
      <c r="M239" s="71">
        <v>5.639999999990522E-2</v>
      </c>
      <c r="N239" s="72">
        <v>60563.565000000002</v>
      </c>
      <c r="O239" s="80">
        <v>107.58701000000001</v>
      </c>
      <c r="P239" s="117" t="s">
        <v>3363</v>
      </c>
      <c r="Q239" s="72">
        <v>236.32998621599998</v>
      </c>
      <c r="R239" s="73">
        <v>4.8450852000000003E-5</v>
      </c>
      <c r="S239" s="73">
        <f t="shared" si="3"/>
        <v>1.5405816610627905E-3</v>
      </c>
      <c r="T239" s="73">
        <f>Q239/'סכום נכסי הקרן'!$C$41</f>
        <v>2.7380092196768084E-4</v>
      </c>
    </row>
    <row r="240" spans="1:20">
      <c r="A240" s="69" t="s">
        <v>853</v>
      </c>
      <c r="B240" s="54" t="s">
        <v>854</v>
      </c>
      <c r="C240" s="70" t="s">
        <v>29</v>
      </c>
      <c r="D240" s="70" t="s">
        <v>802</v>
      </c>
      <c r="E240" s="117" t="s">
        <v>3363</v>
      </c>
      <c r="F240" s="70" t="s">
        <v>807</v>
      </c>
      <c r="G240" s="54" t="s">
        <v>803</v>
      </c>
      <c r="H240" s="54" t="s">
        <v>804</v>
      </c>
      <c r="I240" s="117" t="s">
        <v>3363</v>
      </c>
      <c r="J240" s="72">
        <v>4.95000000000105</v>
      </c>
      <c r="K240" s="70" t="s">
        <v>131</v>
      </c>
      <c r="L240" s="71">
        <v>3.9329999999999997E-2</v>
      </c>
      <c r="M240" s="71">
        <v>5.8700000000020305E-2</v>
      </c>
      <c r="N240" s="72">
        <v>85394.626650000006</v>
      </c>
      <c r="O240" s="80">
        <v>92.249899999999997</v>
      </c>
      <c r="P240" s="117" t="s">
        <v>3363</v>
      </c>
      <c r="Q240" s="72">
        <v>285.722212066</v>
      </c>
      <c r="R240" s="73">
        <v>5.6929751100000003E-5</v>
      </c>
      <c r="S240" s="73">
        <f t="shared" si="3"/>
        <v>1.8625583960592315E-3</v>
      </c>
      <c r="T240" s="73">
        <f>Q240/'סכום נכסי הקרן'!$C$41</f>
        <v>3.3102445585899857E-4</v>
      </c>
    </row>
    <row r="241" spans="1:20">
      <c r="A241" s="69" t="s">
        <v>855</v>
      </c>
      <c r="B241" s="54" t="s">
        <v>856</v>
      </c>
      <c r="C241" s="70" t="s">
        <v>29</v>
      </c>
      <c r="D241" s="70" t="s">
        <v>802</v>
      </c>
      <c r="E241" s="117" t="s">
        <v>3363</v>
      </c>
      <c r="F241" s="70" t="s">
        <v>3237</v>
      </c>
      <c r="G241" s="54" t="s">
        <v>803</v>
      </c>
      <c r="H241" s="54" t="s">
        <v>297</v>
      </c>
      <c r="I241" s="117" t="s">
        <v>3363</v>
      </c>
      <c r="J241" s="72">
        <v>2.5499999999978002</v>
      </c>
      <c r="K241" s="70" t="s">
        <v>131</v>
      </c>
      <c r="L241" s="71">
        <v>4.7500000000000001E-2</v>
      </c>
      <c r="M241" s="71">
        <v>7.3499999999971713E-2</v>
      </c>
      <c r="N241" s="72">
        <v>92864.133000000002</v>
      </c>
      <c r="O241" s="80">
        <v>94.50067</v>
      </c>
      <c r="P241" s="117" t="s">
        <v>3363</v>
      </c>
      <c r="Q241" s="72">
        <v>318.29545423399998</v>
      </c>
      <c r="R241" s="73">
        <v>6.6907164137165829E-5</v>
      </c>
      <c r="S241" s="73">
        <f t="shared" si="3"/>
        <v>2.0748959852448586E-3</v>
      </c>
      <c r="T241" s="73">
        <f>Q241/'סכום נכסי הקרן'!$C$41</f>
        <v>3.6876229810185116E-4</v>
      </c>
    </row>
    <row r="242" spans="1:20">
      <c r="A242" s="69" t="s">
        <v>857</v>
      </c>
      <c r="B242" s="54" t="s">
        <v>858</v>
      </c>
      <c r="C242" s="70" t="s">
        <v>29</v>
      </c>
      <c r="D242" s="70" t="s">
        <v>802</v>
      </c>
      <c r="E242" s="117" t="s">
        <v>3363</v>
      </c>
      <c r="F242" s="70" t="s">
        <v>3237</v>
      </c>
      <c r="G242" s="54" t="s">
        <v>803</v>
      </c>
      <c r="H242" s="54" t="s">
        <v>297</v>
      </c>
      <c r="I242" s="117" t="s">
        <v>3363</v>
      </c>
      <c r="J242" s="72">
        <v>5.6200000000052608</v>
      </c>
      <c r="K242" s="70" t="s">
        <v>131</v>
      </c>
      <c r="L242" s="71">
        <v>5.1249999999999997E-2</v>
      </c>
      <c r="M242" s="71">
        <v>7.2100000000086317E-2</v>
      </c>
      <c r="N242" s="72">
        <v>66418.042950000003</v>
      </c>
      <c r="O242" s="80">
        <v>89.959670000000003</v>
      </c>
      <c r="P242" s="117" t="s">
        <v>3363</v>
      </c>
      <c r="Q242" s="72">
        <v>216.71125535299998</v>
      </c>
      <c r="R242" s="73">
        <v>5.0621347678757619E-5</v>
      </c>
      <c r="S242" s="73">
        <f t="shared" si="3"/>
        <v>1.4126915974073046E-3</v>
      </c>
      <c r="T242" s="73">
        <f>Q242/'סכום נכסי הקרן'!$C$41</f>
        <v>2.5107157355052463E-4</v>
      </c>
    </row>
    <row r="243" spans="1:20">
      <c r="A243" s="69" t="s">
        <v>859</v>
      </c>
      <c r="B243" s="54" t="s">
        <v>860</v>
      </c>
      <c r="C243" s="70" t="s">
        <v>29</v>
      </c>
      <c r="D243" s="70" t="s">
        <v>802</v>
      </c>
      <c r="E243" s="117" t="s">
        <v>3363</v>
      </c>
      <c r="F243" s="70" t="s">
        <v>3238</v>
      </c>
      <c r="G243" s="54" t="s">
        <v>808</v>
      </c>
      <c r="H243" s="54" t="s">
        <v>297</v>
      </c>
      <c r="I243" s="117" t="s">
        <v>3363</v>
      </c>
      <c r="J243" s="72">
        <v>6.9599999999955715</v>
      </c>
      <c r="K243" s="70" t="s">
        <v>131</v>
      </c>
      <c r="L243" s="71">
        <v>3.3000000000000002E-2</v>
      </c>
      <c r="M243" s="71">
        <v>5.2699999999951321E-2</v>
      </c>
      <c r="N243" s="72">
        <v>121127.13</v>
      </c>
      <c r="O243" s="80">
        <v>88.376000000000005</v>
      </c>
      <c r="P243" s="117" t="s">
        <v>3363</v>
      </c>
      <c r="Q243" s="72">
        <v>388.26060210699995</v>
      </c>
      <c r="R243" s="73">
        <v>3.0281782500000001E-5</v>
      </c>
      <c r="S243" s="73">
        <f t="shared" si="3"/>
        <v>2.5309829399835404E-3</v>
      </c>
      <c r="T243" s="73">
        <f>Q243/'סכום נכסי הקרן'!$C$41</f>
        <v>4.4982066187513849E-4</v>
      </c>
    </row>
    <row r="244" spans="1:20">
      <c r="A244" s="69" t="s">
        <v>861</v>
      </c>
      <c r="B244" s="54" t="s">
        <v>862</v>
      </c>
      <c r="C244" s="70" t="s">
        <v>29</v>
      </c>
      <c r="D244" s="70" t="s">
        <v>802</v>
      </c>
      <c r="E244" s="117" t="s">
        <v>3363</v>
      </c>
      <c r="F244" s="70" t="s">
        <v>830</v>
      </c>
      <c r="G244" s="54" t="s">
        <v>863</v>
      </c>
      <c r="H244" s="54" t="s">
        <v>837</v>
      </c>
      <c r="I244" s="117" t="s">
        <v>3363</v>
      </c>
      <c r="J244" s="72">
        <v>6.5199999999925362</v>
      </c>
      <c r="K244" s="70" t="s">
        <v>133</v>
      </c>
      <c r="L244" s="71">
        <v>5.7999999999999996E-2</v>
      </c>
      <c r="M244" s="71">
        <v>4.5799999999944017E-2</v>
      </c>
      <c r="N244" s="72">
        <v>60563.565000000002</v>
      </c>
      <c r="O244" s="80">
        <v>110.29677</v>
      </c>
      <c r="P244" s="117" t="s">
        <v>3363</v>
      </c>
      <c r="Q244" s="72">
        <v>267.97348782500001</v>
      </c>
      <c r="R244" s="73">
        <v>1.2112713E-4</v>
      </c>
      <c r="S244" s="73">
        <f t="shared" si="3"/>
        <v>1.7468584820925204E-3</v>
      </c>
      <c r="T244" s="73">
        <f>Q244/'סכום נכסי הקרן'!$C$41</f>
        <v>3.1046161007397679E-4</v>
      </c>
    </row>
    <row r="245" spans="1:20">
      <c r="A245" s="69" t="s">
        <v>864</v>
      </c>
      <c r="B245" s="54" t="s">
        <v>865</v>
      </c>
      <c r="C245" s="70" t="s">
        <v>29</v>
      </c>
      <c r="D245" s="70" t="s">
        <v>802</v>
      </c>
      <c r="E245" s="117" t="s">
        <v>3363</v>
      </c>
      <c r="F245" s="70" t="s">
        <v>807</v>
      </c>
      <c r="G245" s="54" t="s">
        <v>808</v>
      </c>
      <c r="H245" s="54" t="s">
        <v>804</v>
      </c>
      <c r="I245" s="117" t="s">
        <v>3363</v>
      </c>
      <c r="J245" s="72">
        <v>7.2600000000099083</v>
      </c>
      <c r="K245" s="70" t="s">
        <v>131</v>
      </c>
      <c r="L245" s="71">
        <v>6.1740000000000003E-2</v>
      </c>
      <c r="M245" s="71">
        <v>5.6800000000073646E-2</v>
      </c>
      <c r="N245" s="72">
        <v>60563.565000000002</v>
      </c>
      <c r="O245" s="80">
        <v>103.84925</v>
      </c>
      <c r="P245" s="117" t="s">
        <v>3363</v>
      </c>
      <c r="Q245" s="72">
        <v>228.11946869899998</v>
      </c>
      <c r="R245" s="73">
        <v>1.89261140625E-5</v>
      </c>
      <c r="S245" s="73">
        <f t="shared" si="3"/>
        <v>1.4870591567159909E-3</v>
      </c>
      <c r="T245" s="73">
        <f>Q245/'סכום נכסי הקרן'!$C$41</f>
        <v>2.6428859853390495E-4</v>
      </c>
    </row>
    <row r="246" spans="1:20">
      <c r="A246" s="69" t="s">
        <v>866</v>
      </c>
      <c r="B246" s="54" t="s">
        <v>867</v>
      </c>
      <c r="C246" s="70" t="s">
        <v>29</v>
      </c>
      <c r="D246" s="70" t="s">
        <v>802</v>
      </c>
      <c r="E246" s="117" t="s">
        <v>3363</v>
      </c>
      <c r="F246" s="70" t="s">
        <v>3239</v>
      </c>
      <c r="G246" s="54" t="s">
        <v>808</v>
      </c>
      <c r="H246" s="54" t="s">
        <v>297</v>
      </c>
      <c r="I246" s="117" t="s">
        <v>3363</v>
      </c>
      <c r="J246" s="72">
        <v>6.7199999999923019</v>
      </c>
      <c r="K246" s="70" t="s">
        <v>131</v>
      </c>
      <c r="L246" s="71">
        <v>6.4000000000000001E-2</v>
      </c>
      <c r="M246" s="71">
        <v>5.4599999999913405E-2</v>
      </c>
      <c r="N246" s="72">
        <v>52488.422999999995</v>
      </c>
      <c r="O246" s="80">
        <v>109.184</v>
      </c>
      <c r="P246" s="117" t="s">
        <v>3363</v>
      </c>
      <c r="Q246" s="72">
        <v>207.85959708000001</v>
      </c>
      <c r="R246" s="73">
        <v>5.2488422999999993E-5</v>
      </c>
      <c r="S246" s="73">
        <f t="shared" si="3"/>
        <v>1.3549896416643085E-3</v>
      </c>
      <c r="T246" s="73">
        <f>Q246/'סכום נכסי הקרן'!$C$41</f>
        <v>2.408164542789687E-4</v>
      </c>
    </row>
    <row r="247" spans="1:20">
      <c r="A247" s="69" t="s">
        <v>868</v>
      </c>
      <c r="B247" s="54" t="s">
        <v>869</v>
      </c>
      <c r="C247" s="70" t="s">
        <v>29</v>
      </c>
      <c r="D247" s="70" t="s">
        <v>802</v>
      </c>
      <c r="E247" s="117" t="s">
        <v>3363</v>
      </c>
      <c r="F247" s="70" t="s">
        <v>807</v>
      </c>
      <c r="G247" s="54" t="s">
        <v>808</v>
      </c>
      <c r="H247" s="54" t="s">
        <v>804</v>
      </c>
      <c r="I247" s="117" t="s">
        <v>3363</v>
      </c>
      <c r="J247" s="72">
        <v>4.0499999999979561</v>
      </c>
      <c r="K247" s="70" t="s">
        <v>133</v>
      </c>
      <c r="L247" s="71">
        <v>4.1250000000000002E-2</v>
      </c>
      <c r="M247" s="71">
        <v>3.9999999999979566E-2</v>
      </c>
      <c r="N247" s="72">
        <v>119915.8587</v>
      </c>
      <c r="O247" s="80">
        <v>101.70789000000001</v>
      </c>
      <c r="P247" s="117" t="s">
        <v>3363</v>
      </c>
      <c r="Q247" s="72">
        <v>489.27035625999997</v>
      </c>
      <c r="R247" s="73">
        <v>1.199158587E-4</v>
      </c>
      <c r="S247" s="73">
        <f t="shared" si="3"/>
        <v>3.1894426527275068E-3</v>
      </c>
      <c r="T247" s="73">
        <f>Q247/'סכום נכסי הקרן'!$C$41</f>
        <v>5.6684586150233579E-4</v>
      </c>
    </row>
    <row r="248" spans="1:20">
      <c r="A248" s="69" t="s">
        <v>870</v>
      </c>
      <c r="B248" s="54" t="s">
        <v>871</v>
      </c>
      <c r="C248" s="70" t="s">
        <v>29</v>
      </c>
      <c r="D248" s="70" t="s">
        <v>802</v>
      </c>
      <c r="E248" s="117" t="s">
        <v>3363</v>
      </c>
      <c r="F248" s="70" t="s">
        <v>3095</v>
      </c>
      <c r="G248" s="54" t="s">
        <v>808</v>
      </c>
      <c r="H248" s="54" t="s">
        <v>804</v>
      </c>
      <c r="I248" s="117" t="s">
        <v>3363</v>
      </c>
      <c r="J248" s="72">
        <v>6.7799999999943781</v>
      </c>
      <c r="K248" s="70" t="s">
        <v>131</v>
      </c>
      <c r="L248" s="71">
        <v>6.7979999999999999E-2</v>
      </c>
      <c r="M248" s="71">
        <v>5.8299999999948983E-2</v>
      </c>
      <c r="N248" s="72">
        <v>121127.13</v>
      </c>
      <c r="O248" s="80">
        <v>109.3091</v>
      </c>
      <c r="P248" s="117" t="s">
        <v>3363</v>
      </c>
      <c r="Q248" s="72">
        <v>480.225592715</v>
      </c>
      <c r="R248" s="73">
        <v>1.2112713E-4</v>
      </c>
      <c r="S248" s="73">
        <f t="shared" si="3"/>
        <v>3.1304818874467915E-3</v>
      </c>
      <c r="T248" s="73">
        <f>Q248/'סכום נכסי הקרן'!$C$41</f>
        <v>5.563670194507934E-4</v>
      </c>
    </row>
    <row r="249" spans="1:20">
      <c r="A249" s="69" t="s">
        <v>872</v>
      </c>
      <c r="B249" s="54" t="s">
        <v>873</v>
      </c>
      <c r="C249" s="70" t="s">
        <v>29</v>
      </c>
      <c r="D249" s="70" t="s">
        <v>802</v>
      </c>
      <c r="E249" s="117" t="s">
        <v>3363</v>
      </c>
      <c r="F249" s="70" t="s">
        <v>830</v>
      </c>
      <c r="G249" s="54" t="s">
        <v>808</v>
      </c>
      <c r="H249" s="54" t="s">
        <v>297</v>
      </c>
      <c r="I249" s="117" t="s">
        <v>3363</v>
      </c>
      <c r="J249" s="72">
        <v>6.5900000000004315</v>
      </c>
      <c r="K249" s="70" t="s">
        <v>131</v>
      </c>
      <c r="L249" s="71">
        <v>0.06</v>
      </c>
      <c r="M249" s="71">
        <v>6.0300000000019408E-2</v>
      </c>
      <c r="N249" s="72">
        <v>100939.27499999999</v>
      </c>
      <c r="O249" s="80">
        <v>101.31632999999999</v>
      </c>
      <c r="P249" s="117" t="s">
        <v>3363</v>
      </c>
      <c r="Q249" s="72">
        <v>370.92593557600003</v>
      </c>
      <c r="R249" s="73">
        <v>8.41160625E-5</v>
      </c>
      <c r="S249" s="73">
        <f t="shared" si="3"/>
        <v>2.4179821744611777E-3</v>
      </c>
      <c r="T249" s="73">
        <f>Q249/'סכום נכסי הקרן'!$C$41</f>
        <v>4.2973752408046134E-4</v>
      </c>
    </row>
    <row r="250" spans="1:20">
      <c r="A250" s="69" t="s">
        <v>874</v>
      </c>
      <c r="B250" s="54" t="s">
        <v>875</v>
      </c>
      <c r="C250" s="70" t="s">
        <v>29</v>
      </c>
      <c r="D250" s="70" t="s">
        <v>802</v>
      </c>
      <c r="E250" s="117" t="s">
        <v>3363</v>
      </c>
      <c r="F250" s="70" t="s">
        <v>807</v>
      </c>
      <c r="G250" s="54" t="s">
        <v>808</v>
      </c>
      <c r="H250" s="54" t="s">
        <v>804</v>
      </c>
      <c r="I250" s="117" t="s">
        <v>3363</v>
      </c>
      <c r="J250" s="72">
        <v>3.2900000000005498</v>
      </c>
      <c r="K250" s="70" t="s">
        <v>131</v>
      </c>
      <c r="L250" s="71">
        <v>8.1250000000000003E-2</v>
      </c>
      <c r="M250" s="71">
        <v>6.7399999999968319E-2</v>
      </c>
      <c r="N250" s="72">
        <v>80751.42</v>
      </c>
      <c r="O250" s="80">
        <v>105.57917</v>
      </c>
      <c r="P250" s="117" t="s">
        <v>3363</v>
      </c>
      <c r="Q250" s="72">
        <v>309.22596492700001</v>
      </c>
      <c r="R250" s="73">
        <v>4.6143668571428568E-5</v>
      </c>
      <c r="S250" s="73">
        <f t="shared" si="3"/>
        <v>2.0157740383210396E-3</v>
      </c>
      <c r="T250" s="73">
        <f>Q250/'סכום נכסי הקרן'!$C$41</f>
        <v>3.582548099333248E-4</v>
      </c>
    </row>
    <row r="251" spans="1:20">
      <c r="A251" s="69" t="s">
        <v>876</v>
      </c>
      <c r="B251" s="54" t="s">
        <v>877</v>
      </c>
      <c r="C251" s="70" t="s">
        <v>29</v>
      </c>
      <c r="D251" s="70" t="s">
        <v>802</v>
      </c>
      <c r="E251" s="117" t="s">
        <v>3363</v>
      </c>
      <c r="F251" s="70" t="s">
        <v>3240</v>
      </c>
      <c r="G251" s="54" t="s">
        <v>808</v>
      </c>
      <c r="H251" s="54" t="s">
        <v>804</v>
      </c>
      <c r="I251" s="117" t="s">
        <v>3363</v>
      </c>
      <c r="J251" s="72">
        <v>6.99000000001136</v>
      </c>
      <c r="K251" s="70" t="s">
        <v>131</v>
      </c>
      <c r="L251" s="71">
        <v>7.85E-2</v>
      </c>
      <c r="M251" s="71">
        <v>6.8700000000102873E-2</v>
      </c>
      <c r="N251" s="72">
        <v>76713.849000000002</v>
      </c>
      <c r="O251" s="80">
        <v>107.25458</v>
      </c>
      <c r="P251" s="117" t="s">
        <v>3363</v>
      </c>
      <c r="Q251" s="72">
        <v>298.426364939</v>
      </c>
      <c r="R251" s="73">
        <v>6.1371079199999998E-5</v>
      </c>
      <c r="S251" s="73">
        <f t="shared" si="3"/>
        <v>1.9453738916671134E-3</v>
      </c>
      <c r="T251" s="73">
        <f>Q251/'סכום נכסי הקרן'!$C$41</f>
        <v>3.4574289605840083E-4</v>
      </c>
    </row>
    <row r="252" spans="1:20">
      <c r="A252" s="69" t="s">
        <v>878</v>
      </c>
      <c r="B252" s="54" t="s">
        <v>879</v>
      </c>
      <c r="C252" s="70" t="s">
        <v>29</v>
      </c>
      <c r="D252" s="70" t="s">
        <v>802</v>
      </c>
      <c r="E252" s="117" t="s">
        <v>3363</v>
      </c>
      <c r="F252" s="70" t="s">
        <v>807</v>
      </c>
      <c r="G252" s="54" t="s">
        <v>816</v>
      </c>
      <c r="H252" s="54" t="s">
        <v>804</v>
      </c>
      <c r="I252" s="117" t="s">
        <v>3363</v>
      </c>
      <c r="J252" s="72">
        <v>4.0499999999976311</v>
      </c>
      <c r="K252" s="70" t="s">
        <v>133</v>
      </c>
      <c r="L252" s="71">
        <v>7.2499999999999995E-2</v>
      </c>
      <c r="M252" s="71">
        <v>5.74999999999714E-2</v>
      </c>
      <c r="N252" s="72">
        <v>144141.28469999999</v>
      </c>
      <c r="O252" s="80">
        <v>105.85034</v>
      </c>
      <c r="P252" s="117" t="s">
        <v>3363</v>
      </c>
      <c r="Q252" s="72">
        <v>612.06602248900003</v>
      </c>
      <c r="R252" s="73">
        <v>1.1531302775999999E-4</v>
      </c>
      <c r="S252" s="73">
        <f t="shared" si="3"/>
        <v>3.9899197926765691E-3</v>
      </c>
      <c r="T252" s="73">
        <f>Q252/'סכום נכסי הקרן'!$C$41</f>
        <v>7.0911120482786084E-4</v>
      </c>
    </row>
    <row r="253" spans="1:20">
      <c r="A253" s="69" t="s">
        <v>880</v>
      </c>
      <c r="B253" s="54" t="s">
        <v>881</v>
      </c>
      <c r="C253" s="70" t="s">
        <v>29</v>
      </c>
      <c r="D253" s="70" t="s">
        <v>802</v>
      </c>
      <c r="E253" s="117" t="s">
        <v>3363</v>
      </c>
      <c r="F253" s="70" t="s">
        <v>807</v>
      </c>
      <c r="G253" s="54" t="s">
        <v>816</v>
      </c>
      <c r="H253" s="54" t="s">
        <v>804</v>
      </c>
      <c r="I253" s="117" t="s">
        <v>3363</v>
      </c>
      <c r="J253" s="72">
        <v>7.1300000000020871</v>
      </c>
      <c r="K253" s="70" t="s">
        <v>131</v>
      </c>
      <c r="L253" s="71">
        <v>7.1190000000000003E-2</v>
      </c>
      <c r="M253" s="71">
        <v>6.1900000000030514E-2</v>
      </c>
      <c r="N253" s="72">
        <v>80751.42</v>
      </c>
      <c r="O253" s="80">
        <v>106.28433</v>
      </c>
      <c r="P253" s="117" t="s">
        <v>3363</v>
      </c>
      <c r="Q253" s="72">
        <v>311.291270795</v>
      </c>
      <c r="R253" s="73">
        <v>5.3834279999999999E-5</v>
      </c>
      <c r="S253" s="73">
        <f t="shared" si="3"/>
        <v>2.0292372995671945E-3</v>
      </c>
      <c r="T253" s="73">
        <f>Q253/'סכום נכסי הקרן'!$C$41</f>
        <v>3.6064757718160288E-4</v>
      </c>
    </row>
    <row r="254" spans="1:20">
      <c r="A254" s="69" t="s">
        <v>882</v>
      </c>
      <c r="B254" s="54" t="s">
        <v>883</v>
      </c>
      <c r="C254" s="70" t="s">
        <v>29</v>
      </c>
      <c r="D254" s="70" t="s">
        <v>802</v>
      </c>
      <c r="E254" s="117" t="s">
        <v>3363</v>
      </c>
      <c r="F254" s="70" t="s">
        <v>3095</v>
      </c>
      <c r="G254" s="54" t="s">
        <v>816</v>
      </c>
      <c r="H254" s="54" t="s">
        <v>804</v>
      </c>
      <c r="I254" s="117" t="s">
        <v>3363</v>
      </c>
      <c r="J254" s="72">
        <v>2.8499999999974732</v>
      </c>
      <c r="K254" s="70" t="s">
        <v>131</v>
      </c>
      <c r="L254" s="71">
        <v>2.6249999999999999E-2</v>
      </c>
      <c r="M254" s="71">
        <v>6.139999999996016E-2</v>
      </c>
      <c r="N254" s="72">
        <v>102372.61270500001</v>
      </c>
      <c r="O254" s="80">
        <v>90.603380000000001</v>
      </c>
      <c r="P254" s="117" t="s">
        <v>3363</v>
      </c>
      <c r="Q254" s="72">
        <v>336.41528398100002</v>
      </c>
      <c r="R254" s="73">
        <v>8.2447321239166837E-5</v>
      </c>
      <c r="S254" s="73">
        <f t="shared" si="3"/>
        <v>2.1930150519649597E-3</v>
      </c>
      <c r="T254" s="73">
        <f>Q254/'סכום נכסי הקרן'!$C$41</f>
        <v>3.8975508945288849E-4</v>
      </c>
    </row>
    <row r="255" spans="1:20">
      <c r="A255" s="69" t="s">
        <v>884</v>
      </c>
      <c r="B255" s="54" t="s">
        <v>885</v>
      </c>
      <c r="C255" s="70" t="s">
        <v>29</v>
      </c>
      <c r="D255" s="70" t="s">
        <v>802</v>
      </c>
      <c r="E255" s="117" t="s">
        <v>3363</v>
      </c>
      <c r="F255" s="70" t="s">
        <v>3095</v>
      </c>
      <c r="G255" s="54" t="s">
        <v>816</v>
      </c>
      <c r="H255" s="54" t="s">
        <v>804</v>
      </c>
      <c r="I255" s="117" t="s">
        <v>3363</v>
      </c>
      <c r="J255" s="72">
        <v>1.6400000000005277</v>
      </c>
      <c r="K255" s="70" t="s">
        <v>131</v>
      </c>
      <c r="L255" s="71">
        <v>7.0499999999999993E-2</v>
      </c>
      <c r="M255" s="71">
        <v>5.8699999999992744E-2</v>
      </c>
      <c r="N255" s="72">
        <v>40375.71</v>
      </c>
      <c r="O255" s="80">
        <v>103.52607999999999</v>
      </c>
      <c r="P255" s="117" t="s">
        <v>3363</v>
      </c>
      <c r="Q255" s="72">
        <v>151.606391753</v>
      </c>
      <c r="R255" s="73">
        <v>5.0863704047104942E-5</v>
      </c>
      <c r="S255" s="73">
        <f t="shared" si="3"/>
        <v>9.8828773518863894E-4</v>
      </c>
      <c r="T255" s="73">
        <f>Q255/'סכום נכסי הקרן'!$C$41</f>
        <v>1.7564410891229723E-4</v>
      </c>
    </row>
    <row r="256" spans="1:20">
      <c r="A256" s="69" t="s">
        <v>886</v>
      </c>
      <c r="B256" s="54" t="s">
        <v>887</v>
      </c>
      <c r="C256" s="70" t="s">
        <v>29</v>
      </c>
      <c r="D256" s="70" t="s">
        <v>802</v>
      </c>
      <c r="E256" s="117" t="s">
        <v>3363</v>
      </c>
      <c r="F256" s="70" t="s">
        <v>3241</v>
      </c>
      <c r="G256" s="54" t="s">
        <v>816</v>
      </c>
      <c r="H256" s="54" t="s">
        <v>297</v>
      </c>
      <c r="I256" s="117" t="s">
        <v>3363</v>
      </c>
      <c r="J256" s="72">
        <v>3.1600000000153394</v>
      </c>
      <c r="K256" s="70" t="s">
        <v>131</v>
      </c>
      <c r="L256" s="71">
        <v>5.5E-2</v>
      </c>
      <c r="M256" s="71">
        <v>8.1200000000348244E-2</v>
      </c>
      <c r="N256" s="72">
        <v>28262.996999999996</v>
      </c>
      <c r="O256" s="80">
        <v>94.118110000000001</v>
      </c>
      <c r="P256" s="117" t="s">
        <v>3363</v>
      </c>
      <c r="Q256" s="72">
        <v>96.480372322000008</v>
      </c>
      <c r="R256" s="73">
        <v>2.8262996999999995E-5</v>
      </c>
      <c r="S256" s="73">
        <f t="shared" si="3"/>
        <v>6.2893369830747416E-4</v>
      </c>
      <c r="T256" s="73">
        <f>Q256/'סכום נכסי הקרן'!$C$41</f>
        <v>1.1177766865946814E-4</v>
      </c>
    </row>
    <row r="257" spans="1:20">
      <c r="A257" s="69" t="s">
        <v>888</v>
      </c>
      <c r="B257" s="54" t="s">
        <v>889</v>
      </c>
      <c r="C257" s="70" t="s">
        <v>29</v>
      </c>
      <c r="D257" s="70" t="s">
        <v>802</v>
      </c>
      <c r="E257" s="117" t="s">
        <v>3363</v>
      </c>
      <c r="F257" s="70" t="s">
        <v>3241</v>
      </c>
      <c r="G257" s="54" t="s">
        <v>816</v>
      </c>
      <c r="H257" s="54" t="s">
        <v>297</v>
      </c>
      <c r="I257" s="117" t="s">
        <v>3363</v>
      </c>
      <c r="J257" s="72">
        <v>2.7300000000011369</v>
      </c>
      <c r="K257" s="70" t="s">
        <v>131</v>
      </c>
      <c r="L257" s="71">
        <v>0.06</v>
      </c>
      <c r="M257" s="71">
        <v>7.7400000000030764E-2</v>
      </c>
      <c r="N257" s="72">
        <v>127223.86221000001</v>
      </c>
      <c r="O257" s="80">
        <v>97.244669999999999</v>
      </c>
      <c r="P257" s="117" t="s">
        <v>3363</v>
      </c>
      <c r="Q257" s="72">
        <v>448.72671201299994</v>
      </c>
      <c r="R257" s="73">
        <v>1.6963181628E-4</v>
      </c>
      <c r="S257" s="73">
        <f t="shared" si="3"/>
        <v>2.9251478173590718E-3</v>
      </c>
      <c r="T257" s="73">
        <f>Q257/'סכום נכסי הקרן'!$C$41</f>
        <v>5.1987388239591666E-4</v>
      </c>
    </row>
    <row r="258" spans="1:20">
      <c r="A258" s="69" t="s">
        <v>890</v>
      </c>
      <c r="B258" s="54" t="s">
        <v>891</v>
      </c>
      <c r="C258" s="70" t="s">
        <v>29</v>
      </c>
      <c r="D258" s="70" t="s">
        <v>802</v>
      </c>
      <c r="E258" s="117" t="s">
        <v>3363</v>
      </c>
      <c r="F258" s="70" t="s">
        <v>3095</v>
      </c>
      <c r="G258" s="54" t="s">
        <v>816</v>
      </c>
      <c r="H258" s="54" t="s">
        <v>297</v>
      </c>
      <c r="I258" s="117" t="s">
        <v>3363</v>
      </c>
      <c r="J258" s="72">
        <v>1.0800000000001257</v>
      </c>
      <c r="K258" s="70" t="s">
        <v>131</v>
      </c>
      <c r="L258" s="71">
        <v>4.2500000000000003E-2</v>
      </c>
      <c r="M258" s="71">
        <v>6.8200000000115016E-2</v>
      </c>
      <c r="N258" s="72">
        <v>88826.562000000005</v>
      </c>
      <c r="O258" s="80">
        <v>98.778559999999999</v>
      </c>
      <c r="P258" s="117" t="s">
        <v>3363</v>
      </c>
      <c r="Q258" s="72">
        <v>318.23876463699997</v>
      </c>
      <c r="R258" s="73">
        <v>1.8700328842105265E-4</v>
      </c>
      <c r="S258" s="73">
        <f t="shared" si="3"/>
        <v>2.0745264385998914E-3</v>
      </c>
      <c r="T258" s="73">
        <f>Q258/'סכום נכסי הקרן'!$C$41</f>
        <v>3.6869662017340412E-4</v>
      </c>
    </row>
    <row r="259" spans="1:20">
      <c r="A259" s="69" t="s">
        <v>892</v>
      </c>
      <c r="B259" s="54" t="s">
        <v>893</v>
      </c>
      <c r="C259" s="70" t="s">
        <v>29</v>
      </c>
      <c r="D259" s="70" t="s">
        <v>802</v>
      </c>
      <c r="E259" s="117" t="s">
        <v>3363</v>
      </c>
      <c r="F259" s="70" t="s">
        <v>3095</v>
      </c>
      <c r="G259" s="54" t="s">
        <v>816</v>
      </c>
      <c r="H259" s="54" t="s">
        <v>297</v>
      </c>
      <c r="I259" s="117" t="s">
        <v>3363</v>
      </c>
      <c r="J259" s="72">
        <v>4.1899999999962896</v>
      </c>
      <c r="K259" s="70" t="s">
        <v>131</v>
      </c>
      <c r="L259" s="71">
        <v>7.8750000000000001E-2</v>
      </c>
      <c r="M259" s="71">
        <v>6.4099999999960341E-2</v>
      </c>
      <c r="N259" s="72">
        <v>40375.71</v>
      </c>
      <c r="O259" s="80">
        <v>106.73112999999999</v>
      </c>
      <c r="P259" s="117" t="s">
        <v>3363</v>
      </c>
      <c r="Q259" s="72">
        <v>156.29994138199999</v>
      </c>
      <c r="R259" s="73">
        <v>1.00939275E-4</v>
      </c>
      <c r="S259" s="73">
        <f t="shared" si="3"/>
        <v>1.0188839223229989E-3</v>
      </c>
      <c r="T259" s="73">
        <f>Q259/'סכום נכסי הקרן'!$C$41</f>
        <v>1.8108183704954137E-4</v>
      </c>
    </row>
    <row r="260" spans="1:20">
      <c r="A260" s="69" t="s">
        <v>894</v>
      </c>
      <c r="B260" s="54" t="s">
        <v>895</v>
      </c>
      <c r="C260" s="70" t="s">
        <v>29</v>
      </c>
      <c r="D260" s="70" t="s">
        <v>802</v>
      </c>
      <c r="E260" s="117" t="s">
        <v>3363</v>
      </c>
      <c r="F260" s="70" t="s">
        <v>3242</v>
      </c>
      <c r="G260" s="54" t="s">
        <v>816</v>
      </c>
      <c r="H260" s="54" t="s">
        <v>804</v>
      </c>
      <c r="I260" s="117" t="s">
        <v>3363</v>
      </c>
      <c r="J260" s="72">
        <v>4.1199999999984227</v>
      </c>
      <c r="K260" s="70" t="s">
        <v>133</v>
      </c>
      <c r="L260" s="71">
        <v>4.8750000000000002E-2</v>
      </c>
      <c r="M260" s="71">
        <v>4.6299999999982903E-2</v>
      </c>
      <c r="N260" s="72">
        <v>110629.4454</v>
      </c>
      <c r="O260" s="80">
        <v>102.81483</v>
      </c>
      <c r="P260" s="117" t="s">
        <v>3363</v>
      </c>
      <c r="Q260" s="72">
        <v>456.293319806</v>
      </c>
      <c r="R260" s="73">
        <v>1.1062944539999999E-4</v>
      </c>
      <c r="S260" s="73">
        <f t="shared" si="3"/>
        <v>2.9744728200343418E-3</v>
      </c>
      <c r="T260" s="73">
        <f>Q260/'סכום נכסי הקרן'!$C$41</f>
        <v>5.2864020199447045E-4</v>
      </c>
    </row>
    <row r="261" spans="1:20">
      <c r="A261" s="69" t="s">
        <v>896</v>
      </c>
      <c r="B261" s="54" t="s">
        <v>897</v>
      </c>
      <c r="C261" s="70" t="s">
        <v>29</v>
      </c>
      <c r="D261" s="70" t="s">
        <v>802</v>
      </c>
      <c r="E261" s="117" t="s">
        <v>3363</v>
      </c>
      <c r="F261" s="70" t="s">
        <v>3243</v>
      </c>
      <c r="G261" s="54" t="s">
        <v>816</v>
      </c>
      <c r="H261" s="54" t="s">
        <v>804</v>
      </c>
      <c r="I261" s="117" t="s">
        <v>3363</v>
      </c>
      <c r="J261" s="72">
        <v>6.9500000000055246</v>
      </c>
      <c r="K261" s="70" t="s">
        <v>131</v>
      </c>
      <c r="L261" s="71">
        <v>5.9000000000000004E-2</v>
      </c>
      <c r="M261" s="71">
        <v>5.5800000000040907E-2</v>
      </c>
      <c r="N261" s="72">
        <v>113051.98799999998</v>
      </c>
      <c r="O261" s="80">
        <v>103.72427999999999</v>
      </c>
      <c r="P261" s="117" t="s">
        <v>3363</v>
      </c>
      <c r="Q261" s="72">
        <v>425.31057274700004</v>
      </c>
      <c r="R261" s="73">
        <v>2.2610397599999996E-4</v>
      </c>
      <c r="S261" s="73">
        <f t="shared" si="3"/>
        <v>2.7725033082821723E-3</v>
      </c>
      <c r="T261" s="73">
        <f>Q261/'סכום נכסי הקרן'!$C$41</f>
        <v>4.9274503335475207E-4</v>
      </c>
    </row>
    <row r="262" spans="1:20">
      <c r="A262" s="69" t="s">
        <v>898</v>
      </c>
      <c r="B262" s="54" t="s">
        <v>899</v>
      </c>
      <c r="C262" s="70" t="s">
        <v>29</v>
      </c>
      <c r="D262" s="70" t="s">
        <v>802</v>
      </c>
      <c r="E262" s="117" t="s">
        <v>3363</v>
      </c>
      <c r="F262" s="70" t="s">
        <v>3244</v>
      </c>
      <c r="G262" s="54" t="s">
        <v>816</v>
      </c>
      <c r="H262" s="54" t="s">
        <v>804</v>
      </c>
      <c r="I262" s="117" t="s">
        <v>3363</v>
      </c>
      <c r="J262" s="72">
        <v>6.8199999999908654</v>
      </c>
      <c r="K262" s="70" t="s">
        <v>131</v>
      </c>
      <c r="L262" s="71">
        <v>3.15E-2</v>
      </c>
      <c r="M262" s="71">
        <v>5.7099999999938165E-2</v>
      </c>
      <c r="N262" s="72">
        <v>80751.42</v>
      </c>
      <c r="O262" s="80">
        <v>84.473249999999993</v>
      </c>
      <c r="P262" s="117" t="s">
        <v>3363</v>
      </c>
      <c r="Q262" s="72">
        <v>247.40981644299998</v>
      </c>
      <c r="R262" s="73">
        <v>1.2454585134653675E-4</v>
      </c>
      <c r="S262" s="73">
        <f t="shared" si="3"/>
        <v>1.6128085651840661E-3</v>
      </c>
      <c r="T262" s="73">
        <f>Q262/'סכום נכסי הקרן'!$C$41</f>
        <v>2.8663749755409532E-4</v>
      </c>
    </row>
    <row r="263" spans="1:20">
      <c r="A263" s="69" t="s">
        <v>900</v>
      </c>
      <c r="B263" s="54" t="s">
        <v>901</v>
      </c>
      <c r="C263" s="70" t="s">
        <v>29</v>
      </c>
      <c r="D263" s="70" t="s">
        <v>802</v>
      </c>
      <c r="E263" s="117" t="s">
        <v>3363</v>
      </c>
      <c r="F263" s="70" t="s">
        <v>3240</v>
      </c>
      <c r="G263" s="54" t="s">
        <v>816</v>
      </c>
      <c r="H263" s="54" t="s">
        <v>297</v>
      </c>
      <c r="I263" s="117" t="s">
        <v>3363</v>
      </c>
      <c r="J263" s="72">
        <v>7.1699999999996589</v>
      </c>
      <c r="K263" s="70" t="s">
        <v>131</v>
      </c>
      <c r="L263" s="71">
        <v>6.25E-2</v>
      </c>
      <c r="M263" s="71">
        <v>5.6099999999992399E-2</v>
      </c>
      <c r="N263" s="72">
        <v>100939.27499999999</v>
      </c>
      <c r="O263" s="80">
        <v>104.44441999999999</v>
      </c>
      <c r="P263" s="117" t="s">
        <v>3363</v>
      </c>
      <c r="Q263" s="72">
        <v>382.3780598890001</v>
      </c>
      <c r="R263" s="73">
        <v>1.6831544114336597E-4</v>
      </c>
      <c r="S263" s="73">
        <f t="shared" si="3"/>
        <v>2.4926359794196985E-3</v>
      </c>
      <c r="T263" s="73">
        <f>Q263/'סכום נכסי הקרן'!$C$41</f>
        <v>4.430054222663566E-4</v>
      </c>
    </row>
    <row r="264" spans="1:20">
      <c r="A264" s="69" t="s">
        <v>902</v>
      </c>
      <c r="B264" s="54" t="s">
        <v>903</v>
      </c>
      <c r="C264" s="70" t="s">
        <v>29</v>
      </c>
      <c r="D264" s="70" t="s">
        <v>802</v>
      </c>
      <c r="E264" s="117" t="s">
        <v>3363</v>
      </c>
      <c r="F264" s="70" t="s">
        <v>3238</v>
      </c>
      <c r="G264" s="54" t="s">
        <v>816</v>
      </c>
      <c r="H264" s="54" t="s">
        <v>297</v>
      </c>
      <c r="I264" s="117" t="s">
        <v>3363</v>
      </c>
      <c r="J264" s="72">
        <v>4.1299999999963299</v>
      </c>
      <c r="K264" s="70" t="s">
        <v>131</v>
      </c>
      <c r="L264" s="71">
        <v>4.4999999999999998E-2</v>
      </c>
      <c r="M264" s="71">
        <v>5.9399999999931327E-2</v>
      </c>
      <c r="N264" s="72">
        <v>121761.02864700001</v>
      </c>
      <c r="O264" s="80">
        <v>95.608500000000006</v>
      </c>
      <c r="P264" s="117" t="s">
        <v>3363</v>
      </c>
      <c r="Q264" s="72">
        <v>422.23319023499994</v>
      </c>
      <c r="R264" s="73">
        <v>2.0293504774500002E-4</v>
      </c>
      <c r="S264" s="73">
        <f t="shared" si="3"/>
        <v>2.7524425485877611E-3</v>
      </c>
      <c r="T264" s="73">
        <f>Q264/'סכום נכסי הקרן'!$C$41</f>
        <v>4.8917972121419813E-4</v>
      </c>
    </row>
    <row r="265" spans="1:20">
      <c r="A265" s="69" t="s">
        <v>904</v>
      </c>
      <c r="B265" s="54" t="s">
        <v>905</v>
      </c>
      <c r="C265" s="70" t="s">
        <v>29</v>
      </c>
      <c r="D265" s="70" t="s">
        <v>802</v>
      </c>
      <c r="E265" s="117" t="s">
        <v>3363</v>
      </c>
      <c r="F265" s="70" t="s">
        <v>3241</v>
      </c>
      <c r="G265" s="54" t="s">
        <v>816</v>
      </c>
      <c r="H265" s="54" t="s">
        <v>297</v>
      </c>
      <c r="I265" s="117" t="s">
        <v>3363</v>
      </c>
      <c r="J265" s="72">
        <v>2.7100000000013891</v>
      </c>
      <c r="K265" s="70" t="s">
        <v>131</v>
      </c>
      <c r="L265" s="71">
        <v>6.8750000000000006E-2</v>
      </c>
      <c r="M265" s="71">
        <v>5.7300000000026233E-2</v>
      </c>
      <c r="N265" s="72">
        <v>100939.27499999999</v>
      </c>
      <c r="O265" s="80">
        <v>106.19404</v>
      </c>
      <c r="P265" s="117" t="s">
        <v>3363</v>
      </c>
      <c r="Q265" s="72">
        <v>388.78355512600001</v>
      </c>
      <c r="R265" s="73">
        <v>1.4858563681488044E-4</v>
      </c>
      <c r="S265" s="73">
        <f t="shared" si="3"/>
        <v>2.5343919522869242E-3</v>
      </c>
      <c r="T265" s="73">
        <f>Q265/'סכום נכסי הקרן'!$C$41</f>
        <v>4.5042653090192011E-4</v>
      </c>
    </row>
    <row r="266" spans="1:20">
      <c r="A266" s="69" t="s">
        <v>906</v>
      </c>
      <c r="B266" s="54" t="s">
        <v>907</v>
      </c>
      <c r="C266" s="70" t="s">
        <v>29</v>
      </c>
      <c r="D266" s="70" t="s">
        <v>802</v>
      </c>
      <c r="E266" s="117" t="s">
        <v>3363</v>
      </c>
      <c r="F266" s="70" t="s">
        <v>807</v>
      </c>
      <c r="G266" s="54" t="s">
        <v>816</v>
      </c>
      <c r="H266" s="54" t="s">
        <v>804</v>
      </c>
      <c r="I266" s="117" t="s">
        <v>3363</v>
      </c>
      <c r="J266" s="72">
        <v>3.6599999999975652</v>
      </c>
      <c r="K266" s="70" t="s">
        <v>134</v>
      </c>
      <c r="L266" s="71">
        <v>7.4160000000000004E-2</v>
      </c>
      <c r="M266" s="71">
        <v>6.1499999999961669E-2</v>
      </c>
      <c r="N266" s="72">
        <v>137277.41399999999</v>
      </c>
      <c r="O266" s="80">
        <v>104.88656</v>
      </c>
      <c r="P266" s="117" t="s">
        <v>3363</v>
      </c>
      <c r="Q266" s="72">
        <v>665.342844657</v>
      </c>
      <c r="R266" s="73">
        <v>2.1119602153846153E-4</v>
      </c>
      <c r="S266" s="73">
        <f t="shared" ref="S266:S312" si="4">IFERROR(Q266/$Q$9,0)</f>
        <v>4.3372193313678106E-3</v>
      </c>
      <c r="T266" s="73">
        <f>Q266/'סכום נכסי הקרן'!$C$41</f>
        <v>7.7083525120331389E-4</v>
      </c>
    </row>
    <row r="267" spans="1:20">
      <c r="A267" s="69" t="s">
        <v>908</v>
      </c>
      <c r="B267" s="54" t="s">
        <v>909</v>
      </c>
      <c r="C267" s="70" t="s">
        <v>29</v>
      </c>
      <c r="D267" s="70" t="s">
        <v>802</v>
      </c>
      <c r="E267" s="117" t="s">
        <v>3363</v>
      </c>
      <c r="F267" s="70" t="s">
        <v>848</v>
      </c>
      <c r="G267" s="54" t="s">
        <v>816</v>
      </c>
      <c r="H267" s="54" t="s">
        <v>804</v>
      </c>
      <c r="I267" s="117" t="s">
        <v>3363</v>
      </c>
      <c r="J267" s="72">
        <v>2.8599999999945593</v>
      </c>
      <c r="K267" s="70" t="s">
        <v>131</v>
      </c>
      <c r="L267" s="71">
        <v>4.7E-2</v>
      </c>
      <c r="M267" s="71">
        <v>6.5799999999911304E-2</v>
      </c>
      <c r="N267" s="72">
        <v>76713.849000000002</v>
      </c>
      <c r="O267" s="80">
        <v>96.442890000000006</v>
      </c>
      <c r="P267" s="117" t="s">
        <v>3363</v>
      </c>
      <c r="Q267" s="72">
        <v>268.34378416099997</v>
      </c>
      <c r="R267" s="73">
        <v>1.5469620689655174E-4</v>
      </c>
      <c r="S267" s="73">
        <f t="shared" si="4"/>
        <v>1.749272360049924E-3</v>
      </c>
      <c r="T267" s="73">
        <f>Q267/'סכום נכסי הקרן'!$C$41</f>
        <v>3.108906181732934E-4</v>
      </c>
    </row>
    <row r="268" spans="1:20">
      <c r="A268" s="69" t="s">
        <v>910</v>
      </c>
      <c r="B268" s="54" t="s">
        <v>911</v>
      </c>
      <c r="C268" s="70" t="s">
        <v>29</v>
      </c>
      <c r="D268" s="70" t="s">
        <v>802</v>
      </c>
      <c r="E268" s="117" t="s">
        <v>3363</v>
      </c>
      <c r="F268" s="70" t="s">
        <v>3095</v>
      </c>
      <c r="G268" s="54" t="s">
        <v>816</v>
      </c>
      <c r="H268" s="54" t="s">
        <v>804</v>
      </c>
      <c r="I268" s="117" t="s">
        <v>3363</v>
      </c>
      <c r="J268" s="72">
        <v>3.7699999999942206</v>
      </c>
      <c r="K268" s="70" t="s">
        <v>131</v>
      </c>
      <c r="L268" s="71">
        <v>7.9500000000000001E-2</v>
      </c>
      <c r="M268" s="71">
        <v>6.9199999999880912E-2</v>
      </c>
      <c r="N268" s="72">
        <v>60563.565000000002</v>
      </c>
      <c r="O268" s="80">
        <v>103.98742</v>
      </c>
      <c r="P268" s="117" t="s">
        <v>3363</v>
      </c>
      <c r="Q268" s="72">
        <v>228.42297121600004</v>
      </c>
      <c r="R268" s="73">
        <v>9.3174715384615383E-5</v>
      </c>
      <c r="S268" s="73">
        <f t="shared" si="4"/>
        <v>1.489037620893403E-3</v>
      </c>
      <c r="T268" s="73">
        <f>Q268/'סכום נכסי הקרן'!$C$41</f>
        <v>2.6464022242347001E-4</v>
      </c>
    </row>
    <row r="269" spans="1:20">
      <c r="A269" s="69" t="s">
        <v>912</v>
      </c>
      <c r="B269" s="54" t="s">
        <v>913</v>
      </c>
      <c r="C269" s="70" t="s">
        <v>29</v>
      </c>
      <c r="D269" s="70" t="s">
        <v>802</v>
      </c>
      <c r="E269" s="117" t="s">
        <v>3363</v>
      </c>
      <c r="F269" s="70" t="s">
        <v>807</v>
      </c>
      <c r="G269" s="54" t="s">
        <v>914</v>
      </c>
      <c r="H269" s="54" t="s">
        <v>837</v>
      </c>
      <c r="I269" s="117" t="s">
        <v>3363</v>
      </c>
      <c r="J269" s="72">
        <v>3.160000000004128</v>
      </c>
      <c r="K269" s="70" t="s">
        <v>131</v>
      </c>
      <c r="L269" s="71">
        <v>6.8750000000000006E-2</v>
      </c>
      <c r="M269" s="71">
        <v>7.4000000000167682E-2</v>
      </c>
      <c r="N269" s="72">
        <v>43605.766799999998</v>
      </c>
      <c r="O269" s="80">
        <v>98.033000000000001</v>
      </c>
      <c r="P269" s="117" t="s">
        <v>3363</v>
      </c>
      <c r="Q269" s="72">
        <v>155.04714604600002</v>
      </c>
      <c r="R269" s="73">
        <v>8.721153359999999E-5</v>
      </c>
      <c r="S269" s="73">
        <f t="shared" si="4"/>
        <v>1.0107172332345371E-3</v>
      </c>
      <c r="T269" s="73">
        <f>Q269/'סכום נכסי הקרן'!$C$41</f>
        <v>1.7963040668505056E-4</v>
      </c>
    </row>
    <row r="270" spans="1:20">
      <c r="A270" s="69" t="s">
        <v>915</v>
      </c>
      <c r="B270" s="54" t="s">
        <v>916</v>
      </c>
      <c r="C270" s="70" t="s">
        <v>29</v>
      </c>
      <c r="D270" s="70" t="s">
        <v>802</v>
      </c>
      <c r="E270" s="117" t="s">
        <v>3363</v>
      </c>
      <c r="F270" s="70" t="s">
        <v>830</v>
      </c>
      <c r="G270" s="54" t="s">
        <v>816</v>
      </c>
      <c r="H270" s="54" t="s">
        <v>297</v>
      </c>
      <c r="I270" s="117" t="s">
        <v>3363</v>
      </c>
      <c r="J270" s="72">
        <v>1.5599999999961527</v>
      </c>
      <c r="K270" s="70" t="s">
        <v>131</v>
      </c>
      <c r="L270" s="71">
        <v>5.7500000000000002E-2</v>
      </c>
      <c r="M270" s="71">
        <v>6.4899999999886188E-2</v>
      </c>
      <c r="N270" s="72">
        <v>34218.414225</v>
      </c>
      <c r="O270" s="80">
        <v>100.52222</v>
      </c>
      <c r="P270" s="117" t="s">
        <v>3363</v>
      </c>
      <c r="Q270" s="72">
        <v>124.75831935799999</v>
      </c>
      <c r="R270" s="73">
        <v>4.8883448892857143E-5</v>
      </c>
      <c r="S270" s="73">
        <f t="shared" si="4"/>
        <v>8.1327123123632378E-4</v>
      </c>
      <c r="T270" s="73">
        <f>Q270/'סכום נכסי הקרן'!$C$41</f>
        <v>1.4453918188840541E-4</v>
      </c>
    </row>
    <row r="271" spans="1:20">
      <c r="A271" s="69" t="s">
        <v>917</v>
      </c>
      <c r="B271" s="54" t="s">
        <v>918</v>
      </c>
      <c r="C271" s="70" t="s">
        <v>29</v>
      </c>
      <c r="D271" s="70" t="s">
        <v>802</v>
      </c>
      <c r="E271" s="117" t="s">
        <v>3363</v>
      </c>
      <c r="F271" s="70" t="s">
        <v>3242</v>
      </c>
      <c r="G271" s="54" t="s">
        <v>816</v>
      </c>
      <c r="H271" s="54" t="s">
        <v>804</v>
      </c>
      <c r="I271" s="117" t="s">
        <v>3363</v>
      </c>
      <c r="J271" s="72">
        <v>3.70999999999581</v>
      </c>
      <c r="K271" s="70" t="s">
        <v>133</v>
      </c>
      <c r="L271" s="71">
        <v>0.04</v>
      </c>
      <c r="M271" s="71">
        <v>4.7999999999958617E-2</v>
      </c>
      <c r="N271" s="72">
        <v>96901.703999999998</v>
      </c>
      <c r="O271" s="80">
        <v>99.467669999999998</v>
      </c>
      <c r="P271" s="117" t="s">
        <v>3363</v>
      </c>
      <c r="Q271" s="72">
        <v>386.66153172200006</v>
      </c>
      <c r="R271" s="73">
        <v>9.6901703999999992E-5</v>
      </c>
      <c r="S271" s="73">
        <f t="shared" si="4"/>
        <v>2.5205589622677889E-3</v>
      </c>
      <c r="T271" s="73">
        <f>Q271/'סכום נכסי הקרן'!$C$41</f>
        <v>4.4796805335637008E-4</v>
      </c>
    </row>
    <row r="272" spans="1:20">
      <c r="A272" s="69" t="s">
        <v>919</v>
      </c>
      <c r="B272" s="54" t="s">
        <v>920</v>
      </c>
      <c r="C272" s="70" t="s">
        <v>29</v>
      </c>
      <c r="D272" s="70" t="s">
        <v>802</v>
      </c>
      <c r="E272" s="117" t="s">
        <v>3363</v>
      </c>
      <c r="F272" s="70" t="s">
        <v>3245</v>
      </c>
      <c r="G272" s="54" t="s">
        <v>816</v>
      </c>
      <c r="H272" s="54" t="s">
        <v>804</v>
      </c>
      <c r="I272" s="117" t="s">
        <v>3363</v>
      </c>
      <c r="J272" s="72">
        <v>3.710000000000544</v>
      </c>
      <c r="K272" s="70" t="s">
        <v>133</v>
      </c>
      <c r="L272" s="71">
        <v>4.6249999999999999E-2</v>
      </c>
      <c r="M272" s="71">
        <v>4.6499999999990937E-2</v>
      </c>
      <c r="N272" s="72">
        <v>82770.205499999996</v>
      </c>
      <c r="O272" s="80">
        <v>99.669370000000001</v>
      </c>
      <c r="P272" s="117" t="s">
        <v>3363</v>
      </c>
      <c r="Q272" s="72">
        <v>330.94311644200002</v>
      </c>
      <c r="R272" s="73">
        <v>1.3795034250000001E-4</v>
      </c>
      <c r="S272" s="73">
        <f t="shared" si="4"/>
        <v>2.1573432310004318E-3</v>
      </c>
      <c r="T272" s="73">
        <f>Q272/'סכום נכסי הקרן'!$C$41</f>
        <v>3.8341529084616233E-4</v>
      </c>
    </row>
    <row r="273" spans="1:20">
      <c r="A273" s="69" t="s">
        <v>921</v>
      </c>
      <c r="B273" s="54" t="s">
        <v>922</v>
      </c>
      <c r="C273" s="70" t="s">
        <v>29</v>
      </c>
      <c r="D273" s="70" t="s">
        <v>802</v>
      </c>
      <c r="E273" s="117" t="s">
        <v>3363</v>
      </c>
      <c r="F273" s="70" t="s">
        <v>3239</v>
      </c>
      <c r="G273" s="54" t="s">
        <v>816</v>
      </c>
      <c r="H273" s="54" t="s">
        <v>804</v>
      </c>
      <c r="I273" s="117" t="s">
        <v>3363</v>
      </c>
      <c r="J273" s="72">
        <v>4.0500000000028713</v>
      </c>
      <c r="K273" s="70" t="s">
        <v>133</v>
      </c>
      <c r="L273" s="71">
        <v>4.6249999999999999E-2</v>
      </c>
      <c r="M273" s="71">
        <v>5.3600000000083046E-2</v>
      </c>
      <c r="N273" s="72">
        <v>56929.751100000001</v>
      </c>
      <c r="O273" s="80">
        <v>99.122050000000002</v>
      </c>
      <c r="P273" s="117" t="s">
        <v>3363</v>
      </c>
      <c r="Q273" s="72">
        <v>226.374324567</v>
      </c>
      <c r="R273" s="73">
        <v>3.7953167400000004E-5</v>
      </c>
      <c r="S273" s="73">
        <f t="shared" si="4"/>
        <v>1.4756829573232769E-3</v>
      </c>
      <c r="T273" s="73">
        <f>Q273/'סכום נכסי הקרן'!$C$41</f>
        <v>2.6226675577091605E-4</v>
      </c>
    </row>
    <row r="274" spans="1:20">
      <c r="A274" s="69" t="s">
        <v>923</v>
      </c>
      <c r="B274" s="54" t="s">
        <v>924</v>
      </c>
      <c r="C274" s="70" t="s">
        <v>29</v>
      </c>
      <c r="D274" s="70" t="s">
        <v>802</v>
      </c>
      <c r="E274" s="117" t="s">
        <v>3363</v>
      </c>
      <c r="F274" s="70" t="s">
        <v>3242</v>
      </c>
      <c r="G274" s="54" t="s">
        <v>816</v>
      </c>
      <c r="H274" s="54" t="s">
        <v>804</v>
      </c>
      <c r="I274" s="117" t="s">
        <v>3363</v>
      </c>
      <c r="J274" s="72">
        <v>6.589999999993247</v>
      </c>
      <c r="K274" s="70" t="s">
        <v>133</v>
      </c>
      <c r="L274" s="71">
        <v>7.8750000000000001E-2</v>
      </c>
      <c r="M274" s="71">
        <v>5.9399999999945413E-2</v>
      </c>
      <c r="N274" s="72">
        <v>109014.41699999999</v>
      </c>
      <c r="O274" s="80">
        <v>114.7979</v>
      </c>
      <c r="P274" s="117" t="s">
        <v>3363</v>
      </c>
      <c r="Q274" s="72">
        <v>502.03674942100002</v>
      </c>
      <c r="R274" s="73">
        <v>1.4535255599999999E-4</v>
      </c>
      <c r="S274" s="73">
        <f t="shared" si="4"/>
        <v>3.2726638786779805E-3</v>
      </c>
      <c r="T274" s="73">
        <f>Q274/'סכום נכסי הקרן'!$C$41</f>
        <v>5.8163641040241893E-4</v>
      </c>
    </row>
    <row r="275" spans="1:20">
      <c r="A275" s="69" t="s">
        <v>925</v>
      </c>
      <c r="B275" s="54" t="s">
        <v>926</v>
      </c>
      <c r="C275" s="70" t="s">
        <v>29</v>
      </c>
      <c r="D275" s="70" t="s">
        <v>802</v>
      </c>
      <c r="E275" s="117" t="s">
        <v>3363</v>
      </c>
      <c r="F275" s="70" t="s">
        <v>950</v>
      </c>
      <c r="G275" s="54" t="s">
        <v>816</v>
      </c>
      <c r="H275" s="54" t="s">
        <v>297</v>
      </c>
      <c r="I275" s="117" t="s">
        <v>3363</v>
      </c>
      <c r="J275" s="72">
        <v>6.8400000000000967</v>
      </c>
      <c r="K275" s="70" t="s">
        <v>131</v>
      </c>
      <c r="L275" s="71">
        <v>4.2790000000000002E-2</v>
      </c>
      <c r="M275" s="71">
        <v>5.5600000000008823E-2</v>
      </c>
      <c r="N275" s="72">
        <v>121127.13</v>
      </c>
      <c r="O275" s="80">
        <v>92.668040000000005</v>
      </c>
      <c r="P275" s="117" t="s">
        <v>3363</v>
      </c>
      <c r="Q275" s="72">
        <v>407.11674724400007</v>
      </c>
      <c r="R275" s="73">
        <v>2.4282071215732061E-5</v>
      </c>
      <c r="S275" s="73">
        <f t="shared" si="4"/>
        <v>2.6539018799857212E-3</v>
      </c>
      <c r="T275" s="73">
        <f>Q275/'סכום נכסי הקרן'!$C$41</f>
        <v>4.7166651396497164E-4</v>
      </c>
    </row>
    <row r="276" spans="1:20">
      <c r="A276" s="69" t="s">
        <v>927</v>
      </c>
      <c r="B276" s="54" t="s">
        <v>928</v>
      </c>
      <c r="C276" s="70" t="s">
        <v>29</v>
      </c>
      <c r="D276" s="70" t="s">
        <v>802</v>
      </c>
      <c r="E276" s="117" t="s">
        <v>3363</v>
      </c>
      <c r="F276" s="70" t="s">
        <v>3238</v>
      </c>
      <c r="G276" s="54" t="s">
        <v>929</v>
      </c>
      <c r="H276" s="54" t="s">
        <v>297</v>
      </c>
      <c r="I276" s="117" t="s">
        <v>3363</v>
      </c>
      <c r="J276" s="72">
        <v>1.4000000000013679</v>
      </c>
      <c r="K276" s="70" t="s">
        <v>131</v>
      </c>
      <c r="L276" s="71">
        <v>6.5000000000000002E-2</v>
      </c>
      <c r="M276" s="71">
        <v>6.4600000000060193E-2</v>
      </c>
      <c r="N276" s="72">
        <v>40375.71</v>
      </c>
      <c r="O276" s="80">
        <v>99.831829999999997</v>
      </c>
      <c r="P276" s="117" t="s">
        <v>3363</v>
      </c>
      <c r="Q276" s="72">
        <v>146.19643232200002</v>
      </c>
      <c r="R276" s="73">
        <v>8.0751420000000002E-5</v>
      </c>
      <c r="S276" s="73">
        <f t="shared" si="4"/>
        <v>9.5302143479257019E-4</v>
      </c>
      <c r="T276" s="73">
        <f>Q276/'סכום נכסי הקרן'!$C$41</f>
        <v>1.6937638172400164E-4</v>
      </c>
    </row>
    <row r="277" spans="1:20">
      <c r="A277" s="69" t="s">
        <v>930</v>
      </c>
      <c r="B277" s="54" t="s">
        <v>931</v>
      </c>
      <c r="C277" s="70" t="s">
        <v>29</v>
      </c>
      <c r="D277" s="70" t="s">
        <v>802</v>
      </c>
      <c r="E277" s="117" t="s">
        <v>3363</v>
      </c>
      <c r="F277" s="70" t="s">
        <v>3242</v>
      </c>
      <c r="G277" s="54" t="s">
        <v>929</v>
      </c>
      <c r="H277" s="54" t="s">
        <v>297</v>
      </c>
      <c r="I277" s="117" t="s">
        <v>3363</v>
      </c>
      <c r="J277" s="72">
        <v>4.0899999999956176</v>
      </c>
      <c r="K277" s="70" t="s">
        <v>131</v>
      </c>
      <c r="L277" s="71">
        <v>4.1250000000000002E-2</v>
      </c>
      <c r="M277" s="71">
        <v>5.7799999999920956E-2</v>
      </c>
      <c r="N277" s="72">
        <v>68638.706999999995</v>
      </c>
      <c r="O277" s="80">
        <v>93.508880000000005</v>
      </c>
      <c r="P277" s="117" t="s">
        <v>3363</v>
      </c>
      <c r="Q277" s="72">
        <v>232.79276647800003</v>
      </c>
      <c r="R277" s="73">
        <v>1.7159676749999998E-4</v>
      </c>
      <c r="S277" s="73">
        <f t="shared" si="4"/>
        <v>1.5175233266264171E-3</v>
      </c>
      <c r="T277" s="73">
        <f>Q277/'סכום נכסי הקרן'!$C$41</f>
        <v>2.6970286382036862E-4</v>
      </c>
    </row>
    <row r="278" spans="1:20">
      <c r="A278" s="69" t="s">
        <v>933</v>
      </c>
      <c r="B278" s="54" t="s">
        <v>934</v>
      </c>
      <c r="C278" s="70" t="s">
        <v>29</v>
      </c>
      <c r="D278" s="70" t="s">
        <v>802</v>
      </c>
      <c r="E278" s="117" t="s">
        <v>3363</v>
      </c>
      <c r="F278" s="70" t="s">
        <v>3246</v>
      </c>
      <c r="G278" s="54" t="s">
        <v>929</v>
      </c>
      <c r="H278" s="54" t="s">
        <v>804</v>
      </c>
      <c r="I278" s="117" t="s">
        <v>3363</v>
      </c>
      <c r="J278" s="72">
        <v>4.4000000000021426</v>
      </c>
      <c r="K278" s="70" t="s">
        <v>133</v>
      </c>
      <c r="L278" s="71">
        <v>6.6250000000000003E-2</v>
      </c>
      <c r="M278" s="71">
        <v>6.1400000000023575E-2</v>
      </c>
      <c r="N278" s="72">
        <v>68638.706999999995</v>
      </c>
      <c r="O278" s="80">
        <v>101.70061</v>
      </c>
      <c r="P278" s="117" t="s">
        <v>3363</v>
      </c>
      <c r="Q278" s="72">
        <v>280.03367473099996</v>
      </c>
      <c r="R278" s="73">
        <v>9.1518275999999995E-5</v>
      </c>
      <c r="S278" s="73">
        <f t="shared" si="4"/>
        <v>1.8254761093934916E-3</v>
      </c>
      <c r="T278" s="73">
        <f>Q278/'סכום נכסי הקרן'!$C$41</f>
        <v>3.2443398127763483E-4</v>
      </c>
    </row>
    <row r="279" spans="1:20">
      <c r="A279" s="69" t="s">
        <v>935</v>
      </c>
      <c r="B279" s="54" t="s">
        <v>936</v>
      </c>
      <c r="C279" s="70" t="s">
        <v>29</v>
      </c>
      <c r="D279" s="70" t="s">
        <v>802</v>
      </c>
      <c r="E279" s="117" t="s">
        <v>3363</v>
      </c>
      <c r="F279" s="70" t="s">
        <v>807</v>
      </c>
      <c r="G279" s="54" t="s">
        <v>937</v>
      </c>
      <c r="H279" s="54" t="s">
        <v>837</v>
      </c>
      <c r="I279" s="117" t="s">
        <v>3363</v>
      </c>
      <c r="J279" s="72">
        <v>4.5399999999972227</v>
      </c>
      <c r="K279" s="70" t="s">
        <v>131</v>
      </c>
      <c r="L279" s="71">
        <v>7.7499999999999999E-2</v>
      </c>
      <c r="M279" s="71">
        <v>7.2199999999941936E-2</v>
      </c>
      <c r="N279" s="72">
        <v>83363.728436999998</v>
      </c>
      <c r="O279" s="80">
        <v>104.81171999999999</v>
      </c>
      <c r="P279" s="117" t="s">
        <v>3363</v>
      </c>
      <c r="Q279" s="72">
        <v>316.90897807200002</v>
      </c>
      <c r="R279" s="73">
        <v>4.1681864218500002E-5</v>
      </c>
      <c r="S279" s="73">
        <f t="shared" si="4"/>
        <v>2.0658578611249443E-3</v>
      </c>
      <c r="T279" s="73">
        <f>Q279/'סכום נכסי הקרן'!$C$41</f>
        <v>3.6715599135457772E-4</v>
      </c>
    </row>
    <row r="280" spans="1:20">
      <c r="A280" s="69" t="s">
        <v>938</v>
      </c>
      <c r="B280" s="54" t="s">
        <v>939</v>
      </c>
      <c r="C280" s="70" t="s">
        <v>29</v>
      </c>
      <c r="D280" s="70" t="s">
        <v>802</v>
      </c>
      <c r="E280" s="117" t="s">
        <v>3363</v>
      </c>
      <c r="F280" s="70" t="s">
        <v>3245</v>
      </c>
      <c r="G280" s="54" t="s">
        <v>929</v>
      </c>
      <c r="H280" s="54" t="s">
        <v>297</v>
      </c>
      <c r="I280" s="117" t="s">
        <v>3363</v>
      </c>
      <c r="J280" s="72">
        <v>4.2699999999984621</v>
      </c>
      <c r="K280" s="70" t="s">
        <v>134</v>
      </c>
      <c r="L280" s="71">
        <v>8.3750000000000005E-2</v>
      </c>
      <c r="M280" s="71">
        <v>6.9299999999988343E-2</v>
      </c>
      <c r="N280" s="72">
        <v>121127.13</v>
      </c>
      <c r="O280" s="80">
        <v>105.74071000000001</v>
      </c>
      <c r="P280" s="117" t="s">
        <v>3363</v>
      </c>
      <c r="Q280" s="72">
        <v>591.84803473299996</v>
      </c>
      <c r="R280" s="73">
        <v>1.7303875714285715E-4</v>
      </c>
      <c r="S280" s="73">
        <f t="shared" si="4"/>
        <v>3.8581233090428007E-3</v>
      </c>
      <c r="T280" s="73">
        <f>Q280/'סכום נכסי הקרן'!$C$41</f>
        <v>6.8568758526709719E-4</v>
      </c>
    </row>
    <row r="281" spans="1:20">
      <c r="A281" s="69" t="s">
        <v>940</v>
      </c>
      <c r="B281" s="54" t="s">
        <v>941</v>
      </c>
      <c r="C281" s="70" t="s">
        <v>29</v>
      </c>
      <c r="D281" s="70" t="s">
        <v>802</v>
      </c>
      <c r="E281" s="117" t="s">
        <v>3363</v>
      </c>
      <c r="F281" s="70" t="s">
        <v>3242</v>
      </c>
      <c r="G281" s="54" t="s">
        <v>929</v>
      </c>
      <c r="H281" s="54" t="s">
        <v>804</v>
      </c>
      <c r="I281" s="117" t="s">
        <v>3363</v>
      </c>
      <c r="J281" s="72">
        <v>5.8900000000028685</v>
      </c>
      <c r="K281" s="70" t="s">
        <v>133</v>
      </c>
      <c r="L281" s="71">
        <v>6.6250000000000003E-2</v>
      </c>
      <c r="M281" s="71">
        <v>5.5000000000021192E-2</v>
      </c>
      <c r="N281" s="72">
        <v>161502.84</v>
      </c>
      <c r="O281" s="80">
        <v>109.26631999999999</v>
      </c>
      <c r="P281" s="117" t="s">
        <v>3363</v>
      </c>
      <c r="Q281" s="72">
        <v>707.9198391729999</v>
      </c>
      <c r="R281" s="73">
        <v>2.1533712E-4</v>
      </c>
      <c r="S281" s="73">
        <f t="shared" si="4"/>
        <v>4.6147691166691547E-3</v>
      </c>
      <c r="T281" s="73">
        <f>Q281/'סכום נכסי הקרן'!$C$41</f>
        <v>8.2016297528839414E-4</v>
      </c>
    </row>
    <row r="282" spans="1:20">
      <c r="A282" s="69" t="s">
        <v>942</v>
      </c>
      <c r="B282" s="54" t="s">
        <v>943</v>
      </c>
      <c r="C282" s="70" t="s">
        <v>29</v>
      </c>
      <c r="D282" s="70" t="s">
        <v>802</v>
      </c>
      <c r="E282" s="117" t="s">
        <v>3363</v>
      </c>
      <c r="F282" s="70" t="s">
        <v>3239</v>
      </c>
      <c r="G282" s="54" t="s">
        <v>937</v>
      </c>
      <c r="H282" s="54" t="s">
        <v>837</v>
      </c>
      <c r="I282" s="117" t="s">
        <v>3363</v>
      </c>
      <c r="J282" s="72">
        <v>3.8499999999969616</v>
      </c>
      <c r="K282" s="70" t="s">
        <v>133</v>
      </c>
      <c r="L282" s="71">
        <v>6.1249999999999999E-2</v>
      </c>
      <c r="M282" s="71">
        <v>4.0399999999976802E-2</v>
      </c>
      <c r="N282" s="72">
        <v>80751.42</v>
      </c>
      <c r="O282" s="80">
        <v>111.74012999999999</v>
      </c>
      <c r="P282" s="117" t="s">
        <v>3363</v>
      </c>
      <c r="Q282" s="72">
        <v>361.97363874600001</v>
      </c>
      <c r="R282" s="73">
        <v>1.3458569999999999E-4</v>
      </c>
      <c r="S282" s="73">
        <f t="shared" si="4"/>
        <v>2.3596241787556169E-3</v>
      </c>
      <c r="T282" s="73">
        <f>Q282/'סכום נכסי הקרן'!$C$41</f>
        <v>4.1936580966102219E-4</v>
      </c>
    </row>
    <row r="283" spans="1:20">
      <c r="A283" s="69" t="s">
        <v>944</v>
      </c>
      <c r="B283" s="54" t="s">
        <v>945</v>
      </c>
      <c r="C283" s="70" t="s">
        <v>29</v>
      </c>
      <c r="D283" s="70" t="s">
        <v>802</v>
      </c>
      <c r="E283" s="117" t="s">
        <v>3363</v>
      </c>
      <c r="F283" s="70" t="s">
        <v>3239</v>
      </c>
      <c r="G283" s="54" t="s">
        <v>937</v>
      </c>
      <c r="H283" s="54" t="s">
        <v>837</v>
      </c>
      <c r="I283" s="117" t="s">
        <v>3363</v>
      </c>
      <c r="J283" s="72">
        <v>3.3199999999996797</v>
      </c>
      <c r="K283" s="70" t="s">
        <v>131</v>
      </c>
      <c r="L283" s="71">
        <v>7.3499999999999996E-2</v>
      </c>
      <c r="M283" s="71">
        <v>5.7099999999960308E-2</v>
      </c>
      <c r="N283" s="72">
        <v>64601.135999999999</v>
      </c>
      <c r="O283" s="80">
        <v>106.43532999999999</v>
      </c>
      <c r="P283" s="117" t="s">
        <v>3363</v>
      </c>
      <c r="Q283" s="72">
        <v>249.38684166899998</v>
      </c>
      <c r="R283" s="73">
        <v>4.3067423999999999E-5</v>
      </c>
      <c r="S283" s="73">
        <f t="shared" si="4"/>
        <v>1.6256963449169787E-3</v>
      </c>
      <c r="T283" s="73">
        <f>Q283/'סכום נכסי הקרן'!$C$41</f>
        <v>2.889279869596057E-4</v>
      </c>
    </row>
    <row r="284" spans="1:20">
      <c r="A284" s="69" t="s">
        <v>946</v>
      </c>
      <c r="B284" s="54" t="s">
        <v>947</v>
      </c>
      <c r="C284" s="70" t="s">
        <v>29</v>
      </c>
      <c r="D284" s="70" t="s">
        <v>802</v>
      </c>
      <c r="E284" s="117" t="s">
        <v>3363</v>
      </c>
      <c r="F284" s="70" t="s">
        <v>807</v>
      </c>
      <c r="G284" s="54" t="s">
        <v>937</v>
      </c>
      <c r="H284" s="54" t="s">
        <v>837</v>
      </c>
      <c r="I284" s="117" t="s">
        <v>3363</v>
      </c>
      <c r="J284" s="72">
        <v>4.1299999999994066</v>
      </c>
      <c r="K284" s="70" t="s">
        <v>131</v>
      </c>
      <c r="L284" s="71">
        <v>7.4999999999999997E-2</v>
      </c>
      <c r="M284" s="71">
        <v>7.4600000000005093E-2</v>
      </c>
      <c r="N284" s="72">
        <v>96901.703999999998</v>
      </c>
      <c r="O284" s="80">
        <v>100.63467</v>
      </c>
      <c r="P284" s="117" t="s">
        <v>3363</v>
      </c>
      <c r="Q284" s="72">
        <v>353.69309561700004</v>
      </c>
      <c r="R284" s="73">
        <v>9.6901703999999992E-5</v>
      </c>
      <c r="S284" s="73">
        <f t="shared" si="4"/>
        <v>2.3056451933021272E-3</v>
      </c>
      <c r="T284" s="73">
        <f>Q284/'סכום נכסי הקרן'!$C$41</f>
        <v>4.0977235781254981E-4</v>
      </c>
    </row>
    <row r="285" spans="1:20">
      <c r="A285" s="69" t="s">
        <v>948</v>
      </c>
      <c r="B285" s="54" t="s">
        <v>949</v>
      </c>
      <c r="C285" s="70" t="s">
        <v>29</v>
      </c>
      <c r="D285" s="70" t="s">
        <v>802</v>
      </c>
      <c r="E285" s="117" t="s">
        <v>3363</v>
      </c>
      <c r="F285" s="70" t="s">
        <v>950</v>
      </c>
      <c r="G285" s="54" t="s">
        <v>929</v>
      </c>
      <c r="H285" s="54" t="s">
        <v>804</v>
      </c>
      <c r="I285" s="117" t="s">
        <v>3363</v>
      </c>
      <c r="J285" s="72">
        <v>6.569999999990352</v>
      </c>
      <c r="K285" s="70" t="s">
        <v>131</v>
      </c>
      <c r="L285" s="71">
        <v>5.1249999999999997E-2</v>
      </c>
      <c r="M285" s="71">
        <v>5.8299999999906149E-2</v>
      </c>
      <c r="N285" s="72">
        <v>86807.776500000007</v>
      </c>
      <c r="O285" s="80">
        <v>96.784880000000001</v>
      </c>
      <c r="P285" s="117" t="s">
        <v>3363</v>
      </c>
      <c r="Q285" s="72">
        <v>304.72892634200002</v>
      </c>
      <c r="R285" s="73">
        <v>1.7361555300000002E-4</v>
      </c>
      <c r="S285" s="73">
        <f t="shared" si="4"/>
        <v>1.9864588621807985E-3</v>
      </c>
      <c r="T285" s="73">
        <f>Q285/'סכום נכסי הקרן'!$C$41</f>
        <v>3.5304475034498352E-4</v>
      </c>
    </row>
    <row r="286" spans="1:20">
      <c r="A286" s="69" t="s">
        <v>951</v>
      </c>
      <c r="B286" s="54" t="s">
        <v>952</v>
      </c>
      <c r="C286" s="70" t="s">
        <v>29</v>
      </c>
      <c r="D286" s="70" t="s">
        <v>802</v>
      </c>
      <c r="E286" s="117" t="s">
        <v>3363</v>
      </c>
      <c r="F286" s="70" t="s">
        <v>3238</v>
      </c>
      <c r="G286" s="54" t="s">
        <v>929</v>
      </c>
      <c r="H286" s="54" t="s">
        <v>804</v>
      </c>
      <c r="I286" s="117" t="s">
        <v>3363</v>
      </c>
      <c r="J286" s="72">
        <v>6.960000000001866</v>
      </c>
      <c r="K286" s="70" t="s">
        <v>131</v>
      </c>
      <c r="L286" s="71">
        <v>6.4000000000000001E-2</v>
      </c>
      <c r="M286" s="71">
        <v>5.7900000000026701E-2</v>
      </c>
      <c r="N286" s="72">
        <v>100939.27499999999</v>
      </c>
      <c r="O286" s="80">
        <v>105.33633</v>
      </c>
      <c r="P286" s="117" t="s">
        <v>3363</v>
      </c>
      <c r="Q286" s="72">
        <v>385.64342694300007</v>
      </c>
      <c r="R286" s="73">
        <v>8.0751419999999989E-5</v>
      </c>
      <c r="S286" s="73">
        <f t="shared" si="4"/>
        <v>2.513922167772594E-3</v>
      </c>
      <c r="T286" s="73">
        <f>Q286/'סכום נכסי הקרן'!$C$41</f>
        <v>4.4678852454746508E-4</v>
      </c>
    </row>
    <row r="287" spans="1:20">
      <c r="A287" s="69" t="s">
        <v>953</v>
      </c>
      <c r="B287" s="54" t="s">
        <v>954</v>
      </c>
      <c r="C287" s="70" t="s">
        <v>29</v>
      </c>
      <c r="D287" s="70" t="s">
        <v>802</v>
      </c>
      <c r="E287" s="117" t="s">
        <v>3363</v>
      </c>
      <c r="F287" s="70" t="s">
        <v>807</v>
      </c>
      <c r="G287" s="54" t="s">
        <v>937</v>
      </c>
      <c r="H287" s="54" t="s">
        <v>837</v>
      </c>
      <c r="I287" s="117" t="s">
        <v>3363</v>
      </c>
      <c r="J287" s="72">
        <v>3.9400000000005058</v>
      </c>
      <c r="K287" s="70" t="s">
        <v>131</v>
      </c>
      <c r="L287" s="71">
        <v>7.6249999999999998E-2</v>
      </c>
      <c r="M287" s="71">
        <v>8.2700000000023199E-2</v>
      </c>
      <c r="N287" s="72">
        <v>121127.13</v>
      </c>
      <c r="O287" s="80">
        <v>99.136600000000001</v>
      </c>
      <c r="P287" s="117" t="s">
        <v>3363</v>
      </c>
      <c r="Q287" s="72">
        <v>435.53492953699998</v>
      </c>
      <c r="R287" s="73">
        <v>2.4225426000000001E-4</v>
      </c>
      <c r="S287" s="73">
        <f t="shared" si="4"/>
        <v>2.8391535747974012E-3</v>
      </c>
      <c r="T287" s="73">
        <f>Q287/'סכום נכסי הקרן'!$C$41</f>
        <v>5.0459049723536971E-4</v>
      </c>
    </row>
    <row r="288" spans="1:20">
      <c r="A288" s="69" t="s">
        <v>955</v>
      </c>
      <c r="B288" s="54" t="s">
        <v>956</v>
      </c>
      <c r="C288" s="70" t="s">
        <v>29</v>
      </c>
      <c r="D288" s="70" t="s">
        <v>802</v>
      </c>
      <c r="E288" s="117" t="s">
        <v>3363</v>
      </c>
      <c r="F288" s="70" t="s">
        <v>3241</v>
      </c>
      <c r="G288" s="54" t="s">
        <v>937</v>
      </c>
      <c r="H288" s="54" t="s">
        <v>837</v>
      </c>
      <c r="I288" s="117" t="s">
        <v>3363</v>
      </c>
      <c r="J288" s="72">
        <v>2.9200000000000976</v>
      </c>
      <c r="K288" s="70" t="s">
        <v>131</v>
      </c>
      <c r="L288" s="71">
        <v>5.2999999999999999E-2</v>
      </c>
      <c r="M288" s="71">
        <v>9.1900000000031221E-2</v>
      </c>
      <c r="N288" s="72">
        <v>124962.82245000001</v>
      </c>
      <c r="O288" s="80">
        <v>90.461830000000006</v>
      </c>
      <c r="P288" s="117" t="s">
        <v>3363</v>
      </c>
      <c r="Q288" s="72">
        <v>410.00935548799998</v>
      </c>
      <c r="R288" s="73">
        <v>8.3308548300000003E-5</v>
      </c>
      <c r="S288" s="73">
        <f t="shared" si="4"/>
        <v>2.6727581380708563E-3</v>
      </c>
      <c r="T288" s="73">
        <f>Q288/'סכום נכסי הקרן'!$C$41</f>
        <v>4.7501775523900371E-4</v>
      </c>
    </row>
    <row r="289" spans="1:20">
      <c r="A289" s="69" t="s">
        <v>957</v>
      </c>
      <c r="B289" s="54" t="s">
        <v>958</v>
      </c>
      <c r="C289" s="70" t="s">
        <v>29</v>
      </c>
      <c r="D289" s="70" t="s">
        <v>802</v>
      </c>
      <c r="E289" s="117" t="s">
        <v>3363</v>
      </c>
      <c r="F289" s="70" t="s">
        <v>3245</v>
      </c>
      <c r="G289" s="54" t="s">
        <v>929</v>
      </c>
      <c r="H289" s="54" t="s">
        <v>297</v>
      </c>
      <c r="I289" s="117" t="s">
        <v>3363</v>
      </c>
      <c r="J289" s="72">
        <v>6.1699999999999235</v>
      </c>
      <c r="K289" s="70" t="s">
        <v>131</v>
      </c>
      <c r="L289" s="71">
        <v>4.1250000000000002E-2</v>
      </c>
      <c r="M289" s="71">
        <v>6.6600000000001519E-2</v>
      </c>
      <c r="N289" s="72">
        <v>42394.495499999997</v>
      </c>
      <c r="O289" s="80">
        <v>85.646919999999994</v>
      </c>
      <c r="P289" s="117" t="s">
        <v>3363</v>
      </c>
      <c r="Q289" s="72">
        <v>131.694840253</v>
      </c>
      <c r="R289" s="73">
        <v>4.23944955E-5</v>
      </c>
      <c r="S289" s="73">
        <f t="shared" si="4"/>
        <v>8.5848884011245196E-4</v>
      </c>
      <c r="T289" s="73">
        <f>Q289/'סכום נכסי הקרן'!$C$41</f>
        <v>1.5257551213455214E-4</v>
      </c>
    </row>
    <row r="290" spans="1:20">
      <c r="A290" s="69" t="s">
        <v>959</v>
      </c>
      <c r="B290" s="54" t="s">
        <v>960</v>
      </c>
      <c r="C290" s="70" t="s">
        <v>29</v>
      </c>
      <c r="D290" s="70" t="s">
        <v>802</v>
      </c>
      <c r="E290" s="117" t="s">
        <v>3363</v>
      </c>
      <c r="F290" s="70" t="s">
        <v>3245</v>
      </c>
      <c r="G290" s="54" t="s">
        <v>929</v>
      </c>
      <c r="H290" s="54" t="s">
        <v>297</v>
      </c>
      <c r="I290" s="117" t="s">
        <v>3363</v>
      </c>
      <c r="J290" s="72">
        <v>0.5</v>
      </c>
      <c r="K290" s="70" t="s">
        <v>131</v>
      </c>
      <c r="L290" s="71">
        <v>6.25E-2</v>
      </c>
      <c r="M290" s="71">
        <v>6.6400000000038539E-2</v>
      </c>
      <c r="N290" s="72">
        <v>107778.920274</v>
      </c>
      <c r="O290" s="80">
        <v>100.89442</v>
      </c>
      <c r="P290" s="117" t="s">
        <v>3363</v>
      </c>
      <c r="Q290" s="72">
        <v>394.41054518199996</v>
      </c>
      <c r="R290" s="73">
        <v>1.1043012675718653E-4</v>
      </c>
      <c r="S290" s="73">
        <f t="shared" si="4"/>
        <v>2.5710730261788049E-3</v>
      </c>
      <c r="T290" s="73">
        <f>Q290/'סכום נכסי הקרן'!$C$41</f>
        <v>4.5694569967057402E-4</v>
      </c>
    </row>
    <row r="291" spans="1:20">
      <c r="A291" s="69" t="s">
        <v>961</v>
      </c>
      <c r="B291" s="54" t="s">
        <v>962</v>
      </c>
      <c r="C291" s="70" t="s">
        <v>29</v>
      </c>
      <c r="D291" s="70" t="s">
        <v>802</v>
      </c>
      <c r="E291" s="117" t="s">
        <v>3363</v>
      </c>
      <c r="F291" s="70" t="s">
        <v>3245</v>
      </c>
      <c r="G291" s="54" t="s">
        <v>929</v>
      </c>
      <c r="H291" s="54" t="s">
        <v>297</v>
      </c>
      <c r="I291" s="117" t="s">
        <v>3363</v>
      </c>
      <c r="J291" s="72">
        <v>4.660000000007555</v>
      </c>
      <c r="K291" s="70" t="s">
        <v>133</v>
      </c>
      <c r="L291" s="71">
        <v>6.5000000000000002E-2</v>
      </c>
      <c r="M291" s="71">
        <v>4.9700000000103876E-2</v>
      </c>
      <c r="N291" s="72">
        <v>48450.851999999999</v>
      </c>
      <c r="O291" s="80">
        <v>108.95943</v>
      </c>
      <c r="P291" s="117" t="s">
        <v>3363</v>
      </c>
      <c r="Q291" s="72">
        <v>211.77946593999999</v>
      </c>
      <c r="R291" s="73">
        <v>6.4601135999999999E-5</v>
      </c>
      <c r="S291" s="73">
        <f t="shared" si="4"/>
        <v>1.380542379072619E-3</v>
      </c>
      <c r="T291" s="73">
        <f>Q291/'סכום נכסי הקרן'!$C$41</f>
        <v>2.4535783188849247E-4</v>
      </c>
    </row>
    <row r="292" spans="1:20">
      <c r="A292" s="69" t="s">
        <v>963</v>
      </c>
      <c r="B292" s="54" t="s">
        <v>964</v>
      </c>
      <c r="C292" s="70" t="s">
        <v>29</v>
      </c>
      <c r="D292" s="70" t="s">
        <v>802</v>
      </c>
      <c r="E292" s="117" t="s">
        <v>3363</v>
      </c>
      <c r="F292" s="70" t="s">
        <v>3238</v>
      </c>
      <c r="G292" s="54" t="s">
        <v>929</v>
      </c>
      <c r="H292" s="54" t="s">
        <v>804</v>
      </c>
      <c r="I292" s="117" t="s">
        <v>3363</v>
      </c>
      <c r="J292" s="72">
        <v>2.3500000000038583</v>
      </c>
      <c r="K292" s="70" t="s">
        <v>133</v>
      </c>
      <c r="L292" s="71">
        <v>5.7500000000000002E-2</v>
      </c>
      <c r="M292" s="71">
        <v>4.2600000000087457E-2</v>
      </c>
      <c r="N292" s="72">
        <v>36741.896099999998</v>
      </c>
      <c r="O292" s="80">
        <v>105.49755999999999</v>
      </c>
      <c r="P292" s="117" t="s">
        <v>3363</v>
      </c>
      <c r="Q292" s="72">
        <v>155.496848564</v>
      </c>
      <c r="R292" s="73">
        <v>5.6525993999999997E-5</v>
      </c>
      <c r="S292" s="73">
        <f t="shared" si="4"/>
        <v>1.0136487421101453E-3</v>
      </c>
      <c r="T292" s="73">
        <f>Q292/'סכום נכסי הקרן'!$C$41</f>
        <v>1.8015141109084374E-4</v>
      </c>
    </row>
    <row r="293" spans="1:20">
      <c r="A293" s="69" t="s">
        <v>965</v>
      </c>
      <c r="B293" s="54" t="s">
        <v>966</v>
      </c>
      <c r="C293" s="70" t="s">
        <v>29</v>
      </c>
      <c r="D293" s="70" t="s">
        <v>802</v>
      </c>
      <c r="E293" s="117" t="s">
        <v>3363</v>
      </c>
      <c r="F293" s="70" t="s">
        <v>3238</v>
      </c>
      <c r="G293" s="54" t="s">
        <v>929</v>
      </c>
      <c r="H293" s="54" t="s">
        <v>804</v>
      </c>
      <c r="I293" s="117" t="s">
        <v>3363</v>
      </c>
      <c r="J293" s="72">
        <v>4.3499999999935675</v>
      </c>
      <c r="K293" s="70" t="s">
        <v>133</v>
      </c>
      <c r="L293" s="71">
        <v>6.1249999999999999E-2</v>
      </c>
      <c r="M293" s="71">
        <v>4.6299999999935677E-2</v>
      </c>
      <c r="N293" s="72">
        <v>80751.42</v>
      </c>
      <c r="O293" s="80">
        <v>107.98211000000001</v>
      </c>
      <c r="P293" s="117" t="s">
        <v>3363</v>
      </c>
      <c r="Q293" s="72">
        <v>349.79984137500003</v>
      </c>
      <c r="R293" s="73">
        <v>1.2423295384615383E-4</v>
      </c>
      <c r="S293" s="73">
        <f t="shared" si="4"/>
        <v>2.2802659505614356E-3</v>
      </c>
      <c r="T293" s="73">
        <f>Q293/'סכום נכסי הקרן'!$C$41</f>
        <v>4.0526181466065406E-4</v>
      </c>
    </row>
    <row r="294" spans="1:20">
      <c r="A294" s="69" t="s">
        <v>967</v>
      </c>
      <c r="B294" s="54" t="s">
        <v>968</v>
      </c>
      <c r="C294" s="70" t="s">
        <v>29</v>
      </c>
      <c r="D294" s="70" t="s">
        <v>802</v>
      </c>
      <c r="E294" s="117" t="s">
        <v>3363</v>
      </c>
      <c r="F294" s="70" t="s">
        <v>969</v>
      </c>
      <c r="G294" s="54" t="s">
        <v>970</v>
      </c>
      <c r="H294" s="54" t="s">
        <v>297</v>
      </c>
      <c r="I294" s="117" t="s">
        <v>3363</v>
      </c>
      <c r="J294" s="72">
        <v>4.3400000000033634</v>
      </c>
      <c r="K294" s="70" t="s">
        <v>133</v>
      </c>
      <c r="L294" s="71">
        <v>7.2499999999999995E-2</v>
      </c>
      <c r="M294" s="71">
        <v>5.1900000000061661E-2</v>
      </c>
      <c r="N294" s="72">
        <v>80751.42</v>
      </c>
      <c r="O294" s="80">
        <v>110.17251</v>
      </c>
      <c r="P294" s="117" t="s">
        <v>3363</v>
      </c>
      <c r="Q294" s="72">
        <v>356.89546331999992</v>
      </c>
      <c r="R294" s="73">
        <v>1.6150284E-4</v>
      </c>
      <c r="S294" s="73">
        <f t="shared" si="4"/>
        <v>2.3265207031526306E-3</v>
      </c>
      <c r="T294" s="73">
        <f>Q294/'סכום נכסי הקרן'!$C$41</f>
        <v>4.1348247197791645E-4</v>
      </c>
    </row>
    <row r="295" spans="1:20">
      <c r="A295" s="69" t="s">
        <v>971</v>
      </c>
      <c r="B295" s="54" t="s">
        <v>972</v>
      </c>
      <c r="C295" s="70" t="s">
        <v>29</v>
      </c>
      <c r="D295" s="70" t="s">
        <v>802</v>
      </c>
      <c r="E295" s="117" t="s">
        <v>3363</v>
      </c>
      <c r="F295" s="70" t="s">
        <v>3238</v>
      </c>
      <c r="G295" s="54" t="s">
        <v>973</v>
      </c>
      <c r="H295" s="54" t="s">
        <v>837</v>
      </c>
      <c r="I295" s="117" t="s">
        <v>3363</v>
      </c>
      <c r="J295" s="72">
        <v>6.1099999999944616</v>
      </c>
      <c r="K295" s="70" t="s">
        <v>131</v>
      </c>
      <c r="L295" s="71">
        <v>3.7499999999999999E-2</v>
      </c>
      <c r="M295" s="71">
        <v>5.7599999999945799E-2</v>
      </c>
      <c r="N295" s="72">
        <v>129202.272</v>
      </c>
      <c r="O295" s="80">
        <v>89.758499999999998</v>
      </c>
      <c r="P295" s="117" t="s">
        <v>3363</v>
      </c>
      <c r="Q295" s="72">
        <v>420.62326730299998</v>
      </c>
      <c r="R295" s="73">
        <v>1.29202272E-4</v>
      </c>
      <c r="S295" s="73">
        <f t="shared" si="4"/>
        <v>2.7419478255757742E-3</v>
      </c>
      <c r="T295" s="73">
        <f>Q295/'סכום נכסי הקרן'!$C$41</f>
        <v>4.8731453943961107E-4</v>
      </c>
    </row>
    <row r="296" spans="1:20">
      <c r="A296" s="69" t="s">
        <v>974</v>
      </c>
      <c r="B296" s="54" t="s">
        <v>975</v>
      </c>
      <c r="C296" s="70" t="s">
        <v>29</v>
      </c>
      <c r="D296" s="70" t="s">
        <v>802</v>
      </c>
      <c r="E296" s="117" t="s">
        <v>3363</v>
      </c>
      <c r="F296" s="70" t="s">
        <v>3247</v>
      </c>
      <c r="G296" s="54" t="s">
        <v>970</v>
      </c>
      <c r="H296" s="54" t="s">
        <v>804</v>
      </c>
      <c r="I296" s="117" t="s">
        <v>3363</v>
      </c>
      <c r="J296" s="72">
        <v>6.1900000000028133</v>
      </c>
      <c r="K296" s="70" t="s">
        <v>131</v>
      </c>
      <c r="L296" s="71">
        <v>0.04</v>
      </c>
      <c r="M296" s="71">
        <v>5.6100000000036614E-2</v>
      </c>
      <c r="N296" s="72">
        <v>121127.13</v>
      </c>
      <c r="O296" s="80">
        <v>91.413669999999996</v>
      </c>
      <c r="P296" s="117" t="s">
        <v>3363</v>
      </c>
      <c r="Q296" s="72">
        <v>401.60592537299999</v>
      </c>
      <c r="R296" s="73">
        <v>2.4225426000000001E-4</v>
      </c>
      <c r="S296" s="73">
        <f t="shared" si="4"/>
        <v>2.6179780801845105E-3</v>
      </c>
      <c r="T296" s="73">
        <f>Q296/'סכום נכסי הקרן'!$C$41</f>
        <v>4.652819322483696E-4</v>
      </c>
    </row>
    <row r="297" spans="1:20">
      <c r="A297" s="69" t="s">
        <v>976</v>
      </c>
      <c r="B297" s="54" t="s">
        <v>977</v>
      </c>
      <c r="C297" s="70" t="s">
        <v>29</v>
      </c>
      <c r="D297" s="70" t="s">
        <v>802</v>
      </c>
      <c r="E297" s="117" t="s">
        <v>3363</v>
      </c>
      <c r="F297" s="70" t="s">
        <v>3239</v>
      </c>
      <c r="G297" s="54" t="s">
        <v>970</v>
      </c>
      <c r="H297" s="54" t="s">
        <v>804</v>
      </c>
      <c r="I297" s="117" t="s">
        <v>3363</v>
      </c>
      <c r="J297" s="72">
        <v>5.3599999999923353</v>
      </c>
      <c r="K297" s="70" t="s">
        <v>131</v>
      </c>
      <c r="L297" s="71">
        <v>3.7499999999999999E-2</v>
      </c>
      <c r="M297" s="71">
        <v>5.5699999999930777E-2</v>
      </c>
      <c r="N297" s="72">
        <v>76713.849000000002</v>
      </c>
      <c r="O297" s="80">
        <v>91.905079999999998</v>
      </c>
      <c r="P297" s="117" t="s">
        <v>3363</v>
      </c>
      <c r="Q297" s="72">
        <v>255.71774266099999</v>
      </c>
      <c r="R297" s="73">
        <v>1.917846225E-4</v>
      </c>
      <c r="S297" s="73">
        <f t="shared" si="4"/>
        <v>1.6669660547935967E-3</v>
      </c>
      <c r="T297" s="73">
        <f>Q297/'סכום נכסי הקרן'!$C$41</f>
        <v>2.9626267417492768E-4</v>
      </c>
    </row>
    <row r="298" spans="1:20">
      <c r="A298" s="69" t="s">
        <v>978</v>
      </c>
      <c r="B298" s="54" t="s">
        <v>979</v>
      </c>
      <c r="C298" s="70" t="s">
        <v>29</v>
      </c>
      <c r="D298" s="70" t="s">
        <v>802</v>
      </c>
      <c r="E298" s="117" t="s">
        <v>3363</v>
      </c>
      <c r="F298" s="70" t="s">
        <v>3241</v>
      </c>
      <c r="G298" s="54" t="s">
        <v>973</v>
      </c>
      <c r="H298" s="54" t="s">
        <v>837</v>
      </c>
      <c r="I298" s="117" t="s">
        <v>3363</v>
      </c>
      <c r="J298" s="72">
        <v>4.0199999999956209</v>
      </c>
      <c r="K298" s="70" t="s">
        <v>131</v>
      </c>
      <c r="L298" s="71">
        <v>5.1249999999999997E-2</v>
      </c>
      <c r="M298" s="71">
        <v>5.9699999999928845E-2</v>
      </c>
      <c r="N298" s="72">
        <v>83444.479856999998</v>
      </c>
      <c r="O298" s="80">
        <v>96.576539999999994</v>
      </c>
      <c r="P298" s="117" t="s">
        <v>3363</v>
      </c>
      <c r="Q298" s="72">
        <v>292.29192476399999</v>
      </c>
      <c r="R298" s="73">
        <v>1.5171723610363637E-4</v>
      </c>
      <c r="S298" s="73">
        <f t="shared" si="4"/>
        <v>1.9053848653661758E-3</v>
      </c>
      <c r="T298" s="73">
        <f>Q298/'סכום נכסי הקרן'!$C$41</f>
        <v>3.386358192013174E-4</v>
      </c>
    </row>
    <row r="299" spans="1:20">
      <c r="A299" s="69" t="s">
        <v>980</v>
      </c>
      <c r="B299" s="54" t="s">
        <v>981</v>
      </c>
      <c r="C299" s="70" t="s">
        <v>29</v>
      </c>
      <c r="D299" s="70" t="s">
        <v>802</v>
      </c>
      <c r="E299" s="117" t="s">
        <v>3363</v>
      </c>
      <c r="F299" s="70" t="s">
        <v>807</v>
      </c>
      <c r="G299" s="54" t="s">
        <v>970</v>
      </c>
      <c r="H299" s="54" t="s">
        <v>804</v>
      </c>
      <c r="I299" s="117" t="s">
        <v>3363</v>
      </c>
      <c r="J299" s="72">
        <v>4.4600000000010507</v>
      </c>
      <c r="K299" s="70" t="s">
        <v>133</v>
      </c>
      <c r="L299" s="71">
        <v>7.8750000000000001E-2</v>
      </c>
      <c r="M299" s="71">
        <v>7.1400000000016742E-2</v>
      </c>
      <c r="N299" s="72">
        <v>120319.6158</v>
      </c>
      <c r="O299" s="80">
        <v>106.47931</v>
      </c>
      <c r="P299" s="117" t="s">
        <v>3363</v>
      </c>
      <c r="Q299" s="72">
        <v>513.94812555099998</v>
      </c>
      <c r="R299" s="73">
        <v>1.2031961579999999E-4</v>
      </c>
      <c r="S299" s="73">
        <f t="shared" si="4"/>
        <v>3.350311442229764E-3</v>
      </c>
      <c r="T299" s="73">
        <f>Q299/'סכום נכסי הקרן'!$C$41</f>
        <v>5.9543637636745312E-4</v>
      </c>
    </row>
    <row r="300" spans="1:20">
      <c r="A300" s="69" t="s">
        <v>982</v>
      </c>
      <c r="B300" s="54" t="s">
        <v>983</v>
      </c>
      <c r="C300" s="70" t="s">
        <v>29</v>
      </c>
      <c r="D300" s="70" t="s">
        <v>802</v>
      </c>
      <c r="E300" s="117" t="s">
        <v>3363</v>
      </c>
      <c r="F300" s="70" t="s">
        <v>3245</v>
      </c>
      <c r="G300" s="54" t="s">
        <v>970</v>
      </c>
      <c r="H300" s="54" t="s">
        <v>804</v>
      </c>
      <c r="I300" s="117" t="s">
        <v>3363</v>
      </c>
      <c r="J300" s="72">
        <v>5.7799999999923566</v>
      </c>
      <c r="K300" s="70" t="s">
        <v>133</v>
      </c>
      <c r="L300" s="71">
        <v>6.1349999999999995E-2</v>
      </c>
      <c r="M300" s="71">
        <v>4.9699999999976624E-2</v>
      </c>
      <c r="N300" s="72">
        <v>40375.71</v>
      </c>
      <c r="O300" s="80">
        <v>108.23022</v>
      </c>
      <c r="P300" s="117" t="s">
        <v>3363</v>
      </c>
      <c r="Q300" s="72">
        <v>175.30177625299999</v>
      </c>
      <c r="R300" s="73">
        <v>4.0375710000000001E-5</v>
      </c>
      <c r="S300" s="73">
        <f t="shared" si="4"/>
        <v>1.1427525807083568E-3</v>
      </c>
      <c r="T300" s="73">
        <f>Q300/'סכום נכסי הקרן'!$C$41</f>
        <v>2.0309647848400694E-4</v>
      </c>
    </row>
    <row r="301" spans="1:20">
      <c r="A301" s="69" t="s">
        <v>984</v>
      </c>
      <c r="B301" s="54" t="s">
        <v>985</v>
      </c>
      <c r="C301" s="70" t="s">
        <v>29</v>
      </c>
      <c r="D301" s="70" t="s">
        <v>802</v>
      </c>
      <c r="E301" s="117" t="s">
        <v>3363</v>
      </c>
      <c r="F301" s="70" t="s">
        <v>3245</v>
      </c>
      <c r="G301" s="54" t="s">
        <v>970</v>
      </c>
      <c r="H301" s="54" t="s">
        <v>804</v>
      </c>
      <c r="I301" s="117" t="s">
        <v>3363</v>
      </c>
      <c r="J301" s="72">
        <v>4.1000000000030363</v>
      </c>
      <c r="K301" s="70" t="s">
        <v>133</v>
      </c>
      <c r="L301" s="71">
        <v>7.1249999999999994E-2</v>
      </c>
      <c r="M301" s="71">
        <v>5.1200000000051614E-2</v>
      </c>
      <c r="N301" s="72">
        <v>121127.13</v>
      </c>
      <c r="O301" s="80">
        <v>108.44175</v>
      </c>
      <c r="P301" s="117" t="s">
        <v>3363</v>
      </c>
      <c r="Q301" s="72">
        <v>526.933225494</v>
      </c>
      <c r="R301" s="73">
        <v>1.6150284E-4</v>
      </c>
      <c r="S301" s="73">
        <f t="shared" si="4"/>
        <v>3.4349583681639517E-3</v>
      </c>
      <c r="T301" s="73">
        <f>Q301/'סכום נכסי הקרן'!$C$41</f>
        <v>6.1048030876537747E-4</v>
      </c>
    </row>
    <row r="302" spans="1:20">
      <c r="A302" s="69" t="s">
        <v>986</v>
      </c>
      <c r="B302" s="54" t="s">
        <v>987</v>
      </c>
      <c r="C302" s="70" t="s">
        <v>29</v>
      </c>
      <c r="D302" s="70" t="s">
        <v>802</v>
      </c>
      <c r="E302" s="117" t="s">
        <v>3363</v>
      </c>
      <c r="F302" s="70" t="s">
        <v>3243</v>
      </c>
      <c r="G302" s="54" t="s">
        <v>823</v>
      </c>
      <c r="H302" s="54" t="s">
        <v>804</v>
      </c>
      <c r="I302" s="117" t="s">
        <v>3363</v>
      </c>
      <c r="J302" s="72">
        <v>3.9700000000040787</v>
      </c>
      <c r="K302" s="70" t="s">
        <v>131</v>
      </c>
      <c r="L302" s="71">
        <v>4.6249999999999999E-2</v>
      </c>
      <c r="M302" s="71">
        <v>5.7700000000046485E-2</v>
      </c>
      <c r="N302" s="72">
        <v>100951.387713</v>
      </c>
      <c r="O302" s="80">
        <v>95.765129999999999</v>
      </c>
      <c r="P302" s="117" t="s">
        <v>3363</v>
      </c>
      <c r="Q302" s="72">
        <v>350.64465958099998</v>
      </c>
      <c r="R302" s="73">
        <v>1.8354797766000002E-4</v>
      </c>
      <c r="S302" s="73">
        <f t="shared" si="4"/>
        <v>2.2857731291295669E-3</v>
      </c>
      <c r="T302" s="73">
        <f>Q302/'סכום נכסי הקרן'!$C$41</f>
        <v>4.0624058171176566E-4</v>
      </c>
    </row>
    <row r="303" spans="1:20">
      <c r="A303" s="69" t="s">
        <v>988</v>
      </c>
      <c r="B303" s="54" t="s">
        <v>989</v>
      </c>
      <c r="C303" s="70" t="s">
        <v>29</v>
      </c>
      <c r="D303" s="70" t="s">
        <v>802</v>
      </c>
      <c r="E303" s="117" t="s">
        <v>3363</v>
      </c>
      <c r="F303" s="70" t="s">
        <v>807</v>
      </c>
      <c r="G303" s="54" t="s">
        <v>823</v>
      </c>
      <c r="H303" s="54" t="s">
        <v>804</v>
      </c>
      <c r="I303" s="117" t="s">
        <v>3363</v>
      </c>
      <c r="J303" s="72">
        <v>3.5299999999956388</v>
      </c>
      <c r="K303" s="70" t="s">
        <v>134</v>
      </c>
      <c r="L303" s="71">
        <v>8.8749999999999996E-2</v>
      </c>
      <c r="M303" s="71">
        <v>8.8899999999908802E-2</v>
      </c>
      <c r="N303" s="72">
        <v>81962.691300000006</v>
      </c>
      <c r="O303" s="80">
        <v>99.901110000000003</v>
      </c>
      <c r="P303" s="117" t="s">
        <v>3363</v>
      </c>
      <c r="Q303" s="72">
        <v>378.36686250500003</v>
      </c>
      <c r="R303" s="73">
        <v>6.5570153040000009E-5</v>
      </c>
      <c r="S303" s="73">
        <f t="shared" si="4"/>
        <v>2.4664878920456082E-3</v>
      </c>
      <c r="T303" s="73">
        <f>Q303/'סכום נכסי הקרן'!$C$41</f>
        <v>4.3835823567984458E-4</v>
      </c>
    </row>
    <row r="304" spans="1:20">
      <c r="A304" s="69" t="s">
        <v>990</v>
      </c>
      <c r="B304" s="54" t="s">
        <v>991</v>
      </c>
      <c r="C304" s="70" t="s">
        <v>29</v>
      </c>
      <c r="D304" s="70" t="s">
        <v>802</v>
      </c>
      <c r="E304" s="117" t="s">
        <v>3363</v>
      </c>
      <c r="F304" s="70" t="s">
        <v>3247</v>
      </c>
      <c r="G304" s="54" t="s">
        <v>992</v>
      </c>
      <c r="H304" s="54" t="s">
        <v>837</v>
      </c>
      <c r="I304" s="117" t="s">
        <v>3363</v>
      </c>
      <c r="J304" s="72">
        <v>3.5700000000018277</v>
      </c>
      <c r="K304" s="70" t="s">
        <v>131</v>
      </c>
      <c r="L304" s="71">
        <v>6.3750000000000001E-2</v>
      </c>
      <c r="M304" s="71">
        <v>5.8600000000010304E-2</v>
      </c>
      <c r="N304" s="72">
        <v>113051.98799999998</v>
      </c>
      <c r="O304" s="80">
        <v>104.10454</v>
      </c>
      <c r="P304" s="117" t="s">
        <v>3363</v>
      </c>
      <c r="Q304" s="72">
        <v>426.86980514599998</v>
      </c>
      <c r="R304" s="73">
        <v>2.2610397599999996E-4</v>
      </c>
      <c r="S304" s="73">
        <f t="shared" si="4"/>
        <v>2.7826675911888652E-3</v>
      </c>
      <c r="T304" s="73">
        <f>Q304/'סכום נכסי הקרן'!$C$41</f>
        <v>4.9455148743721394E-4</v>
      </c>
    </row>
    <row r="305" spans="1:20">
      <c r="A305" s="69" t="s">
        <v>993</v>
      </c>
      <c r="B305" s="54" t="s">
        <v>994</v>
      </c>
      <c r="C305" s="70" t="s">
        <v>29</v>
      </c>
      <c r="D305" s="70" t="s">
        <v>802</v>
      </c>
      <c r="E305" s="117" t="s">
        <v>3363</v>
      </c>
      <c r="F305" s="70" t="s">
        <v>3241</v>
      </c>
      <c r="G305" s="54" t="s">
        <v>823</v>
      </c>
      <c r="H305" s="54" t="s">
        <v>804</v>
      </c>
      <c r="I305" s="117" t="s">
        <v>3363</v>
      </c>
      <c r="J305" s="72">
        <v>6.4900000000005003</v>
      </c>
      <c r="K305" s="70" t="s">
        <v>131</v>
      </c>
      <c r="L305" s="71">
        <v>8.5000000000000006E-2</v>
      </c>
      <c r="M305" s="71">
        <v>9.180000000001344E-2</v>
      </c>
      <c r="N305" s="72">
        <v>161502.84</v>
      </c>
      <c r="O305" s="80">
        <v>99.108279999999993</v>
      </c>
      <c r="P305" s="117" t="s">
        <v>3363</v>
      </c>
      <c r="Q305" s="72">
        <v>580.54735227899994</v>
      </c>
      <c r="R305" s="73">
        <v>2.1533712E-4</v>
      </c>
      <c r="S305" s="73">
        <f t="shared" si="4"/>
        <v>3.7844567192677116E-3</v>
      </c>
      <c r="T305" s="73">
        <f>Q305/'סכום נכסי הקרן'!$C$41</f>
        <v>6.7259514057012488E-4</v>
      </c>
    </row>
    <row r="306" spans="1:20">
      <c r="A306" s="69" t="s">
        <v>995</v>
      </c>
      <c r="B306" s="54" t="s">
        <v>996</v>
      </c>
      <c r="C306" s="70" t="s">
        <v>29</v>
      </c>
      <c r="D306" s="70" t="s">
        <v>802</v>
      </c>
      <c r="E306" s="117" t="s">
        <v>3363</v>
      </c>
      <c r="F306" s="70" t="s">
        <v>807</v>
      </c>
      <c r="G306" s="54" t="s">
        <v>823</v>
      </c>
      <c r="H306" s="54" t="s">
        <v>804</v>
      </c>
      <c r="I306" s="117" t="s">
        <v>3363</v>
      </c>
      <c r="J306" s="72">
        <v>3.6000000000063297</v>
      </c>
      <c r="K306" s="70" t="s">
        <v>134</v>
      </c>
      <c r="L306" s="71">
        <v>8.5000000000000006E-2</v>
      </c>
      <c r="M306" s="71">
        <v>7.9600000000101284E-2</v>
      </c>
      <c r="N306" s="72">
        <v>40375.71</v>
      </c>
      <c r="O306" s="80">
        <v>101.61441000000001</v>
      </c>
      <c r="P306" s="117" t="s">
        <v>3363</v>
      </c>
      <c r="Q306" s="72">
        <v>189.584150948</v>
      </c>
      <c r="R306" s="73">
        <v>5.3834279999999999E-5</v>
      </c>
      <c r="S306" s="73">
        <f t="shared" si="4"/>
        <v>1.2358561469711412E-3</v>
      </c>
      <c r="T306" s="73">
        <f>Q306/'סכום נכסי הקרן'!$C$41</f>
        <v>2.1964337302748967E-4</v>
      </c>
    </row>
    <row r="307" spans="1:20">
      <c r="A307" s="69" t="s">
        <v>997</v>
      </c>
      <c r="B307" s="54" t="s">
        <v>998</v>
      </c>
      <c r="C307" s="70" t="s">
        <v>29</v>
      </c>
      <c r="D307" s="70" t="s">
        <v>802</v>
      </c>
      <c r="E307" s="117" t="s">
        <v>3363</v>
      </c>
      <c r="F307" s="70" t="s">
        <v>807</v>
      </c>
      <c r="G307" s="54" t="s">
        <v>823</v>
      </c>
      <c r="H307" s="54" t="s">
        <v>804</v>
      </c>
      <c r="I307" s="117" t="s">
        <v>3363</v>
      </c>
      <c r="J307" s="72">
        <v>3.9400000000025504</v>
      </c>
      <c r="K307" s="70" t="s">
        <v>134</v>
      </c>
      <c r="L307" s="71">
        <v>8.5000000000000006E-2</v>
      </c>
      <c r="M307" s="71">
        <v>8.200000000002125E-2</v>
      </c>
      <c r="N307" s="72">
        <v>40375.71</v>
      </c>
      <c r="O307" s="80">
        <v>100.90441</v>
      </c>
      <c r="P307" s="117" t="s">
        <v>3363</v>
      </c>
      <c r="Q307" s="72">
        <v>188.25948890800001</v>
      </c>
      <c r="R307" s="73">
        <v>5.3834279999999999E-5</v>
      </c>
      <c r="S307" s="73">
        <f t="shared" si="4"/>
        <v>1.2272209751141734E-3</v>
      </c>
      <c r="T307" s="73">
        <f>Q307/'סכום נכסי הקרן'!$C$41</f>
        <v>2.1810868124480537E-4</v>
      </c>
    </row>
    <row r="308" spans="1:20">
      <c r="A308" s="69" t="s">
        <v>999</v>
      </c>
      <c r="B308" s="54" t="s">
        <v>1000</v>
      </c>
      <c r="C308" s="70" t="s">
        <v>29</v>
      </c>
      <c r="D308" s="70" t="s">
        <v>802</v>
      </c>
      <c r="E308" s="117" t="s">
        <v>3363</v>
      </c>
      <c r="F308" s="70" t="s">
        <v>3237</v>
      </c>
      <c r="G308" s="54" t="s">
        <v>1001</v>
      </c>
      <c r="H308" s="54" t="s">
        <v>837</v>
      </c>
      <c r="I308" s="117" t="s">
        <v>3363</v>
      </c>
      <c r="J308" s="72">
        <v>3.500000000006549</v>
      </c>
      <c r="K308" s="70" t="s">
        <v>133</v>
      </c>
      <c r="L308" s="71">
        <v>2.6249999999999999E-2</v>
      </c>
      <c r="M308" s="71">
        <v>0.10040000000020434</v>
      </c>
      <c r="N308" s="72">
        <v>72878.15655</v>
      </c>
      <c r="O308" s="80">
        <v>78.332139999999995</v>
      </c>
      <c r="P308" s="117" t="s">
        <v>3363</v>
      </c>
      <c r="Q308" s="72">
        <v>229.01028598300005</v>
      </c>
      <c r="R308" s="73">
        <v>3.0457015801439307E-4</v>
      </c>
      <c r="S308" s="73">
        <f t="shared" si="4"/>
        <v>1.4928661928566942E-3</v>
      </c>
      <c r="T308" s="73">
        <f>Q308/'סכום נכסי הקרן'!$C$41</f>
        <v>2.6532065797574419E-4</v>
      </c>
    </row>
    <row r="309" spans="1:20">
      <c r="A309" s="69" t="s">
        <v>1002</v>
      </c>
      <c r="B309" s="54" t="s">
        <v>1003</v>
      </c>
      <c r="C309" s="70" t="s">
        <v>29</v>
      </c>
      <c r="D309" s="70" t="s">
        <v>802</v>
      </c>
      <c r="E309" s="117" t="s">
        <v>3363</v>
      </c>
      <c r="F309" s="70" t="s">
        <v>950</v>
      </c>
      <c r="G309" s="54" t="s">
        <v>1001</v>
      </c>
      <c r="H309" s="54" t="s">
        <v>837</v>
      </c>
      <c r="I309" s="117" t="s">
        <v>3363</v>
      </c>
      <c r="J309" s="72">
        <v>3.5800000000018666</v>
      </c>
      <c r="K309" s="70" t="s">
        <v>131</v>
      </c>
      <c r="L309" s="71">
        <v>7.3749999999999996E-2</v>
      </c>
      <c r="M309" s="71">
        <v>6.620000000003344E-2</v>
      </c>
      <c r="N309" s="72">
        <v>121127.13</v>
      </c>
      <c r="O309" s="80">
        <v>104.84385</v>
      </c>
      <c r="P309" s="117" t="s">
        <v>3363</v>
      </c>
      <c r="Q309" s="72">
        <v>460.60848253300009</v>
      </c>
      <c r="R309" s="73">
        <v>1.1011557272727274E-4</v>
      </c>
      <c r="S309" s="73">
        <f t="shared" si="4"/>
        <v>3.0026023886437271E-3</v>
      </c>
      <c r="T309" s="73">
        <f>Q309/'סכום נכסי הקרן'!$C$41</f>
        <v>5.3363954867920865E-4</v>
      </c>
    </row>
    <row r="310" spans="1:20">
      <c r="A310" s="69" t="s">
        <v>1004</v>
      </c>
      <c r="B310" s="54" t="s">
        <v>1005</v>
      </c>
      <c r="C310" s="70" t="s">
        <v>29</v>
      </c>
      <c r="D310" s="70" t="s">
        <v>802</v>
      </c>
      <c r="E310" s="117" t="s">
        <v>3363</v>
      </c>
      <c r="F310" s="70" t="s">
        <v>3242</v>
      </c>
      <c r="G310" s="54" t="s">
        <v>1006</v>
      </c>
      <c r="H310" s="54" t="s">
        <v>804</v>
      </c>
      <c r="I310" s="117" t="s">
        <v>3363</v>
      </c>
      <c r="J310" s="72">
        <v>1.9299999999996593</v>
      </c>
      <c r="K310" s="70" t="s">
        <v>134</v>
      </c>
      <c r="L310" s="71">
        <v>0.06</v>
      </c>
      <c r="M310" s="71">
        <v>7.2499999999937503E-2</v>
      </c>
      <c r="N310" s="72">
        <v>95690.43269999999</v>
      </c>
      <c r="O310" s="80">
        <v>99.523330000000001</v>
      </c>
      <c r="P310" s="117" t="s">
        <v>3363</v>
      </c>
      <c r="Q310" s="72">
        <v>440.06821525499998</v>
      </c>
      <c r="R310" s="73">
        <v>7.6552346159999992E-5</v>
      </c>
      <c r="S310" s="73">
        <f t="shared" si="4"/>
        <v>2.8687050377891755E-3</v>
      </c>
      <c r="T310" s="73">
        <f>Q310/'סכום נכסי הקרן'!$C$41</f>
        <v>5.0984255106486934E-4</v>
      </c>
    </row>
    <row r="311" spans="1:20">
      <c r="A311" s="69" t="s">
        <v>1007</v>
      </c>
      <c r="B311" s="54" t="s">
        <v>1008</v>
      </c>
      <c r="C311" s="70" t="s">
        <v>29</v>
      </c>
      <c r="D311" s="70" t="s">
        <v>802</v>
      </c>
      <c r="E311" s="117" t="s">
        <v>3363</v>
      </c>
      <c r="F311" s="70" t="s">
        <v>3242</v>
      </c>
      <c r="G311" s="54" t="s">
        <v>1006</v>
      </c>
      <c r="H311" s="54" t="s">
        <v>804</v>
      </c>
      <c r="I311" s="117" t="s">
        <v>3363</v>
      </c>
      <c r="J311" s="72">
        <v>1.9100000000003554</v>
      </c>
      <c r="K311" s="70" t="s">
        <v>133</v>
      </c>
      <c r="L311" s="71">
        <v>0.05</v>
      </c>
      <c r="M311" s="71">
        <v>5.0100000000039085E-2</v>
      </c>
      <c r="N311" s="72">
        <v>40375.71</v>
      </c>
      <c r="O311" s="80">
        <v>104.23363000000001</v>
      </c>
      <c r="P311" s="117" t="s">
        <v>3363</v>
      </c>
      <c r="Q311" s="72">
        <v>168.82845963400001</v>
      </c>
      <c r="R311" s="73">
        <v>4.0375710000000001E-5</v>
      </c>
      <c r="S311" s="73">
        <f t="shared" si="4"/>
        <v>1.1005544956106429E-3</v>
      </c>
      <c r="T311" s="73">
        <f>Q311/'סכום נכסי הקרן'!$C$41</f>
        <v>1.9559679515202818E-4</v>
      </c>
    </row>
    <row r="312" spans="1:20">
      <c r="A312" s="69" t="s">
        <v>1009</v>
      </c>
      <c r="B312" s="54" t="s">
        <v>1010</v>
      </c>
      <c r="C312" s="70" t="s">
        <v>29</v>
      </c>
      <c r="D312" s="70" t="s">
        <v>802</v>
      </c>
      <c r="E312" s="117" t="s">
        <v>3363</v>
      </c>
      <c r="F312" s="70" t="s">
        <v>3247</v>
      </c>
      <c r="G312" s="54" t="s">
        <v>1001</v>
      </c>
      <c r="H312" s="54" t="s">
        <v>837</v>
      </c>
      <c r="I312" s="117" t="s">
        <v>3363</v>
      </c>
      <c r="J312" s="72">
        <v>6.0200000000062959</v>
      </c>
      <c r="K312" s="70" t="s">
        <v>131</v>
      </c>
      <c r="L312" s="71">
        <v>5.1249999999999997E-2</v>
      </c>
      <c r="M312" s="71">
        <v>7.8000000000094077E-2</v>
      </c>
      <c r="N312" s="72">
        <v>88826.562000000005</v>
      </c>
      <c r="O312" s="80">
        <v>85.774169999999998</v>
      </c>
      <c r="P312" s="117" t="s">
        <v>3363</v>
      </c>
      <c r="Q312" s="72">
        <v>276.34201261300001</v>
      </c>
      <c r="R312" s="73">
        <v>4.4413281000000005E-5</v>
      </c>
      <c r="S312" s="73">
        <f t="shared" si="4"/>
        <v>1.8014110000567826E-3</v>
      </c>
      <c r="T312" s="73">
        <f>Q312/'סכום נכסי הקרן'!$C$41</f>
        <v>3.201569933774294E-4</v>
      </c>
    </row>
    <row r="313" spans="1:20">
      <c r="A313" s="119" t="s">
        <v>3363</v>
      </c>
      <c r="B313" s="120" t="s">
        <v>3363</v>
      </c>
      <c r="C313" s="120" t="s">
        <v>3363</v>
      </c>
      <c r="D313" s="120" t="s">
        <v>3363</v>
      </c>
      <c r="E313" s="120" t="s">
        <v>3363</v>
      </c>
      <c r="F313" s="120" t="s">
        <v>3363</v>
      </c>
      <c r="G313" s="120" t="s">
        <v>3363</v>
      </c>
      <c r="H313" s="120" t="s">
        <v>3363</v>
      </c>
      <c r="I313" s="120" t="s">
        <v>3363</v>
      </c>
      <c r="J313" s="120" t="s">
        <v>3363</v>
      </c>
      <c r="K313" s="120" t="s">
        <v>3363</v>
      </c>
      <c r="L313" s="120" t="s">
        <v>3363</v>
      </c>
      <c r="M313" s="120" t="s">
        <v>3363</v>
      </c>
      <c r="N313" s="120" t="s">
        <v>3363</v>
      </c>
      <c r="O313" s="120" t="s">
        <v>3363</v>
      </c>
      <c r="P313" s="120" t="s">
        <v>3363</v>
      </c>
      <c r="Q313" s="120" t="s">
        <v>3363</v>
      </c>
      <c r="R313" s="120" t="s">
        <v>3363</v>
      </c>
      <c r="S313" s="120" t="s">
        <v>3363</v>
      </c>
      <c r="T313" s="120" t="s">
        <v>3363</v>
      </c>
    </row>
    <row r="314" spans="1:20">
      <c r="A314" s="119" t="s">
        <v>3363</v>
      </c>
      <c r="B314" s="120" t="s">
        <v>3363</v>
      </c>
      <c r="C314" s="120" t="s">
        <v>3363</v>
      </c>
      <c r="D314" s="120" t="s">
        <v>3363</v>
      </c>
      <c r="E314" s="120" t="s">
        <v>3363</v>
      </c>
      <c r="F314" s="120" t="s">
        <v>3363</v>
      </c>
      <c r="G314" s="120" t="s">
        <v>3363</v>
      </c>
      <c r="H314" s="120" t="s">
        <v>3363</v>
      </c>
      <c r="I314" s="120" t="s">
        <v>3363</v>
      </c>
      <c r="J314" s="120" t="s">
        <v>3363</v>
      </c>
      <c r="K314" s="120" t="s">
        <v>3363</v>
      </c>
      <c r="L314" s="120" t="s">
        <v>3363</v>
      </c>
      <c r="M314" s="120" t="s">
        <v>3363</v>
      </c>
      <c r="N314" s="120" t="s">
        <v>3363</v>
      </c>
      <c r="O314" s="120" t="s">
        <v>3363</v>
      </c>
      <c r="P314" s="120" t="s">
        <v>3363</v>
      </c>
      <c r="Q314" s="120" t="s">
        <v>3363</v>
      </c>
      <c r="R314" s="120" t="s">
        <v>3363</v>
      </c>
      <c r="S314" s="120" t="s">
        <v>3363</v>
      </c>
      <c r="T314" s="120" t="s">
        <v>3363</v>
      </c>
    </row>
    <row r="315" spans="1:20">
      <c r="A315" s="119" t="s">
        <v>3363</v>
      </c>
      <c r="B315" s="120" t="s">
        <v>3363</v>
      </c>
      <c r="C315" s="120" t="s">
        <v>3363</v>
      </c>
      <c r="D315" s="120" t="s">
        <v>3363</v>
      </c>
      <c r="E315" s="120" t="s">
        <v>3363</v>
      </c>
      <c r="F315" s="120" t="s">
        <v>3363</v>
      </c>
      <c r="G315" s="120" t="s">
        <v>3363</v>
      </c>
      <c r="H315" s="120" t="s">
        <v>3363</v>
      </c>
      <c r="I315" s="120" t="s">
        <v>3363</v>
      </c>
      <c r="J315" s="120" t="s">
        <v>3363</v>
      </c>
      <c r="K315" s="120" t="s">
        <v>3363</v>
      </c>
      <c r="L315" s="120" t="s">
        <v>3363</v>
      </c>
      <c r="M315" s="120" t="s">
        <v>3363</v>
      </c>
      <c r="N315" s="120" t="s">
        <v>3363</v>
      </c>
      <c r="O315" s="120" t="s">
        <v>3363</v>
      </c>
      <c r="P315" s="120" t="s">
        <v>3363</v>
      </c>
      <c r="Q315" s="120" t="s">
        <v>3363</v>
      </c>
      <c r="R315" s="120" t="s">
        <v>3363</v>
      </c>
      <c r="S315" s="120" t="s">
        <v>3363</v>
      </c>
      <c r="T315" s="120" t="s">
        <v>3363</v>
      </c>
    </row>
    <row r="316" spans="1:20">
      <c r="A316" s="75" t="s">
        <v>208</v>
      </c>
      <c r="B316" s="123" t="s">
        <v>3363</v>
      </c>
      <c r="C316" s="123" t="s">
        <v>3363</v>
      </c>
      <c r="D316" s="123" t="s">
        <v>3363</v>
      </c>
      <c r="E316" s="123" t="s">
        <v>3363</v>
      </c>
      <c r="F316" s="123" t="s">
        <v>3363</v>
      </c>
      <c r="G316" s="123" t="s">
        <v>3363</v>
      </c>
      <c r="H316" s="123" t="s">
        <v>3363</v>
      </c>
      <c r="I316" s="123" t="s">
        <v>3363</v>
      </c>
      <c r="J316" s="123" t="s">
        <v>3363</v>
      </c>
      <c r="K316" s="120" t="s">
        <v>3363</v>
      </c>
      <c r="L316" s="120" t="s">
        <v>3363</v>
      </c>
      <c r="M316" s="120" t="s">
        <v>3363</v>
      </c>
      <c r="N316" s="120" t="s">
        <v>3363</v>
      </c>
      <c r="O316" s="120" t="s">
        <v>3363</v>
      </c>
      <c r="P316" s="120" t="s">
        <v>3363</v>
      </c>
      <c r="Q316" s="120" t="s">
        <v>3363</v>
      </c>
      <c r="R316" s="120" t="s">
        <v>3363</v>
      </c>
      <c r="S316" s="120" t="s">
        <v>3363</v>
      </c>
      <c r="T316" s="120" t="s">
        <v>3363</v>
      </c>
    </row>
    <row r="317" spans="1:20">
      <c r="A317" s="75" t="s">
        <v>112</v>
      </c>
      <c r="B317" s="123" t="s">
        <v>3363</v>
      </c>
      <c r="C317" s="123" t="s">
        <v>3363</v>
      </c>
      <c r="D317" s="123" t="s">
        <v>3363</v>
      </c>
      <c r="E317" s="123" t="s">
        <v>3363</v>
      </c>
      <c r="F317" s="123" t="s">
        <v>3363</v>
      </c>
      <c r="G317" s="123" t="s">
        <v>3363</v>
      </c>
      <c r="H317" s="123" t="s">
        <v>3363</v>
      </c>
      <c r="I317" s="123" t="s">
        <v>3363</v>
      </c>
      <c r="J317" s="123" t="s">
        <v>3363</v>
      </c>
      <c r="K317" s="120" t="s">
        <v>3363</v>
      </c>
      <c r="L317" s="120" t="s">
        <v>3363</v>
      </c>
      <c r="M317" s="120" t="s">
        <v>3363</v>
      </c>
      <c r="N317" s="120" t="s">
        <v>3363</v>
      </c>
      <c r="O317" s="120" t="s">
        <v>3363</v>
      </c>
      <c r="P317" s="120" t="s">
        <v>3363</v>
      </c>
      <c r="Q317" s="120" t="s">
        <v>3363</v>
      </c>
      <c r="R317" s="120" t="s">
        <v>3363</v>
      </c>
      <c r="S317" s="120" t="s">
        <v>3363</v>
      </c>
      <c r="T317" s="120" t="s">
        <v>3363</v>
      </c>
    </row>
    <row r="318" spans="1:20">
      <c r="A318" s="75" t="s">
        <v>191</v>
      </c>
      <c r="B318" s="123" t="s">
        <v>3363</v>
      </c>
      <c r="C318" s="123" t="s">
        <v>3363</v>
      </c>
      <c r="D318" s="123" t="s">
        <v>3363</v>
      </c>
      <c r="E318" s="123" t="s">
        <v>3363</v>
      </c>
      <c r="F318" s="123" t="s">
        <v>3363</v>
      </c>
      <c r="G318" s="123" t="s">
        <v>3363</v>
      </c>
      <c r="H318" s="123" t="s">
        <v>3363</v>
      </c>
      <c r="I318" s="123" t="s">
        <v>3363</v>
      </c>
      <c r="J318" s="123" t="s">
        <v>3363</v>
      </c>
      <c r="K318" s="120" t="s">
        <v>3363</v>
      </c>
      <c r="L318" s="120" t="s">
        <v>3363</v>
      </c>
      <c r="M318" s="120" t="s">
        <v>3363</v>
      </c>
      <c r="N318" s="120" t="s">
        <v>3363</v>
      </c>
      <c r="O318" s="120" t="s">
        <v>3363</v>
      </c>
      <c r="P318" s="120" t="s">
        <v>3363</v>
      </c>
      <c r="Q318" s="120" t="s">
        <v>3363</v>
      </c>
      <c r="R318" s="120" t="s">
        <v>3363</v>
      </c>
      <c r="S318" s="120" t="s">
        <v>3363</v>
      </c>
      <c r="T318" s="120" t="s">
        <v>3363</v>
      </c>
    </row>
    <row r="319" spans="1:20">
      <c r="A319" s="75" t="s">
        <v>199</v>
      </c>
      <c r="B319" s="123" t="s">
        <v>3363</v>
      </c>
      <c r="C319" s="123" t="s">
        <v>3363</v>
      </c>
      <c r="D319" s="123" t="s">
        <v>3363</v>
      </c>
      <c r="E319" s="123" t="s">
        <v>3363</v>
      </c>
      <c r="F319" s="123" t="s">
        <v>3363</v>
      </c>
      <c r="G319" s="123" t="s">
        <v>3363</v>
      </c>
      <c r="H319" s="123" t="s">
        <v>3363</v>
      </c>
      <c r="I319" s="123" t="s">
        <v>3363</v>
      </c>
      <c r="J319" s="123" t="s">
        <v>3363</v>
      </c>
      <c r="K319" s="120" t="s">
        <v>3363</v>
      </c>
      <c r="L319" s="120" t="s">
        <v>3363</v>
      </c>
      <c r="M319" s="120" t="s">
        <v>3363</v>
      </c>
      <c r="N319" s="120" t="s">
        <v>3363</v>
      </c>
      <c r="O319" s="120" t="s">
        <v>3363</v>
      </c>
      <c r="P319" s="120" t="s">
        <v>3363</v>
      </c>
      <c r="Q319" s="120" t="s">
        <v>3363</v>
      </c>
      <c r="R319" s="120" t="s">
        <v>3363</v>
      </c>
      <c r="S319" s="120" t="s">
        <v>3363</v>
      </c>
      <c r="T319" s="120" t="s">
        <v>3363</v>
      </c>
    </row>
    <row r="320" spans="1:20">
      <c r="A320" s="75" t="s">
        <v>204</v>
      </c>
      <c r="B320" s="124" t="s">
        <v>3363</v>
      </c>
      <c r="C320" s="124" t="s">
        <v>3363</v>
      </c>
      <c r="D320" s="124" t="s">
        <v>3363</v>
      </c>
      <c r="E320" s="124" t="s">
        <v>3363</v>
      </c>
      <c r="F320" s="124" t="s">
        <v>3363</v>
      </c>
      <c r="G320" s="124" t="s">
        <v>3363</v>
      </c>
      <c r="H320" s="124" t="s">
        <v>3363</v>
      </c>
      <c r="I320" s="124" t="s">
        <v>3363</v>
      </c>
      <c r="J320" s="124" t="s">
        <v>3363</v>
      </c>
      <c r="K320" s="120" t="s">
        <v>3363</v>
      </c>
      <c r="L320" s="120" t="s">
        <v>3363</v>
      </c>
      <c r="M320" s="120" t="s">
        <v>3363</v>
      </c>
      <c r="N320" s="120" t="s">
        <v>3363</v>
      </c>
      <c r="O320" s="120" t="s">
        <v>3363</v>
      </c>
      <c r="P320" s="120" t="s">
        <v>3363</v>
      </c>
      <c r="Q320" s="120" t="s">
        <v>3363</v>
      </c>
      <c r="R320" s="120" t="s">
        <v>3363</v>
      </c>
      <c r="S320" s="120" t="s">
        <v>3363</v>
      </c>
      <c r="T320" s="120" t="s">
        <v>3363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4.42578125" style="2" customWidth="1"/>
    <col min="2" max="2" width="26" style="2" customWidth="1"/>
    <col min="3" max="3" width="14" style="2" customWidth="1"/>
    <col min="4" max="4" width="12.28515625" style="2" customWidth="1"/>
    <col min="5" max="5" width="14.42578125" style="2" customWidth="1"/>
    <col min="6" max="6" width="45.85546875" style="2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bestFit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217</v>
      </c>
    </row>
    <row r="3" spans="1:14">
      <c r="A3" s="36" t="s">
        <v>146</v>
      </c>
      <c r="B3" s="36" t="s">
        <v>218</v>
      </c>
    </row>
    <row r="4" spans="1:14">
      <c r="A4" s="36" t="s">
        <v>147</v>
      </c>
      <c r="B4" s="36">
        <v>2145</v>
      </c>
    </row>
    <row r="5" spans="1:14" ht="18.75">
      <c r="A5" s="144" t="s">
        <v>92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1:14" s="3" customFormat="1">
      <c r="A6" s="37" t="s">
        <v>115</v>
      </c>
      <c r="B6" s="38" t="s">
        <v>47</v>
      </c>
      <c r="C6" s="38" t="s">
        <v>119</v>
      </c>
      <c r="D6" s="38" t="s">
        <v>176</v>
      </c>
      <c r="E6" s="38" t="s">
        <v>117</v>
      </c>
      <c r="F6" s="38" t="s">
        <v>69</v>
      </c>
      <c r="G6" s="38" t="s">
        <v>103</v>
      </c>
      <c r="H6" s="39" t="s">
        <v>193</v>
      </c>
      <c r="I6" s="39" t="s">
        <v>192</v>
      </c>
      <c r="J6" s="38" t="s">
        <v>207</v>
      </c>
      <c r="K6" s="39" t="s">
        <v>65</v>
      </c>
      <c r="L6" s="39" t="s">
        <v>62</v>
      </c>
      <c r="M6" s="39" t="s">
        <v>148</v>
      </c>
      <c r="N6" s="41" t="s">
        <v>150</v>
      </c>
    </row>
    <row r="7" spans="1:14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12" t="s">
        <v>200</v>
      </c>
      <c r="I7" s="113" t="s">
        <v>3363</v>
      </c>
      <c r="J7" s="12" t="s">
        <v>196</v>
      </c>
      <c r="K7" s="12" t="s">
        <v>196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115" t="s">
        <v>3363</v>
      </c>
      <c r="I9" s="115" t="s">
        <v>3363</v>
      </c>
      <c r="J9" s="61">
        <v>77.666094969</v>
      </c>
      <c r="K9" s="61">
        <v>129292.74754628801</v>
      </c>
      <c r="L9" s="115" t="s">
        <v>3363</v>
      </c>
      <c r="M9" s="62">
        <f>IFERROR(K9/$K$9,0)</f>
        <v>1</v>
      </c>
      <c r="N9" s="62">
        <f>K9/'סכום נכסי הקרן'!$C$41</f>
        <v>0.14979255933080396</v>
      </c>
    </row>
    <row r="10" spans="1:14">
      <c r="A10" s="63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116" t="s">
        <v>3363</v>
      </c>
      <c r="J10" s="66">
        <v>65.464465801999992</v>
      </c>
      <c r="K10" s="66">
        <v>96456.107354151987</v>
      </c>
      <c r="L10" s="116" t="s">
        <v>3363</v>
      </c>
      <c r="M10" s="67">
        <f t="shared" ref="M10:M73" si="0">IFERROR(K10/$K$9,0)</f>
        <v>0.74602875400741098</v>
      </c>
      <c r="N10" s="67">
        <f>K10/'סכום נכסי הקרן'!$C$41</f>
        <v>0.11174955639714088</v>
      </c>
    </row>
    <row r="11" spans="1:14">
      <c r="A11" s="68" t="s">
        <v>1011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116" t="s">
        <v>3363</v>
      </c>
      <c r="I11" s="116" t="s">
        <v>3363</v>
      </c>
      <c r="J11" s="66">
        <v>9.0470882750000001</v>
      </c>
      <c r="K11" s="66">
        <v>59859.521241560004</v>
      </c>
      <c r="L11" s="116" t="s">
        <v>3363</v>
      </c>
      <c r="M11" s="67">
        <f t="shared" si="0"/>
        <v>0.46297663540740935</v>
      </c>
      <c r="N11" s="67">
        <f>K11/'סכום נכסי הקרן'!$C$41</f>
        <v>6.9350455128040361E-2</v>
      </c>
    </row>
    <row r="12" spans="1:14">
      <c r="A12" s="69" t="s">
        <v>1012</v>
      </c>
      <c r="B12" s="54" t="s">
        <v>1013</v>
      </c>
      <c r="C12" s="70" t="s">
        <v>120</v>
      </c>
      <c r="D12" s="70" t="s">
        <v>29</v>
      </c>
      <c r="E12" s="54" t="s">
        <v>620</v>
      </c>
      <c r="F12" s="70" t="s">
        <v>315</v>
      </c>
      <c r="G12" s="70" t="s">
        <v>132</v>
      </c>
      <c r="H12" s="72">
        <v>45603.869425999997</v>
      </c>
      <c r="I12" s="80">
        <v>2400</v>
      </c>
      <c r="J12" s="117" t="s">
        <v>3363</v>
      </c>
      <c r="K12" s="72">
        <v>1094.4928662290001</v>
      </c>
      <c r="L12" s="73">
        <v>2.0319160743187059E-4</v>
      </c>
      <c r="M12" s="73">
        <f t="shared" si="0"/>
        <v>8.4652301617858458E-3</v>
      </c>
      <c r="N12" s="73">
        <f>K12/'סכום נכסי הקרן'!$C$41</f>
        <v>1.2680284912582175E-3</v>
      </c>
    </row>
    <row r="13" spans="1:14">
      <c r="A13" s="69" t="s">
        <v>1014</v>
      </c>
      <c r="B13" s="54" t="s">
        <v>1015</v>
      </c>
      <c r="C13" s="70" t="s">
        <v>120</v>
      </c>
      <c r="D13" s="70" t="s">
        <v>29</v>
      </c>
      <c r="E13" s="54" t="s">
        <v>1016</v>
      </c>
      <c r="F13" s="70" t="s">
        <v>652</v>
      </c>
      <c r="G13" s="70" t="s">
        <v>132</v>
      </c>
      <c r="H13" s="72">
        <v>5744.5670220000002</v>
      </c>
      <c r="I13" s="80">
        <v>27680</v>
      </c>
      <c r="J13" s="117" t="s">
        <v>3363</v>
      </c>
      <c r="K13" s="72">
        <v>1590.0961535819999</v>
      </c>
      <c r="L13" s="73">
        <v>1.0240615051526566E-4</v>
      </c>
      <c r="M13" s="73">
        <f t="shared" si="0"/>
        <v>1.2298417225705028E-2</v>
      </c>
      <c r="N13" s="73">
        <f>K13/'סכום נכסי הקרן'!$C$41</f>
        <v>1.8422113919564021E-3</v>
      </c>
    </row>
    <row r="14" spans="1:14">
      <c r="A14" s="69" t="s">
        <v>1017</v>
      </c>
      <c r="B14" s="54" t="s">
        <v>1018</v>
      </c>
      <c r="C14" s="70" t="s">
        <v>120</v>
      </c>
      <c r="D14" s="70" t="s">
        <v>29</v>
      </c>
      <c r="E14" s="54" t="s">
        <v>815</v>
      </c>
      <c r="F14" s="70" t="s">
        <v>451</v>
      </c>
      <c r="G14" s="70" t="s">
        <v>132</v>
      </c>
      <c r="H14" s="72">
        <v>208783.45460599998</v>
      </c>
      <c r="I14" s="80">
        <v>1818</v>
      </c>
      <c r="J14" s="117" t="s">
        <v>3363</v>
      </c>
      <c r="K14" s="72">
        <v>3795.6832047379999</v>
      </c>
      <c r="L14" s="73">
        <v>1.6191917612561957E-4</v>
      </c>
      <c r="M14" s="73">
        <f t="shared" si="0"/>
        <v>2.9357278554074426E-2</v>
      </c>
      <c r="N14" s="73">
        <f>K14/'סכום נכסי הקרן'!$C$41</f>
        <v>4.3975018896021323E-3</v>
      </c>
    </row>
    <row r="15" spans="1:14">
      <c r="A15" s="69" t="s">
        <v>1019</v>
      </c>
      <c r="B15" s="54" t="s">
        <v>1020</v>
      </c>
      <c r="C15" s="70" t="s">
        <v>120</v>
      </c>
      <c r="D15" s="70" t="s">
        <v>29</v>
      </c>
      <c r="E15" s="54" t="s">
        <v>799</v>
      </c>
      <c r="F15" s="70" t="s">
        <v>658</v>
      </c>
      <c r="G15" s="70" t="s">
        <v>132</v>
      </c>
      <c r="H15" s="72">
        <v>4987.369463</v>
      </c>
      <c r="I15" s="80">
        <v>77500</v>
      </c>
      <c r="J15" s="72">
        <v>9.0470882750000001</v>
      </c>
      <c r="K15" s="72">
        <v>3874.2584222989999</v>
      </c>
      <c r="L15" s="73">
        <v>1.1219207027062898E-4</v>
      </c>
      <c r="M15" s="73">
        <f t="shared" si="0"/>
        <v>2.9965009606683309E-2</v>
      </c>
      <c r="N15" s="73">
        <f>K15/'סכום נכסי הקרן'!$C$41</f>
        <v>4.4885354793572207E-3</v>
      </c>
    </row>
    <row r="16" spans="1:14">
      <c r="A16" s="69" t="s">
        <v>1021</v>
      </c>
      <c r="B16" s="54" t="s">
        <v>1022</v>
      </c>
      <c r="C16" s="70" t="s">
        <v>120</v>
      </c>
      <c r="D16" s="70" t="s">
        <v>29</v>
      </c>
      <c r="E16" s="54" t="s">
        <v>1023</v>
      </c>
      <c r="F16" s="70" t="s">
        <v>538</v>
      </c>
      <c r="G16" s="70" t="s">
        <v>132</v>
      </c>
      <c r="H16" s="72">
        <v>1214.677651</v>
      </c>
      <c r="I16" s="80">
        <v>152920</v>
      </c>
      <c r="J16" s="117" t="s">
        <v>3363</v>
      </c>
      <c r="K16" s="72">
        <v>1857.4850631449999</v>
      </c>
      <c r="L16" s="73">
        <v>3.1637116122359521E-4</v>
      </c>
      <c r="M16" s="73">
        <f t="shared" si="0"/>
        <v>1.4366506230212201E-2</v>
      </c>
      <c r="N16" s="73">
        <f>K16/'סכום נכסי הקרן'!$C$41</f>
        <v>2.1519957368654262E-3</v>
      </c>
    </row>
    <row r="17" spans="1:14">
      <c r="A17" s="69" t="s">
        <v>1024</v>
      </c>
      <c r="B17" s="54" t="s">
        <v>1025</v>
      </c>
      <c r="C17" s="70" t="s">
        <v>120</v>
      </c>
      <c r="D17" s="70" t="s">
        <v>29</v>
      </c>
      <c r="E17" s="54" t="s">
        <v>344</v>
      </c>
      <c r="F17" s="70" t="s">
        <v>332</v>
      </c>
      <c r="G17" s="70" t="s">
        <v>132</v>
      </c>
      <c r="H17" s="72">
        <v>45024.277520000003</v>
      </c>
      <c r="I17" s="80">
        <v>2000</v>
      </c>
      <c r="J17" s="117" t="s">
        <v>3363</v>
      </c>
      <c r="K17" s="72">
        <v>900.48555039600001</v>
      </c>
      <c r="L17" s="73">
        <v>9.572956337112497E-5</v>
      </c>
      <c r="M17" s="73">
        <f t="shared" si="0"/>
        <v>6.9647027191035429E-3</v>
      </c>
      <c r="N17" s="73">
        <f>K17/'סכום נכסי הקרן'!$C$41</f>
        <v>1.0432606452727292E-3</v>
      </c>
    </row>
    <row r="18" spans="1:14">
      <c r="A18" s="69" t="s">
        <v>1026</v>
      </c>
      <c r="B18" s="54" t="s">
        <v>1027</v>
      </c>
      <c r="C18" s="70" t="s">
        <v>120</v>
      </c>
      <c r="D18" s="70" t="s">
        <v>29</v>
      </c>
      <c r="E18" s="54" t="s">
        <v>754</v>
      </c>
      <c r="F18" s="70" t="s">
        <v>652</v>
      </c>
      <c r="G18" s="70" t="s">
        <v>132</v>
      </c>
      <c r="H18" s="72">
        <v>19057.625907000001</v>
      </c>
      <c r="I18" s="80">
        <v>7120</v>
      </c>
      <c r="J18" s="117" t="s">
        <v>3363</v>
      </c>
      <c r="K18" s="72">
        <v>1356.9029645829999</v>
      </c>
      <c r="L18" s="73">
        <v>1.6170059476407645E-4</v>
      </c>
      <c r="M18" s="73">
        <f t="shared" si="0"/>
        <v>1.0494811119217773E-2</v>
      </c>
      <c r="N18" s="73">
        <f>K18/'סכום נכסי הקרן'!$C$41</f>
        <v>1.5720446172410095E-3</v>
      </c>
    </row>
    <row r="19" spans="1:14">
      <c r="A19" s="69" t="s">
        <v>1028</v>
      </c>
      <c r="B19" s="54" t="s">
        <v>1029</v>
      </c>
      <c r="C19" s="70" t="s">
        <v>120</v>
      </c>
      <c r="D19" s="70" t="s">
        <v>29</v>
      </c>
      <c r="E19" s="54" t="s">
        <v>1030</v>
      </c>
      <c r="F19" s="70" t="s">
        <v>126</v>
      </c>
      <c r="G19" s="70" t="s">
        <v>132</v>
      </c>
      <c r="H19" s="72">
        <v>19126.917605999999</v>
      </c>
      <c r="I19" s="80">
        <v>4850</v>
      </c>
      <c r="J19" s="117" t="s">
        <v>3363</v>
      </c>
      <c r="K19" s="72">
        <v>927.65550390699991</v>
      </c>
      <c r="L19" s="73">
        <v>1.080071249773123E-4</v>
      </c>
      <c r="M19" s="73">
        <f t="shared" si="0"/>
        <v>7.1748456236873656E-3</v>
      </c>
      <c r="N19" s="73">
        <f>K19/'סכום נכסי הקרן'!$C$41</f>
        <v>1.0747384887755489E-3</v>
      </c>
    </row>
    <row r="20" spans="1:14">
      <c r="A20" s="69" t="s">
        <v>1031</v>
      </c>
      <c r="B20" s="54" t="s">
        <v>1032</v>
      </c>
      <c r="C20" s="70" t="s">
        <v>120</v>
      </c>
      <c r="D20" s="70" t="s">
        <v>29</v>
      </c>
      <c r="E20" s="54" t="s">
        <v>757</v>
      </c>
      <c r="F20" s="70" t="s">
        <v>652</v>
      </c>
      <c r="G20" s="70" t="s">
        <v>132</v>
      </c>
      <c r="H20" s="72">
        <v>105833.31378000001</v>
      </c>
      <c r="I20" s="80">
        <v>1336</v>
      </c>
      <c r="J20" s="117" t="s">
        <v>3363</v>
      </c>
      <c r="K20" s="72">
        <v>1413.9330720879998</v>
      </c>
      <c r="L20" s="73">
        <v>1.9316538597079517E-4</v>
      </c>
      <c r="M20" s="73">
        <f t="shared" si="0"/>
        <v>1.0935903976994522E-2</v>
      </c>
      <c r="N20" s="73">
        <f>K20/'סכום נכסי הקרן'!$C$41</f>
        <v>1.6381170453099272E-3</v>
      </c>
    </row>
    <row r="21" spans="1:14">
      <c r="A21" s="69" t="s">
        <v>1033</v>
      </c>
      <c r="B21" s="54" t="s">
        <v>1034</v>
      </c>
      <c r="C21" s="70" t="s">
        <v>120</v>
      </c>
      <c r="D21" s="70" t="s">
        <v>29</v>
      </c>
      <c r="E21" s="54" t="s">
        <v>352</v>
      </c>
      <c r="F21" s="70" t="s">
        <v>332</v>
      </c>
      <c r="G21" s="70" t="s">
        <v>132</v>
      </c>
      <c r="H21" s="72">
        <v>13808.48206</v>
      </c>
      <c r="I21" s="80">
        <v>6200</v>
      </c>
      <c r="J21" s="117" t="s">
        <v>3363</v>
      </c>
      <c r="K21" s="72">
        <v>856.12588768900014</v>
      </c>
      <c r="L21" s="73">
        <v>1.1157696723898504E-4</v>
      </c>
      <c r="M21" s="73">
        <f t="shared" si="0"/>
        <v>6.6216079705669418E-3</v>
      </c>
      <c r="N21" s="73">
        <f>K21/'סכום נכסי הקרן'!$C$41</f>
        <v>9.9186760479647311E-4</v>
      </c>
    </row>
    <row r="22" spans="1:14">
      <c r="A22" s="69" t="s">
        <v>1035</v>
      </c>
      <c r="B22" s="54" t="s">
        <v>1036</v>
      </c>
      <c r="C22" s="70" t="s">
        <v>120</v>
      </c>
      <c r="D22" s="70" t="s">
        <v>29</v>
      </c>
      <c r="E22" s="54" t="s">
        <v>600</v>
      </c>
      <c r="F22" s="70" t="s">
        <v>601</v>
      </c>
      <c r="G22" s="70" t="s">
        <v>132</v>
      </c>
      <c r="H22" s="72">
        <v>2826.2298590000005</v>
      </c>
      <c r="I22" s="80">
        <v>5701</v>
      </c>
      <c r="J22" s="117" t="s">
        <v>3363</v>
      </c>
      <c r="K22" s="72">
        <v>161.123364245</v>
      </c>
      <c r="L22" s="73">
        <v>2.7915919811098283E-5</v>
      </c>
      <c r="M22" s="73">
        <f t="shared" si="0"/>
        <v>1.2461902720979484E-3</v>
      </c>
      <c r="N22" s="73">
        <f>K22/'סכום נכסי הקרן'!$C$41</f>
        <v>1.8667003027070269E-4</v>
      </c>
    </row>
    <row r="23" spans="1:14">
      <c r="A23" s="69" t="s">
        <v>1037</v>
      </c>
      <c r="B23" s="54" t="s">
        <v>1038</v>
      </c>
      <c r="C23" s="70" t="s">
        <v>120</v>
      </c>
      <c r="D23" s="70" t="s">
        <v>29</v>
      </c>
      <c r="E23" s="54" t="s">
        <v>455</v>
      </c>
      <c r="F23" s="70" t="s">
        <v>155</v>
      </c>
      <c r="G23" s="70" t="s">
        <v>132</v>
      </c>
      <c r="H23" s="72">
        <v>408469.825243</v>
      </c>
      <c r="I23" s="80">
        <v>495</v>
      </c>
      <c r="J23" s="117" t="s">
        <v>3363</v>
      </c>
      <c r="K23" s="72">
        <v>2021.9256349500001</v>
      </c>
      <c r="L23" s="73">
        <v>1.476312148667683E-4</v>
      </c>
      <c r="M23" s="73">
        <f t="shared" si="0"/>
        <v>1.5638353065597372E-2</v>
      </c>
      <c r="N23" s="73">
        <f>K23/'סכום נכסי הקרן'!$C$41</f>
        <v>2.3425089294145545E-3</v>
      </c>
    </row>
    <row r="24" spans="1:14">
      <c r="A24" s="69" t="s">
        <v>1039</v>
      </c>
      <c r="B24" s="54" t="s">
        <v>1040</v>
      </c>
      <c r="C24" s="70" t="s">
        <v>120</v>
      </c>
      <c r="D24" s="70" t="s">
        <v>29</v>
      </c>
      <c r="E24" s="54" t="s">
        <v>360</v>
      </c>
      <c r="F24" s="70" t="s">
        <v>332</v>
      </c>
      <c r="G24" s="70" t="s">
        <v>132</v>
      </c>
      <c r="H24" s="72">
        <v>6467.1483269999999</v>
      </c>
      <c r="I24" s="80">
        <v>37170</v>
      </c>
      <c r="J24" s="117" t="s">
        <v>3363</v>
      </c>
      <c r="K24" s="72">
        <v>2403.8390331620003</v>
      </c>
      <c r="L24" s="73">
        <v>2.6472455429913538E-4</v>
      </c>
      <c r="M24" s="73">
        <f t="shared" si="0"/>
        <v>1.8592218657132363E-2</v>
      </c>
      <c r="N24" s="73">
        <f>K24/'סכום נכסי הקרן'!$C$41</f>
        <v>2.7849760162897796E-3</v>
      </c>
    </row>
    <row r="25" spans="1:14">
      <c r="A25" s="69" t="s">
        <v>1041</v>
      </c>
      <c r="B25" s="54" t="s">
        <v>1042</v>
      </c>
      <c r="C25" s="70" t="s">
        <v>120</v>
      </c>
      <c r="D25" s="70" t="s">
        <v>29</v>
      </c>
      <c r="E25" s="54" t="s">
        <v>1043</v>
      </c>
      <c r="F25" s="70" t="s">
        <v>303</v>
      </c>
      <c r="G25" s="70" t="s">
        <v>132</v>
      </c>
      <c r="H25" s="72">
        <v>5131.3973349999997</v>
      </c>
      <c r="I25" s="80">
        <v>14990</v>
      </c>
      <c r="J25" s="117" t="s">
        <v>3363</v>
      </c>
      <c r="K25" s="72">
        <v>769.196460484</v>
      </c>
      <c r="L25" s="73">
        <v>5.1145173818329981E-5</v>
      </c>
      <c r="M25" s="73">
        <f t="shared" si="0"/>
        <v>5.9492622369141041E-3</v>
      </c>
      <c r="N25" s="73">
        <f>K25/'סכום נכסי הקרן'!$C$41</f>
        <v>8.9115521659746753E-4</v>
      </c>
    </row>
    <row r="26" spans="1:14">
      <c r="A26" s="69" t="s">
        <v>1044</v>
      </c>
      <c r="B26" s="54" t="s">
        <v>1045</v>
      </c>
      <c r="C26" s="70" t="s">
        <v>120</v>
      </c>
      <c r="D26" s="70" t="s">
        <v>29</v>
      </c>
      <c r="E26" s="54" t="s">
        <v>1046</v>
      </c>
      <c r="F26" s="70" t="s">
        <v>303</v>
      </c>
      <c r="G26" s="70" t="s">
        <v>132</v>
      </c>
      <c r="H26" s="72">
        <v>138263.74315299999</v>
      </c>
      <c r="I26" s="80">
        <v>1835</v>
      </c>
      <c r="J26" s="117" t="s">
        <v>3363</v>
      </c>
      <c r="K26" s="72">
        <v>2537.1396868770003</v>
      </c>
      <c r="L26" s="73">
        <v>1.1177241787153191E-4</v>
      </c>
      <c r="M26" s="73">
        <f t="shared" si="0"/>
        <v>1.9623217349980751E-2</v>
      </c>
      <c r="N26" s="73">
        <f>K26/'סכום נכסי הקרן'!$C$41</f>
        <v>2.9394119491582536E-3</v>
      </c>
    </row>
    <row r="27" spans="1:14">
      <c r="A27" s="69" t="s">
        <v>1047</v>
      </c>
      <c r="B27" s="54" t="s">
        <v>1048</v>
      </c>
      <c r="C27" s="70" t="s">
        <v>120</v>
      </c>
      <c r="D27" s="70" t="s">
        <v>29</v>
      </c>
      <c r="E27" s="54" t="s">
        <v>1049</v>
      </c>
      <c r="F27" s="70" t="s">
        <v>126</v>
      </c>
      <c r="G27" s="70" t="s">
        <v>132</v>
      </c>
      <c r="H27" s="72">
        <v>530.94633799999997</v>
      </c>
      <c r="I27" s="80">
        <v>46450</v>
      </c>
      <c r="J27" s="117" t="s">
        <v>3363</v>
      </c>
      <c r="K27" s="72">
        <v>246.624574053</v>
      </c>
      <c r="L27" s="73">
        <v>2.8687844650264961E-5</v>
      </c>
      <c r="M27" s="73">
        <f t="shared" si="0"/>
        <v>1.9074896212929971E-3</v>
      </c>
      <c r="N27" s="73">
        <f>K27/'סכום נכסי הקרן'!$C$41</f>
        <v>2.8572775227042406E-4</v>
      </c>
    </row>
    <row r="28" spans="1:14">
      <c r="A28" s="69" t="s">
        <v>1050</v>
      </c>
      <c r="B28" s="54" t="s">
        <v>1051</v>
      </c>
      <c r="C28" s="70" t="s">
        <v>120</v>
      </c>
      <c r="D28" s="70" t="s">
        <v>29</v>
      </c>
      <c r="E28" s="54" t="s">
        <v>374</v>
      </c>
      <c r="F28" s="70" t="s">
        <v>375</v>
      </c>
      <c r="G28" s="70" t="s">
        <v>132</v>
      </c>
      <c r="H28" s="72">
        <v>29862.668223000001</v>
      </c>
      <c r="I28" s="80">
        <v>3807</v>
      </c>
      <c r="J28" s="117" t="s">
        <v>3363</v>
      </c>
      <c r="K28" s="72">
        <v>1136.871779261</v>
      </c>
      <c r="L28" s="73">
        <v>1.179902807572447E-4</v>
      </c>
      <c r="M28" s="73">
        <f t="shared" si="0"/>
        <v>8.7930050280197597E-3</v>
      </c>
      <c r="N28" s="73">
        <f>K28/'סכום נכסי הקרן'!$C$41</f>
        <v>1.3171267273557076E-3</v>
      </c>
    </row>
    <row r="29" spans="1:14">
      <c r="A29" s="69" t="s">
        <v>1052</v>
      </c>
      <c r="B29" s="54" t="s">
        <v>1053</v>
      </c>
      <c r="C29" s="70" t="s">
        <v>120</v>
      </c>
      <c r="D29" s="70" t="s">
        <v>29</v>
      </c>
      <c r="E29" s="54" t="s">
        <v>665</v>
      </c>
      <c r="F29" s="70" t="s">
        <v>375</v>
      </c>
      <c r="G29" s="70" t="s">
        <v>132</v>
      </c>
      <c r="H29" s="72">
        <v>24692.598356999995</v>
      </c>
      <c r="I29" s="80">
        <v>2893</v>
      </c>
      <c r="J29" s="117" t="s">
        <v>3363</v>
      </c>
      <c r="K29" s="72">
        <v>714.35687045700001</v>
      </c>
      <c r="L29" s="73">
        <v>1.18305732574925E-4</v>
      </c>
      <c r="M29" s="73">
        <f t="shared" si="0"/>
        <v>5.5251116865720068E-3</v>
      </c>
      <c r="N29" s="73">
        <f>K29/'סכום נכסי הקרן'!$C$41</f>
        <v>8.2762062012015569E-4</v>
      </c>
    </row>
    <row r="30" spans="1:14">
      <c r="A30" s="69" t="s">
        <v>1054</v>
      </c>
      <c r="B30" s="54" t="s">
        <v>1055</v>
      </c>
      <c r="C30" s="70" t="s">
        <v>120</v>
      </c>
      <c r="D30" s="70" t="s">
        <v>29</v>
      </c>
      <c r="E30" s="54" t="s">
        <v>1056</v>
      </c>
      <c r="F30" s="70" t="s">
        <v>538</v>
      </c>
      <c r="G30" s="70" t="s">
        <v>132</v>
      </c>
      <c r="H30" s="72">
        <v>562.48267099999998</v>
      </c>
      <c r="I30" s="80">
        <v>91410</v>
      </c>
      <c r="J30" s="117" t="s">
        <v>3363</v>
      </c>
      <c r="K30" s="72">
        <v>514.16540991599993</v>
      </c>
      <c r="L30" s="73">
        <v>7.3472268034046202E-5</v>
      </c>
      <c r="M30" s="73">
        <f t="shared" si="0"/>
        <v>3.9767536824285056E-3</v>
      </c>
      <c r="N30" s="73">
        <f>K30/'סכום נכסי הקרן'!$C$41</f>
        <v>5.9568811191916505E-4</v>
      </c>
    </row>
    <row r="31" spans="1:14">
      <c r="A31" s="69" t="s">
        <v>1057</v>
      </c>
      <c r="B31" s="54" t="s">
        <v>1058</v>
      </c>
      <c r="C31" s="70" t="s">
        <v>120</v>
      </c>
      <c r="D31" s="70" t="s">
        <v>29</v>
      </c>
      <c r="E31" s="54" t="s">
        <v>1059</v>
      </c>
      <c r="F31" s="70" t="s">
        <v>1060</v>
      </c>
      <c r="G31" s="70" t="s">
        <v>132</v>
      </c>
      <c r="H31" s="72">
        <v>10556.268940999998</v>
      </c>
      <c r="I31" s="80">
        <v>11090</v>
      </c>
      <c r="J31" s="117" t="s">
        <v>3363</v>
      </c>
      <c r="K31" s="72">
        <v>1170.690225153</v>
      </c>
      <c r="L31" s="73">
        <v>9.5556160987643888E-5</v>
      </c>
      <c r="M31" s="73">
        <f t="shared" si="0"/>
        <v>9.054569938146623E-3</v>
      </c>
      <c r="N31" s="73">
        <f>K31/'סכום נכסי הקרן'!$C$41</f>
        <v>1.3563072046747422E-3</v>
      </c>
    </row>
    <row r="32" spans="1:14">
      <c r="A32" s="69" t="s">
        <v>1061</v>
      </c>
      <c r="B32" s="54" t="s">
        <v>1062</v>
      </c>
      <c r="C32" s="70" t="s">
        <v>120</v>
      </c>
      <c r="D32" s="70" t="s">
        <v>29</v>
      </c>
      <c r="E32" s="54" t="s">
        <v>822</v>
      </c>
      <c r="F32" s="70" t="s">
        <v>1063</v>
      </c>
      <c r="G32" s="70" t="s">
        <v>132</v>
      </c>
      <c r="H32" s="72">
        <v>32128.739527999995</v>
      </c>
      <c r="I32" s="80">
        <v>3815</v>
      </c>
      <c r="J32" s="117" t="s">
        <v>3363</v>
      </c>
      <c r="K32" s="72">
        <v>1225.71141298</v>
      </c>
      <c r="L32" s="73">
        <v>2.8664047409849808E-5</v>
      </c>
      <c r="M32" s="73">
        <f t="shared" si="0"/>
        <v>9.4801250359474645E-3</v>
      </c>
      <c r="N32" s="73">
        <f>K32/'סכום נכסי הקרן'!$C$41</f>
        <v>1.4200521919106007E-3</v>
      </c>
    </row>
    <row r="33" spans="1:14">
      <c r="A33" s="69" t="s">
        <v>1064</v>
      </c>
      <c r="B33" s="54" t="s">
        <v>1065</v>
      </c>
      <c r="C33" s="70" t="s">
        <v>120</v>
      </c>
      <c r="D33" s="70" t="s">
        <v>29</v>
      </c>
      <c r="E33" s="54" t="s">
        <v>383</v>
      </c>
      <c r="F33" s="70" t="s">
        <v>303</v>
      </c>
      <c r="G33" s="70" t="s">
        <v>132</v>
      </c>
      <c r="H33" s="72">
        <v>192849.70030600001</v>
      </c>
      <c r="I33" s="80">
        <v>2950</v>
      </c>
      <c r="J33" s="117" t="s">
        <v>3363</v>
      </c>
      <c r="K33" s="72">
        <v>5689.0661590259997</v>
      </c>
      <c r="L33" s="73">
        <v>1.2663685152237446E-4</v>
      </c>
      <c r="M33" s="73">
        <f t="shared" si="0"/>
        <v>4.4001432926384837E-2</v>
      </c>
      <c r="N33" s="73">
        <f>K33/'סכום נכסי הקרן'!$C$41</f>
        <v>6.591087252265892E-3</v>
      </c>
    </row>
    <row r="34" spans="1:14">
      <c r="A34" s="69" t="s">
        <v>1066</v>
      </c>
      <c r="B34" s="54" t="s">
        <v>1067</v>
      </c>
      <c r="C34" s="70" t="s">
        <v>120</v>
      </c>
      <c r="D34" s="70" t="s">
        <v>29</v>
      </c>
      <c r="E34" s="54" t="s">
        <v>392</v>
      </c>
      <c r="F34" s="70" t="s">
        <v>332</v>
      </c>
      <c r="G34" s="70" t="s">
        <v>132</v>
      </c>
      <c r="H34" s="72">
        <v>212569.573435</v>
      </c>
      <c r="I34" s="80">
        <v>1070</v>
      </c>
      <c r="J34" s="117" t="s">
        <v>3363</v>
      </c>
      <c r="K34" s="72">
        <v>2274.4944357529998</v>
      </c>
      <c r="L34" s="73">
        <v>2.8140467321842894E-4</v>
      </c>
      <c r="M34" s="73">
        <f t="shared" si="0"/>
        <v>1.7591817630286721E-2</v>
      </c>
      <c r="N34" s="73">
        <f>K34/'סכום נכסי הקרן'!$C$41</f>
        <v>2.635123386121407E-3</v>
      </c>
    </row>
    <row r="35" spans="1:14">
      <c r="A35" s="69" t="s">
        <v>1068</v>
      </c>
      <c r="B35" s="54" t="s">
        <v>1069</v>
      </c>
      <c r="C35" s="70" t="s">
        <v>120</v>
      </c>
      <c r="D35" s="70" t="s">
        <v>29</v>
      </c>
      <c r="E35" s="54" t="s">
        <v>819</v>
      </c>
      <c r="F35" s="70" t="s">
        <v>303</v>
      </c>
      <c r="G35" s="70" t="s">
        <v>132</v>
      </c>
      <c r="H35" s="72">
        <v>31742.926351999999</v>
      </c>
      <c r="I35" s="80">
        <v>14260</v>
      </c>
      <c r="J35" s="117" t="s">
        <v>3363</v>
      </c>
      <c r="K35" s="72">
        <v>4526.5412977940005</v>
      </c>
      <c r="L35" s="73">
        <v>1.2308538243362277E-4</v>
      </c>
      <c r="M35" s="73">
        <f t="shared" si="0"/>
        <v>3.5010017063590179E-2</v>
      </c>
      <c r="N35" s="73">
        <f>K35/'סכום נכסי הקרן'!$C$41</f>
        <v>5.2442400581702913E-3</v>
      </c>
    </row>
    <row r="36" spans="1:14">
      <c r="A36" s="69" t="s">
        <v>1070</v>
      </c>
      <c r="B36" s="54" t="s">
        <v>1071</v>
      </c>
      <c r="C36" s="70" t="s">
        <v>120</v>
      </c>
      <c r="D36" s="70" t="s">
        <v>29</v>
      </c>
      <c r="E36" s="54" t="s">
        <v>403</v>
      </c>
      <c r="F36" s="70" t="s">
        <v>332</v>
      </c>
      <c r="G36" s="70" t="s">
        <v>132</v>
      </c>
      <c r="H36" s="72">
        <v>8983.3103800000008</v>
      </c>
      <c r="I36" s="80">
        <v>28100</v>
      </c>
      <c r="J36" s="117" t="s">
        <v>3363</v>
      </c>
      <c r="K36" s="72">
        <v>2524.310216802</v>
      </c>
      <c r="L36" s="73">
        <v>1.8910824219257611E-4</v>
      </c>
      <c r="M36" s="73">
        <f t="shared" si="0"/>
        <v>1.9523989277884853E-2</v>
      </c>
      <c r="N36" s="73">
        <f>K36/'סכום נכסי הקרן'!$C$41</f>
        <v>2.9245483222815473E-3</v>
      </c>
    </row>
    <row r="37" spans="1:14">
      <c r="A37" s="69" t="s">
        <v>1072</v>
      </c>
      <c r="B37" s="54" t="s">
        <v>1073</v>
      </c>
      <c r="C37" s="70" t="s">
        <v>120</v>
      </c>
      <c r="D37" s="70" t="s">
        <v>29</v>
      </c>
      <c r="E37" s="54" t="s">
        <v>1074</v>
      </c>
      <c r="F37" s="70" t="s">
        <v>1060</v>
      </c>
      <c r="G37" s="70" t="s">
        <v>132</v>
      </c>
      <c r="H37" s="72">
        <v>1488.682049</v>
      </c>
      <c r="I37" s="80">
        <v>50140</v>
      </c>
      <c r="J37" s="117" t="s">
        <v>3363</v>
      </c>
      <c r="K37" s="72">
        <v>746.42517948700004</v>
      </c>
      <c r="L37" s="73">
        <v>5.1448030486410067E-5</v>
      </c>
      <c r="M37" s="73">
        <f t="shared" si="0"/>
        <v>5.7731403628789998E-3</v>
      </c>
      <c r="N37" s="73">
        <f>K37/'סכום נכסי הקרן'!$C$41</f>
        <v>8.6477347033161165E-4</v>
      </c>
    </row>
    <row r="38" spans="1:14">
      <c r="A38" s="69" t="s">
        <v>1075</v>
      </c>
      <c r="B38" s="54" t="s">
        <v>1076</v>
      </c>
      <c r="C38" s="70" t="s">
        <v>120</v>
      </c>
      <c r="D38" s="70" t="s">
        <v>29</v>
      </c>
      <c r="E38" s="54" t="s">
        <v>1077</v>
      </c>
      <c r="F38" s="70" t="s">
        <v>126</v>
      </c>
      <c r="G38" s="70" t="s">
        <v>132</v>
      </c>
      <c r="H38" s="72">
        <v>85650.858269999997</v>
      </c>
      <c r="I38" s="80">
        <v>1040</v>
      </c>
      <c r="J38" s="117" t="s">
        <v>3363</v>
      </c>
      <c r="K38" s="72">
        <v>890.76892613100006</v>
      </c>
      <c r="L38" s="73">
        <v>7.2967955612339498E-5</v>
      </c>
      <c r="M38" s="73">
        <f t="shared" si="0"/>
        <v>6.8895505976628467E-3</v>
      </c>
      <c r="N38" s="73">
        <f>K38/'סכום נכסי הקרן'!$C$41</f>
        <v>1.0320034166629878E-3</v>
      </c>
    </row>
    <row r="39" spans="1:14">
      <c r="A39" s="69" t="s">
        <v>1078</v>
      </c>
      <c r="B39" s="54" t="s">
        <v>1079</v>
      </c>
      <c r="C39" s="70" t="s">
        <v>120</v>
      </c>
      <c r="D39" s="70" t="s">
        <v>29</v>
      </c>
      <c r="E39" s="54" t="s">
        <v>1080</v>
      </c>
      <c r="F39" s="70" t="s">
        <v>156</v>
      </c>
      <c r="G39" s="70" t="s">
        <v>132</v>
      </c>
      <c r="H39" s="72">
        <v>1246.9385540000001</v>
      </c>
      <c r="I39" s="80">
        <v>72500</v>
      </c>
      <c r="J39" s="117" t="s">
        <v>3363</v>
      </c>
      <c r="K39" s="72">
        <v>904.03045162700005</v>
      </c>
      <c r="L39" s="73">
        <v>1.9689402668141852E-5</v>
      </c>
      <c r="M39" s="73">
        <f t="shared" si="0"/>
        <v>6.9921203531029359E-3</v>
      </c>
      <c r="N39" s="73">
        <f>K39/'סכום נכסי הקרן'!$C$41</f>
        <v>1.0473676028402935E-3</v>
      </c>
    </row>
    <row r="40" spans="1:14">
      <c r="A40" s="69" t="s">
        <v>1081</v>
      </c>
      <c r="B40" s="54" t="s">
        <v>1082</v>
      </c>
      <c r="C40" s="70" t="s">
        <v>120</v>
      </c>
      <c r="D40" s="70" t="s">
        <v>29</v>
      </c>
      <c r="E40" s="54" t="s">
        <v>331</v>
      </c>
      <c r="F40" s="70" t="s">
        <v>332</v>
      </c>
      <c r="G40" s="70" t="s">
        <v>132</v>
      </c>
      <c r="H40" s="72">
        <v>8719.3929630000002</v>
      </c>
      <c r="I40" s="80">
        <v>23780</v>
      </c>
      <c r="J40" s="117" t="s">
        <v>3363</v>
      </c>
      <c r="K40" s="72">
        <v>2073.4716464969997</v>
      </c>
      <c r="L40" s="73">
        <v>7.1899023020503537E-5</v>
      </c>
      <c r="M40" s="73">
        <f t="shared" si="0"/>
        <v>1.603702980907477E-2</v>
      </c>
      <c r="N40" s="73">
        <f>K40/'סכום נכסי הקרן'!$C$41</f>
        <v>2.4022277391657046E-3</v>
      </c>
    </row>
    <row r="41" spans="1:14">
      <c r="A41" s="69" t="s">
        <v>1083</v>
      </c>
      <c r="B41" s="54" t="s">
        <v>1084</v>
      </c>
      <c r="C41" s="70" t="s">
        <v>120</v>
      </c>
      <c r="D41" s="70" t="s">
        <v>29</v>
      </c>
      <c r="E41" s="54" t="s">
        <v>420</v>
      </c>
      <c r="F41" s="70" t="s">
        <v>303</v>
      </c>
      <c r="G41" s="70" t="s">
        <v>132</v>
      </c>
      <c r="H41" s="72">
        <v>164852.06383699999</v>
      </c>
      <c r="I41" s="80">
        <v>3290</v>
      </c>
      <c r="J41" s="117" t="s">
        <v>3363</v>
      </c>
      <c r="K41" s="72">
        <v>5423.6329002310003</v>
      </c>
      <c r="L41" s="73">
        <v>1.2327533466613403E-4</v>
      </c>
      <c r="M41" s="73">
        <f t="shared" si="0"/>
        <v>4.1948469679548649E-2</v>
      </c>
      <c r="N41" s="73">
        <f>K41/'סכום נכסי הקרן'!$C$41</f>
        <v>6.2835686333102226E-3</v>
      </c>
    </row>
    <row r="42" spans="1:14">
      <c r="A42" s="69" t="s">
        <v>1085</v>
      </c>
      <c r="B42" s="54" t="s">
        <v>1086</v>
      </c>
      <c r="C42" s="70" t="s">
        <v>120</v>
      </c>
      <c r="D42" s="70" t="s">
        <v>29</v>
      </c>
      <c r="E42" s="54" t="s">
        <v>1087</v>
      </c>
      <c r="F42" s="70" t="s">
        <v>1060</v>
      </c>
      <c r="G42" s="70" t="s">
        <v>132</v>
      </c>
      <c r="H42" s="72">
        <v>1819.0919000000001</v>
      </c>
      <c r="I42" s="80">
        <v>25190</v>
      </c>
      <c r="J42" s="117" t="s">
        <v>3363</v>
      </c>
      <c r="K42" s="72">
        <v>458.22924963399998</v>
      </c>
      <c r="L42" s="73">
        <v>4.109689922051548E-5</v>
      </c>
      <c r="M42" s="73">
        <f t="shared" si="0"/>
        <v>3.5441218345982602E-3</v>
      </c>
      <c r="N42" s="73">
        <f>K42/'סכום נכסי הקרן'!$C$41</f>
        <v>5.3088308018465775E-4</v>
      </c>
    </row>
    <row r="43" spans="1:14">
      <c r="A43" s="69" t="s">
        <v>1088</v>
      </c>
      <c r="B43" s="54" t="s">
        <v>1089</v>
      </c>
      <c r="C43" s="70" t="s">
        <v>120</v>
      </c>
      <c r="D43" s="70" t="s">
        <v>29</v>
      </c>
      <c r="E43" s="54" t="s">
        <v>1090</v>
      </c>
      <c r="F43" s="70" t="s">
        <v>1091</v>
      </c>
      <c r="G43" s="70" t="s">
        <v>132</v>
      </c>
      <c r="H43" s="72">
        <v>16261.101381</v>
      </c>
      <c r="I43" s="80">
        <v>6850</v>
      </c>
      <c r="J43" s="117" t="s">
        <v>3363</v>
      </c>
      <c r="K43" s="72">
        <v>1113.885444604</v>
      </c>
      <c r="L43" s="73">
        <v>1.3953604542141549E-4</v>
      </c>
      <c r="M43" s="73">
        <f t="shared" si="0"/>
        <v>8.6152198459949862E-3</v>
      </c>
      <c r="N43" s="73">
        <f>K43/'סכום נכסי הקרן'!$C$41</f>
        <v>1.2904958299291237E-3</v>
      </c>
    </row>
    <row r="44" spans="1:14">
      <c r="A44" s="69" t="s">
        <v>1092</v>
      </c>
      <c r="B44" s="54" t="s">
        <v>1093</v>
      </c>
      <c r="C44" s="70" t="s">
        <v>120</v>
      </c>
      <c r="D44" s="70" t="s">
        <v>29</v>
      </c>
      <c r="E44" s="54" t="s">
        <v>1094</v>
      </c>
      <c r="F44" s="70" t="s">
        <v>601</v>
      </c>
      <c r="G44" s="70" t="s">
        <v>132</v>
      </c>
      <c r="H44" s="72">
        <v>101141.68085400001</v>
      </c>
      <c r="I44" s="80">
        <v>1027</v>
      </c>
      <c r="J44" s="117" t="s">
        <v>3363</v>
      </c>
      <c r="K44" s="72">
        <v>1038.7250623729999</v>
      </c>
      <c r="L44" s="73">
        <v>1.8492480227366625E-4</v>
      </c>
      <c r="M44" s="73">
        <f t="shared" si="0"/>
        <v>8.0339004475183471E-3</v>
      </c>
      <c r="N44" s="73">
        <f>K44/'סכום נכסי הקרן'!$C$41</f>
        <v>1.2034185094426646E-3</v>
      </c>
    </row>
    <row r="45" spans="1:14">
      <c r="A45" s="69" t="s">
        <v>1095</v>
      </c>
      <c r="B45" s="54" t="s">
        <v>1096</v>
      </c>
      <c r="C45" s="70" t="s">
        <v>120</v>
      </c>
      <c r="D45" s="70" t="s">
        <v>29</v>
      </c>
      <c r="E45" s="54" t="s">
        <v>742</v>
      </c>
      <c r="F45" s="70" t="s">
        <v>743</v>
      </c>
      <c r="G45" s="70" t="s">
        <v>132</v>
      </c>
      <c r="H45" s="72">
        <v>68802.415703999999</v>
      </c>
      <c r="I45" s="80">
        <v>2365</v>
      </c>
      <c r="J45" s="117" t="s">
        <v>3363</v>
      </c>
      <c r="K45" s="72">
        <v>1627.1771314069999</v>
      </c>
      <c r="L45" s="73">
        <v>1.9256784820349056E-4</v>
      </c>
      <c r="M45" s="73">
        <f t="shared" si="0"/>
        <v>1.258521581672209E-2</v>
      </c>
      <c r="N45" s="73">
        <f>K45/'סכום נכסי הקרן'!$C$41</f>
        <v>1.8851716869173162E-3</v>
      </c>
    </row>
    <row r="46" spans="1:14">
      <c r="A46" s="118" t="s">
        <v>3363</v>
      </c>
      <c r="B46" s="117" t="s">
        <v>3363</v>
      </c>
      <c r="C46" s="117" t="s">
        <v>3363</v>
      </c>
      <c r="D46" s="117" t="s">
        <v>3363</v>
      </c>
      <c r="E46" s="117" t="s">
        <v>3363</v>
      </c>
      <c r="F46" s="117" t="s">
        <v>3363</v>
      </c>
      <c r="G46" s="117" t="s">
        <v>3363</v>
      </c>
      <c r="H46" s="117" t="s">
        <v>3363</v>
      </c>
      <c r="I46" s="117" t="s">
        <v>3363</v>
      </c>
      <c r="J46" s="117" t="s">
        <v>3363</v>
      </c>
      <c r="K46" s="117" t="s">
        <v>3363</v>
      </c>
      <c r="L46" s="117" t="s">
        <v>3363</v>
      </c>
      <c r="M46" s="117" t="s">
        <v>3363</v>
      </c>
      <c r="N46" s="117" t="s">
        <v>3363</v>
      </c>
    </row>
    <row r="47" spans="1:14">
      <c r="A47" s="68" t="s">
        <v>1097</v>
      </c>
      <c r="B47" s="116" t="s">
        <v>3363</v>
      </c>
      <c r="C47" s="116" t="s">
        <v>3363</v>
      </c>
      <c r="D47" s="116" t="s">
        <v>3363</v>
      </c>
      <c r="E47" s="116" t="s">
        <v>3363</v>
      </c>
      <c r="F47" s="116" t="s">
        <v>3363</v>
      </c>
      <c r="G47" s="116" t="s">
        <v>3363</v>
      </c>
      <c r="H47" s="116" t="s">
        <v>3363</v>
      </c>
      <c r="I47" s="116" t="s">
        <v>3363</v>
      </c>
      <c r="J47" s="66">
        <v>47.502949083999994</v>
      </c>
      <c r="K47" s="66">
        <v>30659.861159956989</v>
      </c>
      <c r="L47" s="116" t="s">
        <v>3363</v>
      </c>
      <c r="M47" s="67">
        <f t="shared" si="0"/>
        <v>0.23713519699920116</v>
      </c>
      <c r="N47" s="67">
        <f>K47/'סכום נכסי הקרן'!$C$41</f>
        <v>3.5521088065924723E-2</v>
      </c>
    </row>
    <row r="48" spans="1:14">
      <c r="A48" s="69" t="s">
        <v>1098</v>
      </c>
      <c r="B48" s="54" t="s">
        <v>1099</v>
      </c>
      <c r="C48" s="70" t="s">
        <v>120</v>
      </c>
      <c r="D48" s="70" t="s">
        <v>29</v>
      </c>
      <c r="E48" s="54" t="s">
        <v>1100</v>
      </c>
      <c r="F48" s="70" t="s">
        <v>601</v>
      </c>
      <c r="G48" s="70" t="s">
        <v>132</v>
      </c>
      <c r="H48" s="72">
        <v>18322.466472</v>
      </c>
      <c r="I48" s="80">
        <v>1040</v>
      </c>
      <c r="J48" s="117" t="s">
        <v>3363</v>
      </c>
      <c r="K48" s="72">
        <v>190.553651312</v>
      </c>
      <c r="L48" s="73">
        <v>6.6946055035037636E-5</v>
      </c>
      <c r="M48" s="73">
        <f t="shared" si="0"/>
        <v>1.4738154686037592E-3</v>
      </c>
      <c r="N48" s="73">
        <f>K48/'סכום נכסי הקרן'!$C$41</f>
        <v>2.2076659102348526E-4</v>
      </c>
    </row>
    <row r="49" spans="1:14">
      <c r="A49" s="69" t="s">
        <v>1101</v>
      </c>
      <c r="B49" s="54" t="s">
        <v>1102</v>
      </c>
      <c r="C49" s="70" t="s">
        <v>120</v>
      </c>
      <c r="D49" s="70" t="s">
        <v>29</v>
      </c>
      <c r="E49" s="54" t="s">
        <v>746</v>
      </c>
      <c r="F49" s="70" t="s">
        <v>601</v>
      </c>
      <c r="G49" s="70" t="s">
        <v>132</v>
      </c>
      <c r="H49" s="72">
        <v>37255.930936999997</v>
      </c>
      <c r="I49" s="80">
        <v>1488</v>
      </c>
      <c r="J49" s="117" t="s">
        <v>3363</v>
      </c>
      <c r="K49" s="72">
        <v>554.36825234699995</v>
      </c>
      <c r="L49" s="73">
        <v>1.7658354242789111E-4</v>
      </c>
      <c r="M49" s="73">
        <f t="shared" si="0"/>
        <v>4.2876979789491362E-3</v>
      </c>
      <c r="N49" s="73">
        <f>K49/'סכום נכסי הקרן'!$C$41</f>
        <v>6.422652539043067E-4</v>
      </c>
    </row>
    <row r="50" spans="1:14">
      <c r="A50" s="69" t="s">
        <v>1103</v>
      </c>
      <c r="B50" s="54" t="s">
        <v>1104</v>
      </c>
      <c r="C50" s="70" t="s">
        <v>120</v>
      </c>
      <c r="D50" s="70" t="s">
        <v>29</v>
      </c>
      <c r="E50" s="54" t="s">
        <v>1105</v>
      </c>
      <c r="F50" s="70" t="s">
        <v>375</v>
      </c>
      <c r="G50" s="70" t="s">
        <v>132</v>
      </c>
      <c r="H50" s="72">
        <v>1488.886565</v>
      </c>
      <c r="I50" s="80">
        <v>9747</v>
      </c>
      <c r="J50" s="117" t="s">
        <v>3363</v>
      </c>
      <c r="K50" s="72">
        <v>145.12177349200002</v>
      </c>
      <c r="L50" s="73">
        <v>1.0138750519318584E-4</v>
      </c>
      <c r="M50" s="73">
        <f t="shared" si="0"/>
        <v>1.1224277946452106E-3</v>
      </c>
      <c r="N50" s="73">
        <f>K50/'סכום נכסי הקרן'!$C$41</f>
        <v>1.6813133202393617E-4</v>
      </c>
    </row>
    <row r="51" spans="1:14">
      <c r="A51" s="69" t="s">
        <v>1106</v>
      </c>
      <c r="B51" s="54" t="s">
        <v>1107</v>
      </c>
      <c r="C51" s="70" t="s">
        <v>120</v>
      </c>
      <c r="D51" s="70" t="s">
        <v>29</v>
      </c>
      <c r="E51" s="54" t="s">
        <v>1108</v>
      </c>
      <c r="F51" s="70" t="s">
        <v>743</v>
      </c>
      <c r="G51" s="70" t="s">
        <v>132</v>
      </c>
      <c r="H51" s="72">
        <v>38973.634343999998</v>
      </c>
      <c r="I51" s="80">
        <v>1064</v>
      </c>
      <c r="J51" s="117" t="s">
        <v>3363</v>
      </c>
      <c r="K51" s="72">
        <v>414.67946941700001</v>
      </c>
      <c r="L51" s="73">
        <v>3.1153979556150188E-4</v>
      </c>
      <c r="M51" s="73">
        <f t="shared" si="0"/>
        <v>3.2072910297504574E-3</v>
      </c>
      <c r="N51" s="73">
        <f>K51/'סכום נכסי הקרן'!$C$41</f>
        <v>4.8042833186505077E-4</v>
      </c>
    </row>
    <row r="52" spans="1:14">
      <c r="A52" s="69" t="s">
        <v>1109</v>
      </c>
      <c r="B52" s="54" t="s">
        <v>1110</v>
      </c>
      <c r="C52" s="70" t="s">
        <v>120</v>
      </c>
      <c r="D52" s="70" t="s">
        <v>29</v>
      </c>
      <c r="E52" s="54" t="s">
        <v>1111</v>
      </c>
      <c r="F52" s="70" t="s">
        <v>617</v>
      </c>
      <c r="G52" s="70" t="s">
        <v>132</v>
      </c>
      <c r="H52" s="72">
        <v>897.80966599999999</v>
      </c>
      <c r="I52" s="80">
        <v>6944</v>
      </c>
      <c r="J52" s="117" t="s">
        <v>3363</v>
      </c>
      <c r="K52" s="72">
        <v>62.343903202</v>
      </c>
      <c r="L52" s="73">
        <v>5.1962297354720411E-5</v>
      </c>
      <c r="M52" s="73">
        <f t="shared" si="0"/>
        <v>4.821918041433863E-4</v>
      </c>
      <c r="N52" s="73">
        <f>K52/'סכום נכסי הקרן'!$C$41</f>
        <v>7.2228744430975604E-5</v>
      </c>
    </row>
    <row r="53" spans="1:14">
      <c r="A53" s="69" t="s">
        <v>1112</v>
      </c>
      <c r="B53" s="54" t="s">
        <v>1113</v>
      </c>
      <c r="C53" s="70" t="s">
        <v>120</v>
      </c>
      <c r="D53" s="70" t="s">
        <v>29</v>
      </c>
      <c r="E53" s="54" t="s">
        <v>1114</v>
      </c>
      <c r="F53" s="70" t="s">
        <v>332</v>
      </c>
      <c r="G53" s="70" t="s">
        <v>132</v>
      </c>
      <c r="H53" s="72">
        <v>12193.111016000003</v>
      </c>
      <c r="I53" s="80">
        <v>3024</v>
      </c>
      <c r="J53" s="117" t="s">
        <v>3363</v>
      </c>
      <c r="K53" s="72">
        <v>368.719677117</v>
      </c>
      <c r="L53" s="73">
        <v>6.7844109199655364E-5</v>
      </c>
      <c r="M53" s="73">
        <f t="shared" si="0"/>
        <v>2.8518202614960667E-3</v>
      </c>
      <c r="N53" s="73">
        <f>K53/'סכום נכסי הקרן'!$C$41</f>
        <v>4.2718145572093847E-4</v>
      </c>
    </row>
    <row r="54" spans="1:14">
      <c r="A54" s="69" t="s">
        <v>1115</v>
      </c>
      <c r="B54" s="54" t="s">
        <v>1116</v>
      </c>
      <c r="C54" s="70" t="s">
        <v>120</v>
      </c>
      <c r="D54" s="70" t="s">
        <v>29</v>
      </c>
      <c r="E54" s="54" t="s">
        <v>1117</v>
      </c>
      <c r="F54" s="70" t="s">
        <v>129</v>
      </c>
      <c r="G54" s="70" t="s">
        <v>132</v>
      </c>
      <c r="H54" s="72">
        <v>5855.4620809999997</v>
      </c>
      <c r="I54" s="80">
        <v>509.6</v>
      </c>
      <c r="J54" s="117" t="s">
        <v>3363</v>
      </c>
      <c r="K54" s="72">
        <v>29.839434763</v>
      </c>
      <c r="L54" s="73">
        <v>2.9638651506777451E-5</v>
      </c>
      <c r="M54" s="73">
        <f t="shared" si="0"/>
        <v>2.3078970266539664E-4</v>
      </c>
      <c r="N54" s="73">
        <f>K54/'סכום נכסי הקרן'!$C$41</f>
        <v>3.4570580229445033E-5</v>
      </c>
    </row>
    <row r="55" spans="1:14">
      <c r="A55" s="69" t="s">
        <v>1118</v>
      </c>
      <c r="B55" s="54" t="s">
        <v>1119</v>
      </c>
      <c r="C55" s="70" t="s">
        <v>120</v>
      </c>
      <c r="D55" s="70" t="s">
        <v>29</v>
      </c>
      <c r="E55" s="54" t="s">
        <v>1120</v>
      </c>
      <c r="F55" s="70" t="s">
        <v>588</v>
      </c>
      <c r="G55" s="70" t="s">
        <v>132</v>
      </c>
      <c r="H55" s="72">
        <v>2954.9082659999999</v>
      </c>
      <c r="I55" s="80">
        <v>4150</v>
      </c>
      <c r="J55" s="117" t="s">
        <v>3363</v>
      </c>
      <c r="K55" s="72">
        <v>122.628693032</v>
      </c>
      <c r="L55" s="73">
        <v>5.2046982711040814E-5</v>
      </c>
      <c r="M55" s="73">
        <f t="shared" si="0"/>
        <v>9.4845763091311666E-4</v>
      </c>
      <c r="N55" s="73">
        <f>K55/'סכום נכסי הקרן'!$C$41</f>
        <v>1.4207189595130681E-4</v>
      </c>
    </row>
    <row r="56" spans="1:14">
      <c r="A56" s="69" t="s">
        <v>1121</v>
      </c>
      <c r="B56" s="54" t="s">
        <v>1122</v>
      </c>
      <c r="C56" s="70" t="s">
        <v>120</v>
      </c>
      <c r="D56" s="70" t="s">
        <v>29</v>
      </c>
      <c r="E56" s="54" t="s">
        <v>1123</v>
      </c>
      <c r="F56" s="70" t="s">
        <v>1124</v>
      </c>
      <c r="G56" s="70" t="s">
        <v>132</v>
      </c>
      <c r="H56" s="72">
        <v>5551.4376870000006</v>
      </c>
      <c r="I56" s="80">
        <v>7405</v>
      </c>
      <c r="J56" s="117" t="s">
        <v>3363</v>
      </c>
      <c r="K56" s="72">
        <v>411.08396072600004</v>
      </c>
      <c r="L56" s="73">
        <v>2.3905307166944501E-4</v>
      </c>
      <c r="M56" s="73">
        <f t="shared" si="0"/>
        <v>3.1794819781274133E-3</v>
      </c>
      <c r="N56" s="73">
        <f>K56/'סכום נכסי הקרן'!$C$41</f>
        <v>4.7626274284987252E-4</v>
      </c>
    </row>
    <row r="57" spans="1:14">
      <c r="A57" s="69" t="s">
        <v>1125</v>
      </c>
      <c r="B57" s="54" t="s">
        <v>1126</v>
      </c>
      <c r="C57" s="70" t="s">
        <v>120</v>
      </c>
      <c r="D57" s="70" t="s">
        <v>29</v>
      </c>
      <c r="E57" s="54" t="s">
        <v>1127</v>
      </c>
      <c r="F57" s="70" t="s">
        <v>601</v>
      </c>
      <c r="G57" s="70" t="s">
        <v>132</v>
      </c>
      <c r="H57" s="72">
        <v>3587.2506060000001</v>
      </c>
      <c r="I57" s="80">
        <v>19150</v>
      </c>
      <c r="J57" s="117" t="s">
        <v>3363</v>
      </c>
      <c r="K57" s="72">
        <v>686.95849105100001</v>
      </c>
      <c r="L57" s="73">
        <v>2.8372210163359366E-4</v>
      </c>
      <c r="M57" s="73">
        <f t="shared" si="0"/>
        <v>5.3132020479730504E-3</v>
      </c>
      <c r="N57" s="73">
        <f>K57/'סכום נכסי הקרן'!$C$41</f>
        <v>7.9587813300755232E-4</v>
      </c>
    </row>
    <row r="58" spans="1:14">
      <c r="A58" s="69" t="s">
        <v>1128</v>
      </c>
      <c r="B58" s="54" t="s">
        <v>1129</v>
      </c>
      <c r="C58" s="70" t="s">
        <v>120</v>
      </c>
      <c r="D58" s="70" t="s">
        <v>29</v>
      </c>
      <c r="E58" s="54" t="s">
        <v>1130</v>
      </c>
      <c r="F58" s="70" t="s">
        <v>538</v>
      </c>
      <c r="G58" s="70" t="s">
        <v>132</v>
      </c>
      <c r="H58" s="72">
        <v>2784.5129339999999</v>
      </c>
      <c r="I58" s="80">
        <v>11060</v>
      </c>
      <c r="J58" s="117" t="s">
        <v>3363</v>
      </c>
      <c r="K58" s="72">
        <v>307.96713054100002</v>
      </c>
      <c r="L58" s="73">
        <v>7.6642814627063901E-5</v>
      </c>
      <c r="M58" s="73">
        <f t="shared" si="0"/>
        <v>2.3819366235584474E-3</v>
      </c>
      <c r="N58" s="73">
        <f>K58/'סכום נכסי הקרן'!$C$41</f>
        <v>3.5679638300659366E-4</v>
      </c>
    </row>
    <row r="59" spans="1:14">
      <c r="A59" s="69" t="s">
        <v>1131</v>
      </c>
      <c r="B59" s="54" t="s">
        <v>1132</v>
      </c>
      <c r="C59" s="70" t="s">
        <v>120</v>
      </c>
      <c r="D59" s="70" t="s">
        <v>29</v>
      </c>
      <c r="E59" s="54" t="s">
        <v>778</v>
      </c>
      <c r="F59" s="70" t="s">
        <v>601</v>
      </c>
      <c r="G59" s="70" t="s">
        <v>132</v>
      </c>
      <c r="H59" s="72">
        <v>1802.8475040000003</v>
      </c>
      <c r="I59" s="80">
        <v>3946</v>
      </c>
      <c r="J59" s="117" t="s">
        <v>3363</v>
      </c>
      <c r="K59" s="72">
        <v>71.140362502000002</v>
      </c>
      <c r="L59" s="73">
        <v>2.9507023011810899E-5</v>
      </c>
      <c r="M59" s="73">
        <f t="shared" si="0"/>
        <v>5.5022701467869329E-4</v>
      </c>
      <c r="N59" s="73">
        <f>K59/'סכום נכסי הקרן'!$C$41</f>
        <v>8.2419912741669312E-5</v>
      </c>
    </row>
    <row r="60" spans="1:14">
      <c r="A60" s="69" t="s">
        <v>1133</v>
      </c>
      <c r="B60" s="54" t="s">
        <v>1134</v>
      </c>
      <c r="C60" s="70" t="s">
        <v>120</v>
      </c>
      <c r="D60" s="70" t="s">
        <v>29</v>
      </c>
      <c r="E60" s="54" t="s">
        <v>1135</v>
      </c>
      <c r="F60" s="70" t="s">
        <v>1136</v>
      </c>
      <c r="G60" s="70" t="s">
        <v>132</v>
      </c>
      <c r="H60" s="72">
        <v>6429.2690830000001</v>
      </c>
      <c r="I60" s="80">
        <v>5575</v>
      </c>
      <c r="J60" s="117" t="s">
        <v>3363</v>
      </c>
      <c r="K60" s="72">
        <v>358.431751373</v>
      </c>
      <c r="L60" s="73">
        <v>2.59970878455337E-4</v>
      </c>
      <c r="M60" s="73">
        <f t="shared" si="0"/>
        <v>2.7722494739674248E-3</v>
      </c>
      <c r="N60" s="73">
        <f>K60/'סכום נכסי הקרן'!$C$41</f>
        <v>4.1526234380905556E-4</v>
      </c>
    </row>
    <row r="61" spans="1:14">
      <c r="A61" s="69" t="s">
        <v>1137</v>
      </c>
      <c r="B61" s="54" t="s">
        <v>1138</v>
      </c>
      <c r="C61" s="70" t="s">
        <v>120</v>
      </c>
      <c r="D61" s="70" t="s">
        <v>29</v>
      </c>
      <c r="E61" s="54" t="s">
        <v>1139</v>
      </c>
      <c r="F61" s="70" t="s">
        <v>315</v>
      </c>
      <c r="G61" s="70" t="s">
        <v>132</v>
      </c>
      <c r="H61" s="72">
        <v>2883.874092</v>
      </c>
      <c r="I61" s="80">
        <v>8280</v>
      </c>
      <c r="J61" s="117" t="s">
        <v>3363</v>
      </c>
      <c r="K61" s="72">
        <v>238.784774828</v>
      </c>
      <c r="L61" s="73">
        <v>2.3082417609419958E-4</v>
      </c>
      <c r="M61" s="73">
        <f t="shared" si="0"/>
        <v>1.8468535889262685E-3</v>
      </c>
      <c r="N61" s="73">
        <f>K61/'סכום נכסי הקרן'!$C$41</f>
        <v>2.7664492579454632E-4</v>
      </c>
    </row>
    <row r="62" spans="1:14">
      <c r="A62" s="69" t="s">
        <v>1140</v>
      </c>
      <c r="B62" s="54" t="s">
        <v>1141</v>
      </c>
      <c r="C62" s="70" t="s">
        <v>120</v>
      </c>
      <c r="D62" s="70" t="s">
        <v>29</v>
      </c>
      <c r="E62" s="54" t="s">
        <v>1142</v>
      </c>
      <c r="F62" s="70" t="s">
        <v>315</v>
      </c>
      <c r="G62" s="70" t="s">
        <v>132</v>
      </c>
      <c r="H62" s="72">
        <v>269379.90574100002</v>
      </c>
      <c r="I62" s="80">
        <v>124</v>
      </c>
      <c r="J62" s="117" t="s">
        <v>3363</v>
      </c>
      <c r="K62" s="72">
        <v>334.03108310699997</v>
      </c>
      <c r="L62" s="73">
        <v>8.5622473811653352E-5</v>
      </c>
      <c r="M62" s="73">
        <f t="shared" si="0"/>
        <v>2.5835252900586222E-3</v>
      </c>
      <c r="N62" s="73">
        <f>K62/'סכום נכסי הקרן'!$C$41</f>
        <v>3.8699286529373874E-4</v>
      </c>
    </row>
    <row r="63" spans="1:14">
      <c r="A63" s="69" t="s">
        <v>1143</v>
      </c>
      <c r="B63" s="54" t="s">
        <v>1144</v>
      </c>
      <c r="C63" s="70" t="s">
        <v>120</v>
      </c>
      <c r="D63" s="70" t="s">
        <v>29</v>
      </c>
      <c r="E63" s="54" t="s">
        <v>607</v>
      </c>
      <c r="F63" s="70" t="s">
        <v>588</v>
      </c>
      <c r="G63" s="70" t="s">
        <v>132</v>
      </c>
      <c r="H63" s="72">
        <v>51786.658984000002</v>
      </c>
      <c r="I63" s="80">
        <v>1210</v>
      </c>
      <c r="J63" s="117" t="s">
        <v>3363</v>
      </c>
      <c r="K63" s="72">
        <v>626.61857370099995</v>
      </c>
      <c r="L63" s="73">
        <v>2.7819707951040601E-4</v>
      </c>
      <c r="M63" s="73">
        <f t="shared" si="0"/>
        <v>4.8465098436914619E-3</v>
      </c>
      <c r="N63" s="73">
        <f>K63/'סכום נכסי הקרן'!$C$41</f>
        <v>7.2597111330847876E-4</v>
      </c>
    </row>
    <row r="64" spans="1:14">
      <c r="A64" s="69" t="s">
        <v>1145</v>
      </c>
      <c r="B64" s="54" t="s">
        <v>1146</v>
      </c>
      <c r="C64" s="70" t="s">
        <v>120</v>
      </c>
      <c r="D64" s="70" t="s">
        <v>29</v>
      </c>
      <c r="E64" s="54" t="s">
        <v>1147</v>
      </c>
      <c r="F64" s="70" t="s">
        <v>652</v>
      </c>
      <c r="G64" s="70" t="s">
        <v>132</v>
      </c>
      <c r="H64" s="72">
        <v>26282.413458999999</v>
      </c>
      <c r="I64" s="80">
        <v>865.1</v>
      </c>
      <c r="J64" s="117" t="s">
        <v>3363</v>
      </c>
      <c r="K64" s="72">
        <v>227.36915883199998</v>
      </c>
      <c r="L64" s="73">
        <v>1.4788425317829247E-4</v>
      </c>
      <c r="M64" s="73">
        <f t="shared" si="0"/>
        <v>1.7585608098443395E-3</v>
      </c>
      <c r="N64" s="73">
        <f>K64/'סכום נכסי הקרן'!$C$41</f>
        <v>2.6341932444543491E-4</v>
      </c>
    </row>
    <row r="65" spans="1:14">
      <c r="A65" s="69" t="s">
        <v>1148</v>
      </c>
      <c r="B65" s="54" t="s">
        <v>1149</v>
      </c>
      <c r="C65" s="70" t="s">
        <v>120</v>
      </c>
      <c r="D65" s="70" t="s">
        <v>29</v>
      </c>
      <c r="E65" s="54" t="s">
        <v>1150</v>
      </c>
      <c r="F65" s="70" t="s">
        <v>153</v>
      </c>
      <c r="G65" s="70" t="s">
        <v>132</v>
      </c>
      <c r="H65" s="72">
        <v>2638.9722889999998</v>
      </c>
      <c r="I65" s="80">
        <v>16440</v>
      </c>
      <c r="J65" s="117" t="s">
        <v>3363</v>
      </c>
      <c r="K65" s="72">
        <v>433.84704429300001</v>
      </c>
      <c r="L65" s="73">
        <v>1.0259374359754279E-4</v>
      </c>
      <c r="M65" s="73">
        <f t="shared" si="0"/>
        <v>3.3555404500757377E-3</v>
      </c>
      <c r="N65" s="73">
        <f>K65/'סכום נכסי הקרן'!$C$41</f>
        <v>5.0263499195488256E-4</v>
      </c>
    </row>
    <row r="66" spans="1:14">
      <c r="A66" s="69" t="s">
        <v>1151</v>
      </c>
      <c r="B66" s="54" t="s">
        <v>1152</v>
      </c>
      <c r="C66" s="70" t="s">
        <v>120</v>
      </c>
      <c r="D66" s="70" t="s">
        <v>29</v>
      </c>
      <c r="E66" s="54" t="s">
        <v>721</v>
      </c>
      <c r="F66" s="70" t="s">
        <v>601</v>
      </c>
      <c r="G66" s="70" t="s">
        <v>132</v>
      </c>
      <c r="H66" s="72">
        <v>2791.1057339999998</v>
      </c>
      <c r="I66" s="80">
        <v>26000</v>
      </c>
      <c r="J66" s="117" t="s">
        <v>3363</v>
      </c>
      <c r="K66" s="72">
        <v>725.68749092300004</v>
      </c>
      <c r="L66" s="73">
        <v>1.4919419393045845E-4</v>
      </c>
      <c r="M66" s="73">
        <f t="shared" si="0"/>
        <v>5.6127470774275032E-3</v>
      </c>
      <c r="N66" s="73">
        <f>K66/'סכום נכסי הקרן'!$C$41</f>
        <v>8.4074774960435589E-4</v>
      </c>
    </row>
    <row r="67" spans="1:14">
      <c r="A67" s="69" t="s">
        <v>1153</v>
      </c>
      <c r="B67" s="54" t="s">
        <v>1154</v>
      </c>
      <c r="C67" s="70" t="s">
        <v>120</v>
      </c>
      <c r="D67" s="70" t="s">
        <v>29</v>
      </c>
      <c r="E67" s="54" t="s">
        <v>1155</v>
      </c>
      <c r="F67" s="70" t="s">
        <v>128</v>
      </c>
      <c r="G67" s="70" t="s">
        <v>132</v>
      </c>
      <c r="H67" s="72">
        <v>1623.230059</v>
      </c>
      <c r="I67" s="80">
        <v>30260</v>
      </c>
      <c r="J67" s="117" t="s">
        <v>3363</v>
      </c>
      <c r="K67" s="72">
        <v>491.18941592699997</v>
      </c>
      <c r="L67" s="73">
        <v>2.7783969244441338E-4</v>
      </c>
      <c r="M67" s="73">
        <f t="shared" si="0"/>
        <v>3.7990484791202198E-3</v>
      </c>
      <c r="N67" s="73">
        <f>K67/'סכום נכסי הקרן'!$C$41</f>
        <v>5.6906919470921604E-4</v>
      </c>
    </row>
    <row r="68" spans="1:14">
      <c r="A68" s="69" t="s">
        <v>1156</v>
      </c>
      <c r="B68" s="54" t="s">
        <v>1157</v>
      </c>
      <c r="C68" s="70" t="s">
        <v>120</v>
      </c>
      <c r="D68" s="70" t="s">
        <v>29</v>
      </c>
      <c r="E68" s="54" t="s">
        <v>1158</v>
      </c>
      <c r="F68" s="70" t="s">
        <v>601</v>
      </c>
      <c r="G68" s="70" t="s">
        <v>132</v>
      </c>
      <c r="H68" s="72">
        <v>2175.1129700000001</v>
      </c>
      <c r="I68" s="80">
        <v>10140</v>
      </c>
      <c r="J68" s="72">
        <v>2.7804468980000001</v>
      </c>
      <c r="K68" s="72">
        <v>223.33690204799998</v>
      </c>
      <c r="L68" s="73">
        <v>6.9511172965207646E-5</v>
      </c>
      <c r="M68" s="73">
        <f t="shared" si="0"/>
        <v>1.7273737799410852E-3</v>
      </c>
      <c r="N68" s="73">
        <f>K68/'סכום נכסי הקרן'!$C$41</f>
        <v>2.5874773941830012E-4</v>
      </c>
    </row>
    <row r="69" spans="1:14">
      <c r="A69" s="69" t="s">
        <v>1159</v>
      </c>
      <c r="B69" s="54" t="s">
        <v>1160</v>
      </c>
      <c r="C69" s="70" t="s">
        <v>120</v>
      </c>
      <c r="D69" s="70" t="s">
        <v>29</v>
      </c>
      <c r="E69" s="54" t="s">
        <v>610</v>
      </c>
      <c r="F69" s="70" t="s">
        <v>332</v>
      </c>
      <c r="G69" s="70" t="s">
        <v>132</v>
      </c>
      <c r="H69" s="72">
        <v>3163.0673479999996</v>
      </c>
      <c r="I69" s="80">
        <v>3447</v>
      </c>
      <c r="J69" s="117" t="s">
        <v>3363</v>
      </c>
      <c r="K69" s="72">
        <v>109.030931498</v>
      </c>
      <c r="L69" s="73">
        <v>8.5813595894014024E-5</v>
      </c>
      <c r="M69" s="73">
        <f t="shared" si="0"/>
        <v>8.4328729621099526E-4</v>
      </c>
      <c r="N69" s="73">
        <f>K69/'סכום נכסי הקרן'!$C$41</f>
        <v>1.2631816235059875E-4</v>
      </c>
    </row>
    <row r="70" spans="1:14">
      <c r="A70" s="69" t="s">
        <v>1161</v>
      </c>
      <c r="B70" s="54" t="s">
        <v>1162</v>
      </c>
      <c r="C70" s="70" t="s">
        <v>120</v>
      </c>
      <c r="D70" s="70" t="s">
        <v>29</v>
      </c>
      <c r="E70" s="54" t="s">
        <v>1163</v>
      </c>
      <c r="F70" s="70" t="s">
        <v>1164</v>
      </c>
      <c r="G70" s="70" t="s">
        <v>132</v>
      </c>
      <c r="H70" s="72">
        <v>24576.237643</v>
      </c>
      <c r="I70" s="80">
        <v>4651</v>
      </c>
      <c r="J70" s="117" t="s">
        <v>3363</v>
      </c>
      <c r="K70" s="72">
        <v>1143.0408127649998</v>
      </c>
      <c r="L70" s="73">
        <v>3.4362878107901138E-4</v>
      </c>
      <c r="M70" s="73">
        <f t="shared" si="0"/>
        <v>8.8407187135982283E-3</v>
      </c>
      <c r="N70" s="73">
        <f>K70/'סכום נכסי הקרן'!$C$41</f>
        <v>1.3242738824336116E-3</v>
      </c>
    </row>
    <row r="71" spans="1:14">
      <c r="A71" s="69" t="s">
        <v>1165</v>
      </c>
      <c r="B71" s="54" t="s">
        <v>1166</v>
      </c>
      <c r="C71" s="70" t="s">
        <v>120</v>
      </c>
      <c r="D71" s="70" t="s">
        <v>29</v>
      </c>
      <c r="E71" s="54" t="s">
        <v>1167</v>
      </c>
      <c r="F71" s="70" t="s">
        <v>154</v>
      </c>
      <c r="G71" s="70" t="s">
        <v>132</v>
      </c>
      <c r="H71" s="72">
        <v>11628.708817999999</v>
      </c>
      <c r="I71" s="80">
        <v>1990</v>
      </c>
      <c r="J71" s="117" t="s">
        <v>3363</v>
      </c>
      <c r="K71" s="72">
        <v>231.411305473</v>
      </c>
      <c r="L71" s="73">
        <v>8.0106664725890768E-5</v>
      </c>
      <c r="M71" s="73">
        <f t="shared" si="0"/>
        <v>1.7898243317178528E-3</v>
      </c>
      <c r="N71" s="73">
        <f>K71/'סכום נכסי הקרן'!$C$41</f>
        <v>2.6810236740056303E-4</v>
      </c>
    </row>
    <row r="72" spans="1:14">
      <c r="A72" s="69" t="s">
        <v>1168</v>
      </c>
      <c r="B72" s="54" t="s">
        <v>1169</v>
      </c>
      <c r="C72" s="70" t="s">
        <v>120</v>
      </c>
      <c r="D72" s="70" t="s">
        <v>29</v>
      </c>
      <c r="E72" s="54" t="s">
        <v>1170</v>
      </c>
      <c r="F72" s="70" t="s">
        <v>1164</v>
      </c>
      <c r="G72" s="70" t="s">
        <v>132</v>
      </c>
      <c r="H72" s="72">
        <v>5879.0281420000001</v>
      </c>
      <c r="I72" s="80">
        <v>19210</v>
      </c>
      <c r="J72" s="117" t="s">
        <v>3363</v>
      </c>
      <c r="K72" s="72">
        <v>1129.361306041</v>
      </c>
      <c r="L72" s="73">
        <v>2.5636030813149289E-4</v>
      </c>
      <c r="M72" s="73">
        <f t="shared" si="0"/>
        <v>8.7349161300534529E-3</v>
      </c>
      <c r="N72" s="73">
        <f>K72/'סכום נכסי הקרן'!$C$41</f>
        <v>1.3084254426606284E-3</v>
      </c>
    </row>
    <row r="73" spans="1:14">
      <c r="A73" s="69" t="s">
        <v>1171</v>
      </c>
      <c r="B73" s="54" t="s">
        <v>1172</v>
      </c>
      <c r="C73" s="70" t="s">
        <v>120</v>
      </c>
      <c r="D73" s="70" t="s">
        <v>29</v>
      </c>
      <c r="E73" s="54" t="s">
        <v>1173</v>
      </c>
      <c r="F73" s="70" t="s">
        <v>1124</v>
      </c>
      <c r="G73" s="70" t="s">
        <v>132</v>
      </c>
      <c r="H73" s="72">
        <v>2999.6855349999996</v>
      </c>
      <c r="I73" s="80">
        <v>15690</v>
      </c>
      <c r="J73" s="117" t="s">
        <v>3363</v>
      </c>
      <c r="K73" s="72">
        <v>470.65066044699995</v>
      </c>
      <c r="L73" s="73">
        <v>2.0704821381487671E-4</v>
      </c>
      <c r="M73" s="73">
        <f t="shared" si="0"/>
        <v>3.6401938189031262E-3</v>
      </c>
      <c r="N73" s="73">
        <f>K73/'סכום נכסי הקרן'!$C$41</f>
        <v>5.4527394859367245E-4</v>
      </c>
    </row>
    <row r="74" spans="1:14">
      <c r="A74" s="69" t="s">
        <v>1174</v>
      </c>
      <c r="B74" s="54" t="s">
        <v>1175</v>
      </c>
      <c r="C74" s="70" t="s">
        <v>120</v>
      </c>
      <c r="D74" s="70" t="s">
        <v>29</v>
      </c>
      <c r="E74" s="54" t="s">
        <v>1176</v>
      </c>
      <c r="F74" s="70" t="s">
        <v>129</v>
      </c>
      <c r="G74" s="70" t="s">
        <v>132</v>
      </c>
      <c r="H74" s="72">
        <v>11586.857175999998</v>
      </c>
      <c r="I74" s="80">
        <v>1320</v>
      </c>
      <c r="J74" s="117" t="s">
        <v>3363</v>
      </c>
      <c r="K74" s="72">
        <v>152.94651471700001</v>
      </c>
      <c r="L74" s="73">
        <v>5.7835942222204777E-5</v>
      </c>
      <c r="M74" s="73">
        <f t="shared" ref="M74:M137" si="1">IFERROR(K74/$K$9,0)</f>
        <v>1.1829473626294757E-3</v>
      </c>
      <c r="N74" s="73">
        <f>K74/'סכום נכסי הקרן'!$C$41</f>
        <v>1.7719671300189382E-4</v>
      </c>
    </row>
    <row r="75" spans="1:14">
      <c r="A75" s="69" t="s">
        <v>1177</v>
      </c>
      <c r="B75" s="54" t="s">
        <v>1178</v>
      </c>
      <c r="C75" s="70" t="s">
        <v>120</v>
      </c>
      <c r="D75" s="70" t="s">
        <v>29</v>
      </c>
      <c r="E75" s="54" t="s">
        <v>1179</v>
      </c>
      <c r="F75" s="70" t="s">
        <v>601</v>
      </c>
      <c r="G75" s="70" t="s">
        <v>132</v>
      </c>
      <c r="H75" s="72">
        <v>43935.415054999998</v>
      </c>
      <c r="I75" s="80">
        <v>1082</v>
      </c>
      <c r="J75" s="117" t="s">
        <v>3363</v>
      </c>
      <c r="K75" s="72">
        <v>475.38119089999998</v>
      </c>
      <c r="L75" s="73">
        <v>1.3620612707933614E-4</v>
      </c>
      <c r="M75" s="73">
        <f t="shared" si="1"/>
        <v>3.6767815668068242E-3</v>
      </c>
      <c r="N75" s="73">
        <f>K75/'סכום נכסי הקרן'!$C$41</f>
        <v>5.5075452099231752E-4</v>
      </c>
    </row>
    <row r="76" spans="1:14">
      <c r="A76" s="69" t="s">
        <v>1180</v>
      </c>
      <c r="B76" s="54" t="s">
        <v>1181</v>
      </c>
      <c r="C76" s="70" t="s">
        <v>120</v>
      </c>
      <c r="D76" s="70" t="s">
        <v>29</v>
      </c>
      <c r="E76" s="54" t="s">
        <v>1182</v>
      </c>
      <c r="F76" s="70" t="s">
        <v>126</v>
      </c>
      <c r="G76" s="70" t="s">
        <v>132</v>
      </c>
      <c r="H76" s="72">
        <v>890167.55814400001</v>
      </c>
      <c r="I76" s="80">
        <v>150.69999999999999</v>
      </c>
      <c r="J76" s="117" t="s">
        <v>3363</v>
      </c>
      <c r="K76" s="72">
        <v>1341.4825101230001</v>
      </c>
      <c r="L76" s="73">
        <v>3.4363340066198025E-4</v>
      </c>
      <c r="M76" s="73">
        <f t="shared" si="1"/>
        <v>1.037554337409944E-2</v>
      </c>
      <c r="N76" s="73">
        <f>K76/'סכום נכסי הקרן'!$C$41</f>
        <v>1.5541791964541203E-3</v>
      </c>
    </row>
    <row r="77" spans="1:14">
      <c r="A77" s="69" t="s">
        <v>1183</v>
      </c>
      <c r="B77" s="54" t="s">
        <v>1184</v>
      </c>
      <c r="C77" s="70" t="s">
        <v>120</v>
      </c>
      <c r="D77" s="70" t="s">
        <v>29</v>
      </c>
      <c r="E77" s="54" t="s">
        <v>378</v>
      </c>
      <c r="F77" s="70" t="s">
        <v>332</v>
      </c>
      <c r="G77" s="70" t="s">
        <v>132</v>
      </c>
      <c r="H77" s="72">
        <v>638.67940799999997</v>
      </c>
      <c r="I77" s="80">
        <v>76070</v>
      </c>
      <c r="J77" s="117" t="s">
        <v>3363</v>
      </c>
      <c r="K77" s="72">
        <v>485.843425443</v>
      </c>
      <c r="L77" s="73">
        <v>1.2186910298242601E-4</v>
      </c>
      <c r="M77" s="73">
        <f t="shared" si="1"/>
        <v>3.7577005258478519E-3</v>
      </c>
      <c r="N77" s="73">
        <f>K77/'סכום נכסי הקרן'!$C$41</f>
        <v>5.6287557896545761E-4</v>
      </c>
    </row>
    <row r="78" spans="1:14">
      <c r="A78" s="69" t="s">
        <v>1185</v>
      </c>
      <c r="B78" s="54" t="s">
        <v>1186</v>
      </c>
      <c r="C78" s="70" t="s">
        <v>120</v>
      </c>
      <c r="D78" s="70" t="s">
        <v>29</v>
      </c>
      <c r="E78" s="54" t="s">
        <v>686</v>
      </c>
      <c r="F78" s="70" t="s">
        <v>375</v>
      </c>
      <c r="G78" s="70" t="s">
        <v>132</v>
      </c>
      <c r="H78" s="72">
        <v>8081.2423159999998</v>
      </c>
      <c r="I78" s="80">
        <v>5850</v>
      </c>
      <c r="J78" s="117" t="s">
        <v>3363</v>
      </c>
      <c r="K78" s="72">
        <v>472.752675474</v>
      </c>
      <c r="L78" s="73">
        <v>1.0225361702308573E-4</v>
      </c>
      <c r="M78" s="73">
        <f t="shared" si="1"/>
        <v>3.6564516142311085E-3</v>
      </c>
      <c r="N78" s="73">
        <f>K78/'סכום נכסי הקרן'!$C$41</f>
        <v>5.4770924536492733E-4</v>
      </c>
    </row>
    <row r="79" spans="1:14">
      <c r="A79" s="69" t="s">
        <v>1187</v>
      </c>
      <c r="B79" s="54" t="s">
        <v>1188</v>
      </c>
      <c r="C79" s="70" t="s">
        <v>120</v>
      </c>
      <c r="D79" s="70" t="s">
        <v>29</v>
      </c>
      <c r="E79" s="54" t="s">
        <v>1189</v>
      </c>
      <c r="F79" s="70" t="s">
        <v>332</v>
      </c>
      <c r="G79" s="70" t="s">
        <v>132</v>
      </c>
      <c r="H79" s="72">
        <v>21675.301091000001</v>
      </c>
      <c r="I79" s="80">
        <v>884</v>
      </c>
      <c r="J79" s="117" t="s">
        <v>3363</v>
      </c>
      <c r="K79" s="72">
        <v>191.609661647</v>
      </c>
      <c r="L79" s="73">
        <v>1.4412113834103948E-4</v>
      </c>
      <c r="M79" s="73">
        <f t="shared" si="1"/>
        <v>1.4819830600196809E-3</v>
      </c>
      <c r="N79" s="73">
        <f>K79/'סכום נכסי הקרן'!$C$41</f>
        <v>2.2199003544524448E-4</v>
      </c>
    </row>
    <row r="80" spans="1:14">
      <c r="A80" s="69" t="s">
        <v>1190</v>
      </c>
      <c r="B80" s="54" t="s">
        <v>1191</v>
      </c>
      <c r="C80" s="70" t="s">
        <v>120</v>
      </c>
      <c r="D80" s="70" t="s">
        <v>29</v>
      </c>
      <c r="E80" s="54" t="s">
        <v>499</v>
      </c>
      <c r="F80" s="70" t="s">
        <v>332</v>
      </c>
      <c r="G80" s="70" t="s">
        <v>132</v>
      </c>
      <c r="H80" s="72">
        <v>8425.2758979999999</v>
      </c>
      <c r="I80" s="80">
        <v>8550</v>
      </c>
      <c r="J80" s="117" t="s">
        <v>3363</v>
      </c>
      <c r="K80" s="72">
        <v>720.36108925199994</v>
      </c>
      <c r="L80" s="73">
        <v>2.3019224146678666E-4</v>
      </c>
      <c r="M80" s="73">
        <f t="shared" si="1"/>
        <v>5.5715506315936547E-3</v>
      </c>
      <c r="N80" s="73">
        <f>K80/'סכום נכסי הקרן'!$C$41</f>
        <v>8.345768285475709E-4</v>
      </c>
    </row>
    <row r="81" spans="1:14">
      <c r="A81" s="69" t="s">
        <v>1192</v>
      </c>
      <c r="B81" s="54" t="s">
        <v>1193</v>
      </c>
      <c r="C81" s="70" t="s">
        <v>120</v>
      </c>
      <c r="D81" s="70" t="s">
        <v>29</v>
      </c>
      <c r="E81" s="54" t="s">
        <v>1194</v>
      </c>
      <c r="F81" s="70" t="s">
        <v>1164</v>
      </c>
      <c r="G81" s="70" t="s">
        <v>132</v>
      </c>
      <c r="H81" s="72">
        <v>16520.802238</v>
      </c>
      <c r="I81" s="80">
        <v>6799</v>
      </c>
      <c r="J81" s="117" t="s">
        <v>3363</v>
      </c>
      <c r="K81" s="72">
        <v>1123.2493441839999</v>
      </c>
      <c r="L81" s="73">
        <v>2.600796963562715E-4</v>
      </c>
      <c r="M81" s="73">
        <f t="shared" si="1"/>
        <v>8.6876438586152415E-3</v>
      </c>
      <c r="N81" s="73">
        <f>K81/'סכום נכסי הקרן'!$C$41</f>
        <v>1.3013444081365184E-3</v>
      </c>
    </row>
    <row r="82" spans="1:14">
      <c r="A82" s="69" t="s">
        <v>1195</v>
      </c>
      <c r="B82" s="54" t="s">
        <v>1196</v>
      </c>
      <c r="C82" s="70" t="s">
        <v>120</v>
      </c>
      <c r="D82" s="70" t="s">
        <v>29</v>
      </c>
      <c r="E82" s="54" t="s">
        <v>1197</v>
      </c>
      <c r="F82" s="70" t="s">
        <v>1198</v>
      </c>
      <c r="G82" s="70" t="s">
        <v>132</v>
      </c>
      <c r="H82" s="72">
        <v>15947.061352999999</v>
      </c>
      <c r="I82" s="80">
        <v>4109</v>
      </c>
      <c r="J82" s="117" t="s">
        <v>3363</v>
      </c>
      <c r="K82" s="72">
        <v>655.26475100699997</v>
      </c>
      <c r="L82" s="73">
        <v>1.4535561919810838E-4</v>
      </c>
      <c r="M82" s="73">
        <f t="shared" si="1"/>
        <v>5.0680704327395396E-3</v>
      </c>
      <c r="N82" s="73">
        <f>K82/'סכום נכסי הקרן'!$C$41</f>
        <v>7.5915924098883091E-4</v>
      </c>
    </row>
    <row r="83" spans="1:14">
      <c r="A83" s="69" t="s">
        <v>1199</v>
      </c>
      <c r="B83" s="54" t="s">
        <v>1200</v>
      </c>
      <c r="C83" s="70" t="s">
        <v>120</v>
      </c>
      <c r="D83" s="70" t="s">
        <v>29</v>
      </c>
      <c r="E83" s="54" t="s">
        <v>562</v>
      </c>
      <c r="F83" s="70" t="s">
        <v>563</v>
      </c>
      <c r="G83" s="70" t="s">
        <v>132</v>
      </c>
      <c r="H83" s="72">
        <v>602.10322099999996</v>
      </c>
      <c r="I83" s="80">
        <v>41750</v>
      </c>
      <c r="J83" s="117" t="s">
        <v>3363</v>
      </c>
      <c r="K83" s="72">
        <v>251.378094885</v>
      </c>
      <c r="L83" s="73">
        <v>2.0363036433440517E-4</v>
      </c>
      <c r="M83" s="73">
        <f t="shared" si="1"/>
        <v>1.9442551856592289E-3</v>
      </c>
      <c r="N83" s="73">
        <f>K83/'סכום נכסי הקרן'!$C$41</f>
        <v>2.9123496025208333E-4</v>
      </c>
    </row>
    <row r="84" spans="1:14">
      <c r="A84" s="69" t="s">
        <v>1201</v>
      </c>
      <c r="B84" s="54" t="s">
        <v>1202</v>
      </c>
      <c r="C84" s="70" t="s">
        <v>120</v>
      </c>
      <c r="D84" s="70" t="s">
        <v>29</v>
      </c>
      <c r="E84" s="54" t="s">
        <v>1203</v>
      </c>
      <c r="F84" s="70" t="s">
        <v>375</v>
      </c>
      <c r="G84" s="70" t="s">
        <v>132</v>
      </c>
      <c r="H84" s="72">
        <v>7403.704968</v>
      </c>
      <c r="I84" s="80">
        <v>9332</v>
      </c>
      <c r="J84" s="117" t="s">
        <v>3363</v>
      </c>
      <c r="K84" s="72">
        <v>690.91374764400007</v>
      </c>
      <c r="L84" s="73">
        <v>1.1964034987955499E-4</v>
      </c>
      <c r="M84" s="73">
        <f t="shared" si="1"/>
        <v>5.3437935286868776E-3</v>
      </c>
      <c r="N84" s="73">
        <f>K84/'סכום נכסי הקרן'!$C$41</f>
        <v>8.0046050919739542E-4</v>
      </c>
    </row>
    <row r="85" spans="1:14">
      <c r="A85" s="69" t="s">
        <v>1204</v>
      </c>
      <c r="B85" s="54" t="s">
        <v>1205</v>
      </c>
      <c r="C85" s="70" t="s">
        <v>120</v>
      </c>
      <c r="D85" s="70" t="s">
        <v>29</v>
      </c>
      <c r="E85" s="54" t="s">
        <v>572</v>
      </c>
      <c r="F85" s="70" t="s">
        <v>332</v>
      </c>
      <c r="G85" s="70" t="s">
        <v>132</v>
      </c>
      <c r="H85" s="72">
        <v>273009.01166999998</v>
      </c>
      <c r="I85" s="80">
        <v>169</v>
      </c>
      <c r="J85" s="117" t="s">
        <v>3363</v>
      </c>
      <c r="K85" s="72">
        <v>461.38522972199996</v>
      </c>
      <c r="L85" s="73">
        <v>3.9567444147656857E-4</v>
      </c>
      <c r="M85" s="73">
        <f t="shared" si="1"/>
        <v>3.5685314024038336E-3</v>
      </c>
      <c r="N85" s="73">
        <f>K85/'סכום נכסי הקרן'!$C$41</f>
        <v>5.345394518184133E-4</v>
      </c>
    </row>
    <row r="86" spans="1:14">
      <c r="A86" s="69" t="s">
        <v>1206</v>
      </c>
      <c r="B86" s="54" t="s">
        <v>1207</v>
      </c>
      <c r="C86" s="70" t="s">
        <v>120</v>
      </c>
      <c r="D86" s="70" t="s">
        <v>29</v>
      </c>
      <c r="E86" s="54" t="s">
        <v>1208</v>
      </c>
      <c r="F86" s="70" t="s">
        <v>538</v>
      </c>
      <c r="G86" s="70" t="s">
        <v>132</v>
      </c>
      <c r="H86" s="72">
        <v>4494.146616</v>
      </c>
      <c r="I86" s="80">
        <v>7554</v>
      </c>
      <c r="J86" s="117" t="s">
        <v>3363</v>
      </c>
      <c r="K86" s="72">
        <v>339.48783536399998</v>
      </c>
      <c r="L86" s="73">
        <v>1.7976586464E-4</v>
      </c>
      <c r="M86" s="73">
        <f t="shared" si="1"/>
        <v>2.6257299176232615E-3</v>
      </c>
      <c r="N86" s="73">
        <f>K86/'סכום נכסי הקרן'!$C$41</f>
        <v>3.9331480447224942E-4</v>
      </c>
    </row>
    <row r="87" spans="1:14">
      <c r="A87" s="69" t="s">
        <v>1209</v>
      </c>
      <c r="B87" s="54" t="s">
        <v>1210</v>
      </c>
      <c r="C87" s="70" t="s">
        <v>120</v>
      </c>
      <c r="D87" s="70" t="s">
        <v>29</v>
      </c>
      <c r="E87" s="54" t="s">
        <v>648</v>
      </c>
      <c r="F87" s="70" t="s">
        <v>315</v>
      </c>
      <c r="G87" s="70" t="s">
        <v>132</v>
      </c>
      <c r="H87" s="72">
        <v>53708.946624999997</v>
      </c>
      <c r="I87" s="80">
        <v>316</v>
      </c>
      <c r="J87" s="117" t="s">
        <v>3363</v>
      </c>
      <c r="K87" s="72">
        <v>169.72027133400002</v>
      </c>
      <c r="L87" s="73">
        <v>7.5584833250135137E-5</v>
      </c>
      <c r="M87" s="73">
        <f t="shared" si="1"/>
        <v>1.3126820688317306E-3</v>
      </c>
      <c r="N87" s="73">
        <f>K87/'סכום נכסי הקרן'!$C$41</f>
        <v>1.9663000667795953E-4</v>
      </c>
    </row>
    <row r="88" spans="1:14">
      <c r="A88" s="69" t="s">
        <v>1211</v>
      </c>
      <c r="B88" s="54" t="s">
        <v>1212</v>
      </c>
      <c r="C88" s="70" t="s">
        <v>120</v>
      </c>
      <c r="D88" s="70" t="s">
        <v>29</v>
      </c>
      <c r="E88" s="54" t="s">
        <v>1213</v>
      </c>
      <c r="F88" s="70" t="s">
        <v>126</v>
      </c>
      <c r="G88" s="70" t="s">
        <v>132</v>
      </c>
      <c r="H88" s="72">
        <v>8767.8953409999995</v>
      </c>
      <c r="I88" s="80">
        <v>3253</v>
      </c>
      <c r="J88" s="117" t="s">
        <v>3363</v>
      </c>
      <c r="K88" s="72">
        <v>285.21963543000004</v>
      </c>
      <c r="L88" s="73">
        <v>9.312119736809251E-5</v>
      </c>
      <c r="M88" s="73">
        <f t="shared" si="1"/>
        <v>2.2059987187439786E-3</v>
      </c>
      <c r="N88" s="73">
        <f>K88/'סכום נכסי הקרן'!$C$41</f>
        <v>3.3044219396113499E-4</v>
      </c>
    </row>
    <row r="89" spans="1:14">
      <c r="A89" s="69" t="s">
        <v>1214</v>
      </c>
      <c r="B89" s="54" t="s">
        <v>1215</v>
      </c>
      <c r="C89" s="70" t="s">
        <v>120</v>
      </c>
      <c r="D89" s="70" t="s">
        <v>29</v>
      </c>
      <c r="E89" s="54" t="s">
        <v>1216</v>
      </c>
      <c r="F89" s="70" t="s">
        <v>156</v>
      </c>
      <c r="G89" s="70" t="s">
        <v>132</v>
      </c>
      <c r="H89" s="72">
        <v>1855.0226929999999</v>
      </c>
      <c r="I89" s="80">
        <v>7011</v>
      </c>
      <c r="J89" s="117" t="s">
        <v>3363</v>
      </c>
      <c r="K89" s="72">
        <v>130.055641014</v>
      </c>
      <c r="L89" s="73">
        <v>5.5705263034932142E-5</v>
      </c>
      <c r="M89" s="73">
        <f t="shared" si="1"/>
        <v>1.0059005124586657E-3</v>
      </c>
      <c r="N89" s="73">
        <f>K89/'סכום נכסי הקרן'!$C$41</f>
        <v>1.506764121933508E-4</v>
      </c>
    </row>
    <row r="90" spans="1:14">
      <c r="A90" s="69" t="s">
        <v>1217</v>
      </c>
      <c r="B90" s="54" t="s">
        <v>1218</v>
      </c>
      <c r="C90" s="70" t="s">
        <v>120</v>
      </c>
      <c r="D90" s="70" t="s">
        <v>29</v>
      </c>
      <c r="E90" s="54" t="s">
        <v>651</v>
      </c>
      <c r="F90" s="70" t="s">
        <v>652</v>
      </c>
      <c r="G90" s="70" t="s">
        <v>132</v>
      </c>
      <c r="H90" s="72">
        <v>6019.1652759999988</v>
      </c>
      <c r="I90" s="80">
        <v>9675</v>
      </c>
      <c r="J90" s="117" t="s">
        <v>3363</v>
      </c>
      <c r="K90" s="72">
        <v>582.35424044499996</v>
      </c>
      <c r="L90" s="73">
        <v>1.6936067989116192E-4</v>
      </c>
      <c r="M90" s="73">
        <f t="shared" si="1"/>
        <v>4.5041524099138797E-3</v>
      </c>
      <c r="N90" s="73">
        <f>K90/'סכום נכסי הקרן'!$C$41</f>
        <v>6.7468851709700844E-4</v>
      </c>
    </row>
    <row r="91" spans="1:14">
      <c r="A91" s="69" t="s">
        <v>1219</v>
      </c>
      <c r="B91" s="54" t="s">
        <v>1220</v>
      </c>
      <c r="C91" s="70" t="s">
        <v>120</v>
      </c>
      <c r="D91" s="70" t="s">
        <v>29</v>
      </c>
      <c r="E91" s="54" t="s">
        <v>1221</v>
      </c>
      <c r="F91" s="70" t="s">
        <v>126</v>
      </c>
      <c r="G91" s="70" t="s">
        <v>132</v>
      </c>
      <c r="H91" s="72">
        <v>18822.139660000001</v>
      </c>
      <c r="I91" s="80">
        <v>1817</v>
      </c>
      <c r="J91" s="117" t="s">
        <v>3363</v>
      </c>
      <c r="K91" s="72">
        <v>341.99827760700003</v>
      </c>
      <c r="L91" s="73">
        <v>1.998805404580189E-4</v>
      </c>
      <c r="M91" s="73">
        <f t="shared" si="1"/>
        <v>2.6451466466404965E-3</v>
      </c>
      <c r="N91" s="73">
        <f>K91/'סכום נכסי הקרן'!$C$41</f>
        <v>3.9622328600557379E-4</v>
      </c>
    </row>
    <row r="92" spans="1:14">
      <c r="A92" s="69" t="s">
        <v>1222</v>
      </c>
      <c r="B92" s="54" t="s">
        <v>1223</v>
      </c>
      <c r="C92" s="70" t="s">
        <v>120</v>
      </c>
      <c r="D92" s="70" t="s">
        <v>29</v>
      </c>
      <c r="E92" s="54" t="s">
        <v>1224</v>
      </c>
      <c r="F92" s="70" t="s">
        <v>588</v>
      </c>
      <c r="G92" s="70" t="s">
        <v>132</v>
      </c>
      <c r="H92" s="72">
        <v>6989.1690120000012</v>
      </c>
      <c r="I92" s="80">
        <v>5400</v>
      </c>
      <c r="J92" s="117" t="s">
        <v>3363</v>
      </c>
      <c r="K92" s="72">
        <v>377.41512665800002</v>
      </c>
      <c r="L92" s="73">
        <v>9.4546835853387277E-5</v>
      </c>
      <c r="M92" s="73">
        <f t="shared" si="1"/>
        <v>2.9190742235784099E-3</v>
      </c>
      <c r="N92" s="73">
        <f>K92/'סכום נכסי הקרן'!$C$41</f>
        <v>4.3725559882638946E-4</v>
      </c>
    </row>
    <row r="93" spans="1:14">
      <c r="A93" s="69" t="s">
        <v>1225</v>
      </c>
      <c r="B93" s="54" t="s">
        <v>1226</v>
      </c>
      <c r="C93" s="70" t="s">
        <v>120</v>
      </c>
      <c r="D93" s="70" t="s">
        <v>29</v>
      </c>
      <c r="E93" s="54" t="s">
        <v>579</v>
      </c>
      <c r="F93" s="70" t="s">
        <v>155</v>
      </c>
      <c r="G93" s="70" t="s">
        <v>132</v>
      </c>
      <c r="H93" s="72">
        <v>38373.678538</v>
      </c>
      <c r="I93" s="80">
        <v>1494</v>
      </c>
      <c r="J93" s="117" t="s">
        <v>3363</v>
      </c>
      <c r="K93" s="72">
        <v>573.302757359</v>
      </c>
      <c r="L93" s="73">
        <v>2.320934313258791E-4</v>
      </c>
      <c r="M93" s="73">
        <f t="shared" si="1"/>
        <v>4.434144747011059E-3</v>
      </c>
      <c r="N93" s="73">
        <f>K93/'סכום נכסי הקרן'!$C$41</f>
        <v>6.6420189009802687E-4</v>
      </c>
    </row>
    <row r="94" spans="1:14">
      <c r="A94" s="69" t="s">
        <v>1227</v>
      </c>
      <c r="B94" s="54" t="s">
        <v>1228</v>
      </c>
      <c r="C94" s="70" t="s">
        <v>120</v>
      </c>
      <c r="D94" s="70" t="s">
        <v>29</v>
      </c>
      <c r="E94" s="54" t="s">
        <v>1229</v>
      </c>
      <c r="F94" s="70" t="s">
        <v>127</v>
      </c>
      <c r="G94" s="70" t="s">
        <v>132</v>
      </c>
      <c r="H94" s="72">
        <v>2801.7463980000002</v>
      </c>
      <c r="I94" s="80">
        <v>10760</v>
      </c>
      <c r="J94" s="117" t="s">
        <v>3363</v>
      </c>
      <c r="K94" s="72">
        <v>301.46791244500002</v>
      </c>
      <c r="L94" s="73">
        <v>2.2981053498616133E-4</v>
      </c>
      <c r="M94" s="73">
        <f t="shared" si="1"/>
        <v>2.331669162936395E-3</v>
      </c>
      <c r="N94" s="73">
        <f>K94/'סכום נכסי הקרן'!$C$41</f>
        <v>3.4926669142895601E-4</v>
      </c>
    </row>
    <row r="95" spans="1:14">
      <c r="A95" s="69" t="s">
        <v>1230</v>
      </c>
      <c r="B95" s="54" t="s">
        <v>1231</v>
      </c>
      <c r="C95" s="70" t="s">
        <v>120</v>
      </c>
      <c r="D95" s="70" t="s">
        <v>29</v>
      </c>
      <c r="E95" s="54" t="s">
        <v>1232</v>
      </c>
      <c r="F95" s="70" t="s">
        <v>538</v>
      </c>
      <c r="G95" s="70" t="s">
        <v>132</v>
      </c>
      <c r="H95" s="72">
        <v>1976.5602859999999</v>
      </c>
      <c r="I95" s="80">
        <v>46400</v>
      </c>
      <c r="J95" s="117" t="s">
        <v>3363</v>
      </c>
      <c r="K95" s="72">
        <v>917.12397258099986</v>
      </c>
      <c r="L95" s="73">
        <v>3.0877183418153825E-4</v>
      </c>
      <c r="M95" s="73">
        <f t="shared" si="1"/>
        <v>7.0933906965869138E-3</v>
      </c>
      <c r="N95" s="73">
        <f>K95/'סכום נכסי הקרן'!$C$41</f>
        <v>1.0625371467750681E-3</v>
      </c>
    </row>
    <row r="96" spans="1:14">
      <c r="A96" s="69" t="s">
        <v>1233</v>
      </c>
      <c r="B96" s="54" t="s">
        <v>1234</v>
      </c>
      <c r="C96" s="70" t="s">
        <v>120</v>
      </c>
      <c r="D96" s="70" t="s">
        <v>29</v>
      </c>
      <c r="E96" s="54" t="s">
        <v>1235</v>
      </c>
      <c r="F96" s="70" t="s">
        <v>1124</v>
      </c>
      <c r="G96" s="70" t="s">
        <v>132</v>
      </c>
      <c r="H96" s="72">
        <v>1280.116857</v>
      </c>
      <c r="I96" s="80">
        <v>24060</v>
      </c>
      <c r="J96" s="117" t="s">
        <v>3363</v>
      </c>
      <c r="K96" s="72">
        <v>307.99611574400001</v>
      </c>
      <c r="L96" s="73">
        <v>9.2935901426080119E-5</v>
      </c>
      <c r="M96" s="73">
        <f t="shared" si="1"/>
        <v>2.3821608063030334E-3</v>
      </c>
      <c r="N96" s="73">
        <f>K96/'סכום נכסי הקרן'!$C$41</f>
        <v>3.5682996391366299E-4</v>
      </c>
    </row>
    <row r="97" spans="1:14">
      <c r="A97" s="69" t="s">
        <v>1236</v>
      </c>
      <c r="B97" s="54" t="s">
        <v>1237</v>
      </c>
      <c r="C97" s="70" t="s">
        <v>120</v>
      </c>
      <c r="D97" s="70" t="s">
        <v>29</v>
      </c>
      <c r="E97" s="54" t="s">
        <v>582</v>
      </c>
      <c r="F97" s="70" t="s">
        <v>315</v>
      </c>
      <c r="G97" s="70" t="s">
        <v>132</v>
      </c>
      <c r="H97" s="72">
        <v>2633.2692200000001</v>
      </c>
      <c r="I97" s="80">
        <v>29920</v>
      </c>
      <c r="J97" s="72">
        <v>18.55566597</v>
      </c>
      <c r="K97" s="72">
        <v>806.42981667700008</v>
      </c>
      <c r="L97" s="73">
        <v>2.4740086257314751E-4</v>
      </c>
      <c r="M97" s="73">
        <f t="shared" si="1"/>
        <v>6.2372393810278546E-3</v>
      </c>
      <c r="N97" s="73">
        <f>K97/'סכום נכסי הקרן'!$C$41</f>
        <v>9.3429205004304195E-4</v>
      </c>
    </row>
    <row r="98" spans="1:14">
      <c r="A98" s="69" t="s">
        <v>1238</v>
      </c>
      <c r="B98" s="54" t="s">
        <v>1239</v>
      </c>
      <c r="C98" s="70" t="s">
        <v>120</v>
      </c>
      <c r="D98" s="70" t="s">
        <v>29</v>
      </c>
      <c r="E98" s="54" t="s">
        <v>1240</v>
      </c>
      <c r="F98" s="70" t="s">
        <v>303</v>
      </c>
      <c r="G98" s="70" t="s">
        <v>132</v>
      </c>
      <c r="H98" s="72">
        <v>175.59140500000001</v>
      </c>
      <c r="I98" s="80">
        <v>16000</v>
      </c>
      <c r="J98" s="117" t="s">
        <v>3363</v>
      </c>
      <c r="K98" s="72">
        <v>28.094624864</v>
      </c>
      <c r="L98" s="73">
        <v>4.9528442733742821E-6</v>
      </c>
      <c r="M98" s="73">
        <f t="shared" si="1"/>
        <v>2.172946696328954E-4</v>
      </c>
      <c r="N98" s="73">
        <f>K98/'סכום נכסי הקרן'!$C$41</f>
        <v>3.2549124693252932E-5</v>
      </c>
    </row>
    <row r="99" spans="1:14">
      <c r="A99" s="69" t="s">
        <v>1241</v>
      </c>
      <c r="B99" s="54" t="s">
        <v>1242</v>
      </c>
      <c r="C99" s="70" t="s">
        <v>120</v>
      </c>
      <c r="D99" s="70" t="s">
        <v>29</v>
      </c>
      <c r="E99" s="54" t="s">
        <v>1243</v>
      </c>
      <c r="F99" s="70" t="s">
        <v>451</v>
      </c>
      <c r="G99" s="70" t="s">
        <v>132</v>
      </c>
      <c r="H99" s="72">
        <v>1538.014177</v>
      </c>
      <c r="I99" s="80">
        <v>14100</v>
      </c>
      <c r="J99" s="117" t="s">
        <v>3363</v>
      </c>
      <c r="K99" s="72">
        <v>216.859998961</v>
      </c>
      <c r="L99" s="73">
        <v>1.6108309863211546E-4</v>
      </c>
      <c r="M99" s="73">
        <f t="shared" si="1"/>
        <v>1.6772789122093804E-3</v>
      </c>
      <c r="N99" s="73">
        <f>K99/'סכום נכסי הקרן'!$C$41</f>
        <v>2.5124390097142996E-4</v>
      </c>
    </row>
    <row r="100" spans="1:14">
      <c r="A100" s="69" t="s">
        <v>1244</v>
      </c>
      <c r="B100" s="54" t="s">
        <v>1245</v>
      </c>
      <c r="C100" s="70" t="s">
        <v>120</v>
      </c>
      <c r="D100" s="70" t="s">
        <v>29</v>
      </c>
      <c r="E100" s="54" t="s">
        <v>739</v>
      </c>
      <c r="F100" s="70" t="s">
        <v>155</v>
      </c>
      <c r="G100" s="70" t="s">
        <v>132</v>
      </c>
      <c r="H100" s="72">
        <v>43372.602236999999</v>
      </c>
      <c r="I100" s="80">
        <v>1798</v>
      </c>
      <c r="J100" s="117" t="s">
        <v>3363</v>
      </c>
      <c r="K100" s="72">
        <v>779.83938822499999</v>
      </c>
      <c r="L100" s="73">
        <v>2.328675571004964E-4</v>
      </c>
      <c r="M100" s="73">
        <f t="shared" si="1"/>
        <v>6.0315787468729455E-3</v>
      </c>
      <c r="N100" s="73">
        <f>K100/'סכום נכסי הקרן'!$C$41</f>
        <v>9.0348561729938206E-4</v>
      </c>
    </row>
    <row r="101" spans="1:14">
      <c r="A101" s="69" t="s">
        <v>1246</v>
      </c>
      <c r="B101" s="54" t="s">
        <v>1247</v>
      </c>
      <c r="C101" s="70" t="s">
        <v>120</v>
      </c>
      <c r="D101" s="70" t="s">
        <v>29</v>
      </c>
      <c r="E101" s="54" t="s">
        <v>1248</v>
      </c>
      <c r="F101" s="70" t="s">
        <v>156</v>
      </c>
      <c r="G101" s="70" t="s">
        <v>132</v>
      </c>
      <c r="H101" s="72">
        <v>89.694777999999999</v>
      </c>
      <c r="I101" s="80">
        <v>11150</v>
      </c>
      <c r="J101" s="117" t="s">
        <v>3363</v>
      </c>
      <c r="K101" s="72">
        <v>10.000967725000001</v>
      </c>
      <c r="L101" s="73">
        <v>1.9067974974557546E-6</v>
      </c>
      <c r="M101" s="73">
        <f t="shared" si="1"/>
        <v>7.7351343480573504E-5</v>
      </c>
      <c r="N101" s="73">
        <f>K101/'סכום נכסי הקרן'!$C$41</f>
        <v>1.1586655707631203E-5</v>
      </c>
    </row>
    <row r="102" spans="1:14">
      <c r="A102" s="69" t="s">
        <v>1249</v>
      </c>
      <c r="B102" s="54" t="s">
        <v>1250</v>
      </c>
      <c r="C102" s="70" t="s">
        <v>120</v>
      </c>
      <c r="D102" s="70" t="s">
        <v>29</v>
      </c>
      <c r="E102" s="54" t="s">
        <v>1251</v>
      </c>
      <c r="F102" s="70" t="s">
        <v>601</v>
      </c>
      <c r="G102" s="70" t="s">
        <v>132</v>
      </c>
      <c r="H102" s="72">
        <v>2751.1988620000002</v>
      </c>
      <c r="I102" s="80">
        <v>8105</v>
      </c>
      <c r="J102" s="117" t="s">
        <v>3363</v>
      </c>
      <c r="K102" s="72">
        <v>222.98466779199998</v>
      </c>
      <c r="L102" s="73">
        <v>1.3058320251829375E-4</v>
      </c>
      <c r="M102" s="73">
        <f t="shared" si="1"/>
        <v>1.7246494642877738E-3</v>
      </c>
      <c r="N102" s="73">
        <f>K102/'סכום נכסי הקרן'!$C$41</f>
        <v>2.5833965720416561E-4</v>
      </c>
    </row>
    <row r="103" spans="1:14">
      <c r="A103" s="69" t="s">
        <v>1252</v>
      </c>
      <c r="B103" s="54" t="s">
        <v>1253</v>
      </c>
      <c r="C103" s="70" t="s">
        <v>120</v>
      </c>
      <c r="D103" s="70" t="s">
        <v>29</v>
      </c>
      <c r="E103" s="54" t="s">
        <v>616</v>
      </c>
      <c r="F103" s="70" t="s">
        <v>617</v>
      </c>
      <c r="G103" s="70" t="s">
        <v>132</v>
      </c>
      <c r="H103" s="72">
        <v>4406.2116379999998</v>
      </c>
      <c r="I103" s="80">
        <v>39900</v>
      </c>
      <c r="J103" s="117" t="s">
        <v>3363</v>
      </c>
      <c r="K103" s="72">
        <v>1758.0784435359999</v>
      </c>
      <c r="L103" s="73">
        <v>2.6822848816189699E-4</v>
      </c>
      <c r="M103" s="73">
        <f t="shared" si="1"/>
        <v>1.3597657075905139E-2</v>
      </c>
      <c r="N103" s="73">
        <f>K103/'סכום נכסי הקרן'!$C$41</f>
        <v>2.0368278543024471E-3</v>
      </c>
    </row>
    <row r="104" spans="1:14">
      <c r="A104" s="69" t="s">
        <v>1254</v>
      </c>
      <c r="B104" s="54" t="s">
        <v>1255</v>
      </c>
      <c r="C104" s="70" t="s">
        <v>120</v>
      </c>
      <c r="D104" s="70" t="s">
        <v>29</v>
      </c>
      <c r="E104" s="54" t="s">
        <v>1256</v>
      </c>
      <c r="F104" s="70" t="s">
        <v>743</v>
      </c>
      <c r="G104" s="70" t="s">
        <v>132</v>
      </c>
      <c r="H104" s="72">
        <v>26294.885999999995</v>
      </c>
      <c r="I104" s="80">
        <v>459.3</v>
      </c>
      <c r="J104" s="117" t="s">
        <v>3363</v>
      </c>
      <c r="K104" s="72">
        <v>120.772411398</v>
      </c>
      <c r="L104" s="73">
        <v>9.1457291920281014E-5</v>
      </c>
      <c r="M104" s="73">
        <f t="shared" si="1"/>
        <v>9.3410043246828177E-4</v>
      </c>
      <c r="N104" s="73">
        <f>K104/'סכום נכסי הקרן'!$C$41</f>
        <v>1.3992129445143474E-4</v>
      </c>
    </row>
    <row r="105" spans="1:14">
      <c r="A105" s="69" t="s">
        <v>1257</v>
      </c>
      <c r="B105" s="54" t="s">
        <v>1258</v>
      </c>
      <c r="C105" s="70" t="s">
        <v>120</v>
      </c>
      <c r="D105" s="70" t="s">
        <v>29</v>
      </c>
      <c r="E105" s="54" t="s">
        <v>773</v>
      </c>
      <c r="F105" s="70" t="s">
        <v>601</v>
      </c>
      <c r="G105" s="70" t="s">
        <v>132</v>
      </c>
      <c r="H105" s="72">
        <v>10756.849283</v>
      </c>
      <c r="I105" s="80">
        <v>2605</v>
      </c>
      <c r="J105" s="117" t="s">
        <v>3363</v>
      </c>
      <c r="K105" s="72">
        <v>280.21592381200003</v>
      </c>
      <c r="L105" s="73">
        <v>1.9861787355842614E-4</v>
      </c>
      <c r="M105" s="73">
        <f t="shared" si="1"/>
        <v>2.1672980822971537E-3</v>
      </c>
      <c r="N105" s="73">
        <f>K105/'סכום נכסי הקרן'!$C$41</f>
        <v>3.2464512658003409E-4</v>
      </c>
    </row>
    <row r="106" spans="1:14">
      <c r="A106" s="69" t="s">
        <v>1259</v>
      </c>
      <c r="B106" s="54" t="s">
        <v>1260</v>
      </c>
      <c r="C106" s="70" t="s">
        <v>120</v>
      </c>
      <c r="D106" s="70" t="s">
        <v>29</v>
      </c>
      <c r="E106" s="54" t="s">
        <v>433</v>
      </c>
      <c r="F106" s="70" t="s">
        <v>332</v>
      </c>
      <c r="G106" s="70" t="s">
        <v>132</v>
      </c>
      <c r="H106" s="72">
        <v>3192.1348840000005</v>
      </c>
      <c r="I106" s="80">
        <v>23770</v>
      </c>
      <c r="J106" s="72">
        <v>26.166836216000004</v>
      </c>
      <c r="K106" s="72">
        <v>784.93729814599999</v>
      </c>
      <c r="L106" s="73">
        <v>2.6166835249270793E-4</v>
      </c>
      <c r="M106" s="73">
        <f t="shared" si="1"/>
        <v>6.071007949343679E-3</v>
      </c>
      <c r="N106" s="73">
        <f>K106/'סכום נכסי הקרן'!$C$41</f>
        <v>9.0939181844984561E-4</v>
      </c>
    </row>
    <row r="107" spans="1:14">
      <c r="A107" s="69" t="s">
        <v>1261</v>
      </c>
      <c r="B107" s="54" t="s">
        <v>1262</v>
      </c>
      <c r="C107" s="70" t="s">
        <v>120</v>
      </c>
      <c r="D107" s="70" t="s">
        <v>29</v>
      </c>
      <c r="E107" s="54" t="s">
        <v>436</v>
      </c>
      <c r="F107" s="70" t="s">
        <v>332</v>
      </c>
      <c r="G107" s="70" t="s">
        <v>132</v>
      </c>
      <c r="H107" s="72">
        <v>45822.201678999998</v>
      </c>
      <c r="I107" s="80">
        <v>1700</v>
      </c>
      <c r="J107" s="117" t="s">
        <v>3363</v>
      </c>
      <c r="K107" s="72">
        <v>778.97742853900002</v>
      </c>
      <c r="L107" s="73">
        <v>2.3577110110938092E-4</v>
      </c>
      <c r="M107" s="73">
        <f t="shared" si="1"/>
        <v>6.024912018055141E-3</v>
      </c>
      <c r="N107" s="73">
        <f>K107/'סכום נכסי הקרן'!$C$41</f>
        <v>9.024869909273986E-4</v>
      </c>
    </row>
    <row r="108" spans="1:14">
      <c r="A108" s="69" t="s">
        <v>1263</v>
      </c>
      <c r="B108" s="54" t="s">
        <v>1264</v>
      </c>
      <c r="C108" s="70" t="s">
        <v>120</v>
      </c>
      <c r="D108" s="70" t="s">
        <v>29</v>
      </c>
      <c r="E108" s="54" t="s">
        <v>1265</v>
      </c>
      <c r="F108" s="70" t="s">
        <v>1124</v>
      </c>
      <c r="G108" s="70" t="s">
        <v>132</v>
      </c>
      <c r="H108" s="72">
        <v>5878.695072999999</v>
      </c>
      <c r="I108" s="80">
        <v>7154</v>
      </c>
      <c r="J108" s="117" t="s">
        <v>3363</v>
      </c>
      <c r="K108" s="72">
        <v>420.56184553999998</v>
      </c>
      <c r="L108" s="73">
        <v>1.2135302393608707E-4</v>
      </c>
      <c r="M108" s="73">
        <f t="shared" si="1"/>
        <v>3.2527875965311583E-3</v>
      </c>
      <c r="N108" s="73">
        <f>K108/'סכום נכסי הקרן'!$C$41</f>
        <v>4.8724337904389674E-4</v>
      </c>
    </row>
    <row r="109" spans="1:14">
      <c r="A109" s="69" t="s">
        <v>1266</v>
      </c>
      <c r="B109" s="54" t="s">
        <v>1267</v>
      </c>
      <c r="C109" s="70" t="s">
        <v>120</v>
      </c>
      <c r="D109" s="70" t="s">
        <v>29</v>
      </c>
      <c r="E109" s="54" t="s">
        <v>1268</v>
      </c>
      <c r="F109" s="70" t="s">
        <v>1124</v>
      </c>
      <c r="G109" s="70" t="s">
        <v>132</v>
      </c>
      <c r="H109" s="72">
        <v>1172.8103490000001</v>
      </c>
      <c r="I109" s="80">
        <v>20210</v>
      </c>
      <c r="J109" s="117" t="s">
        <v>3363</v>
      </c>
      <c r="K109" s="72">
        <v>237.02497146799999</v>
      </c>
      <c r="L109" s="73">
        <v>8.5136893952147082E-5</v>
      </c>
      <c r="M109" s="73">
        <f t="shared" si="1"/>
        <v>1.8332425906808334E-3</v>
      </c>
      <c r="N109" s="73">
        <f>K109/'סכום נכסי הקרן'!$C$41</f>
        <v>2.7460609953231549E-4</v>
      </c>
    </row>
    <row r="110" spans="1:14">
      <c r="A110" s="69" t="s">
        <v>1269</v>
      </c>
      <c r="B110" s="54" t="s">
        <v>1270</v>
      </c>
      <c r="C110" s="70" t="s">
        <v>120</v>
      </c>
      <c r="D110" s="70" t="s">
        <v>29</v>
      </c>
      <c r="E110" s="54" t="s">
        <v>1271</v>
      </c>
      <c r="F110" s="70" t="s">
        <v>126</v>
      </c>
      <c r="G110" s="70" t="s">
        <v>132</v>
      </c>
      <c r="H110" s="72">
        <v>116662.631885</v>
      </c>
      <c r="I110" s="80">
        <v>299.60000000000002</v>
      </c>
      <c r="J110" s="117" t="s">
        <v>3363</v>
      </c>
      <c r="K110" s="72">
        <v>349.52124513400003</v>
      </c>
      <c r="L110" s="73">
        <v>1.0380427711861551E-4</v>
      </c>
      <c r="M110" s="73">
        <f t="shared" si="1"/>
        <v>2.7033321803983487E-3</v>
      </c>
      <c r="N110" s="73">
        <f>K110/'סכום נכסי הקרן'!$C$41</f>
        <v>4.0493904602319133E-4</v>
      </c>
    </row>
    <row r="111" spans="1:14">
      <c r="A111" s="69" t="s">
        <v>1272</v>
      </c>
      <c r="B111" s="54" t="s">
        <v>1273</v>
      </c>
      <c r="C111" s="70" t="s">
        <v>120</v>
      </c>
      <c r="D111" s="70" t="s">
        <v>29</v>
      </c>
      <c r="E111" s="54" t="s">
        <v>786</v>
      </c>
      <c r="F111" s="70" t="s">
        <v>315</v>
      </c>
      <c r="G111" s="70" t="s">
        <v>132</v>
      </c>
      <c r="H111" s="72">
        <v>158218.21937199999</v>
      </c>
      <c r="I111" s="80">
        <v>295.7</v>
      </c>
      <c r="J111" s="117" t="s">
        <v>3363</v>
      </c>
      <c r="K111" s="72">
        <v>467.85127468600007</v>
      </c>
      <c r="L111" s="73">
        <v>1.7258102681172739E-4</v>
      </c>
      <c r="M111" s="73">
        <f t="shared" si="1"/>
        <v>3.6185422892224092E-3</v>
      </c>
      <c r="N111" s="73">
        <f>K111/'סכום נכסי הקרן'!$C$41</f>
        <v>5.4203071054937095E-4</v>
      </c>
    </row>
    <row r="112" spans="1:14">
      <c r="A112" s="69" t="s">
        <v>1274</v>
      </c>
      <c r="B112" s="54" t="s">
        <v>1275</v>
      </c>
      <c r="C112" s="70" t="s">
        <v>120</v>
      </c>
      <c r="D112" s="70" t="s">
        <v>29</v>
      </c>
      <c r="E112" s="54" t="s">
        <v>1276</v>
      </c>
      <c r="F112" s="70" t="s">
        <v>1124</v>
      </c>
      <c r="G112" s="70" t="s">
        <v>132</v>
      </c>
      <c r="H112" s="72">
        <v>87255.949210999999</v>
      </c>
      <c r="I112" s="80">
        <v>1709</v>
      </c>
      <c r="J112" s="117" t="s">
        <v>3363</v>
      </c>
      <c r="K112" s="72">
        <v>1491.204172018</v>
      </c>
      <c r="L112" s="73">
        <v>3.2844278746035752E-4</v>
      </c>
      <c r="M112" s="73">
        <f t="shared" si="1"/>
        <v>1.1533548480622512E-2</v>
      </c>
      <c r="N112" s="73">
        <f>K112/'סכום נכסי הקרן'!$C$41</f>
        <v>1.7276397450783514E-3</v>
      </c>
    </row>
    <row r="113" spans="1:14">
      <c r="A113" s="69" t="s">
        <v>1277</v>
      </c>
      <c r="B113" s="54" t="s">
        <v>1278</v>
      </c>
      <c r="C113" s="70" t="s">
        <v>120</v>
      </c>
      <c r="D113" s="70" t="s">
        <v>29</v>
      </c>
      <c r="E113" s="54" t="s">
        <v>1279</v>
      </c>
      <c r="F113" s="70" t="s">
        <v>127</v>
      </c>
      <c r="G113" s="70" t="s">
        <v>132</v>
      </c>
      <c r="H113" s="72">
        <v>1693.41111</v>
      </c>
      <c r="I113" s="80">
        <v>26550</v>
      </c>
      <c r="J113" s="117" t="s">
        <v>3363</v>
      </c>
      <c r="K113" s="72">
        <v>449.60064969899992</v>
      </c>
      <c r="L113" s="73">
        <v>1.9722931665160532E-4</v>
      </c>
      <c r="M113" s="73">
        <f t="shared" si="1"/>
        <v>3.4773849131641255E-3</v>
      </c>
      <c r="N113" s="73">
        <f>K113/'סכום נכסי הקרן'!$C$41</f>
        <v>5.2088638592117991E-4</v>
      </c>
    </row>
    <row r="114" spans="1:14">
      <c r="A114" s="118" t="s">
        <v>3363</v>
      </c>
      <c r="B114" s="117" t="s">
        <v>3363</v>
      </c>
      <c r="C114" s="117" t="s">
        <v>3363</v>
      </c>
      <c r="D114" s="117" t="s">
        <v>3363</v>
      </c>
      <c r="E114" s="117" t="s">
        <v>3363</v>
      </c>
      <c r="F114" s="117" t="s">
        <v>3363</v>
      </c>
      <c r="G114" s="117" t="s">
        <v>3363</v>
      </c>
      <c r="H114" s="117" t="s">
        <v>3363</v>
      </c>
      <c r="I114" s="117" t="s">
        <v>3363</v>
      </c>
      <c r="J114" s="117" t="s">
        <v>3363</v>
      </c>
      <c r="K114" s="117" t="s">
        <v>3363</v>
      </c>
      <c r="L114" s="117" t="s">
        <v>3363</v>
      </c>
      <c r="M114" s="117" t="s">
        <v>3363</v>
      </c>
      <c r="N114" s="117" t="s">
        <v>3363</v>
      </c>
    </row>
    <row r="115" spans="1:14">
      <c r="A115" s="68" t="s">
        <v>30</v>
      </c>
      <c r="B115" s="116" t="s">
        <v>3363</v>
      </c>
      <c r="C115" s="116" t="s">
        <v>3363</v>
      </c>
      <c r="D115" s="116" t="s">
        <v>3363</v>
      </c>
      <c r="E115" s="116" t="s">
        <v>3363</v>
      </c>
      <c r="F115" s="116" t="s">
        <v>3363</v>
      </c>
      <c r="G115" s="116" t="s">
        <v>3363</v>
      </c>
      <c r="H115" s="116" t="s">
        <v>3363</v>
      </c>
      <c r="I115" s="116" t="s">
        <v>3363</v>
      </c>
      <c r="J115" s="66">
        <v>8.9144284430000003</v>
      </c>
      <c r="K115" s="66">
        <v>5936.7249526350015</v>
      </c>
      <c r="L115" s="116" t="s">
        <v>3363</v>
      </c>
      <c r="M115" s="67">
        <f t="shared" si="1"/>
        <v>4.5916921600800527E-2</v>
      </c>
      <c r="N115" s="67">
        <f>K115/'סכום נכסי הקרן'!$C$41</f>
        <v>6.8780132031757875E-3</v>
      </c>
    </row>
    <row r="116" spans="1:14">
      <c r="A116" s="69" t="s">
        <v>1280</v>
      </c>
      <c r="B116" s="54" t="s">
        <v>1281</v>
      </c>
      <c r="C116" s="70" t="s">
        <v>120</v>
      </c>
      <c r="D116" s="70" t="s">
        <v>29</v>
      </c>
      <c r="E116" s="54" t="s">
        <v>1282</v>
      </c>
      <c r="F116" s="70" t="s">
        <v>1283</v>
      </c>
      <c r="G116" s="70" t="s">
        <v>132</v>
      </c>
      <c r="H116" s="72">
        <v>70672.446641999995</v>
      </c>
      <c r="I116" s="80">
        <v>160.30000000000001</v>
      </c>
      <c r="J116" s="117" t="s">
        <v>3363</v>
      </c>
      <c r="K116" s="72">
        <v>113.287931958</v>
      </c>
      <c r="L116" s="73">
        <v>2.3807212172019212E-4</v>
      </c>
      <c r="M116" s="73">
        <f t="shared" si="1"/>
        <v>8.7621258042677036E-4</v>
      </c>
      <c r="N116" s="73">
        <f>K116/'סכום נכסי הקרן'!$C$41</f>
        <v>1.3125012493997386E-4</v>
      </c>
    </row>
    <row r="117" spans="1:14">
      <c r="A117" s="69" t="s">
        <v>1284</v>
      </c>
      <c r="B117" s="54" t="s">
        <v>1285</v>
      </c>
      <c r="C117" s="70" t="s">
        <v>120</v>
      </c>
      <c r="D117" s="70" t="s">
        <v>29</v>
      </c>
      <c r="E117" s="54" t="s">
        <v>1286</v>
      </c>
      <c r="F117" s="70" t="s">
        <v>588</v>
      </c>
      <c r="G117" s="70" t="s">
        <v>132</v>
      </c>
      <c r="H117" s="72">
        <v>28629.413176999999</v>
      </c>
      <c r="I117" s="80">
        <v>512</v>
      </c>
      <c r="J117" s="117" t="s">
        <v>3363</v>
      </c>
      <c r="K117" s="72">
        <v>146.582595467</v>
      </c>
      <c r="L117" s="73">
        <v>1.7366363489320301E-4</v>
      </c>
      <c r="M117" s="73">
        <f t="shared" si="1"/>
        <v>1.1337263554904505E-3</v>
      </c>
      <c r="N117" s="73">
        <f>K117/'סכום נכסי הקרן'!$C$41</f>
        <v>1.6982377236969946E-4</v>
      </c>
    </row>
    <row r="118" spans="1:14">
      <c r="A118" s="69" t="s">
        <v>1287</v>
      </c>
      <c r="B118" s="54" t="s">
        <v>1288</v>
      </c>
      <c r="C118" s="70" t="s">
        <v>120</v>
      </c>
      <c r="D118" s="70" t="s">
        <v>29</v>
      </c>
      <c r="E118" s="54" t="s">
        <v>1289</v>
      </c>
      <c r="F118" s="70" t="s">
        <v>1290</v>
      </c>
      <c r="G118" s="70" t="s">
        <v>132</v>
      </c>
      <c r="H118" s="72">
        <v>975.68635300000005</v>
      </c>
      <c r="I118" s="80">
        <v>1558</v>
      </c>
      <c r="J118" s="117" t="s">
        <v>3363</v>
      </c>
      <c r="K118" s="72">
        <v>15.201193384</v>
      </c>
      <c r="L118" s="73">
        <v>2.1832338919077128E-4</v>
      </c>
      <c r="M118" s="73">
        <f t="shared" si="1"/>
        <v>1.1757189534979779E-4</v>
      </c>
      <c r="N118" s="73">
        <f>K118/'סכום נכסי הקרן'!$C$41</f>
        <v>1.7611395109819663E-5</v>
      </c>
    </row>
    <row r="119" spans="1:14">
      <c r="A119" s="69" t="s">
        <v>1291</v>
      </c>
      <c r="B119" s="54" t="s">
        <v>1292</v>
      </c>
      <c r="C119" s="70" t="s">
        <v>120</v>
      </c>
      <c r="D119" s="70" t="s">
        <v>29</v>
      </c>
      <c r="E119" s="54" t="s">
        <v>1293</v>
      </c>
      <c r="F119" s="70" t="s">
        <v>128</v>
      </c>
      <c r="G119" s="70" t="s">
        <v>132</v>
      </c>
      <c r="H119" s="72">
        <v>12753.265128999999</v>
      </c>
      <c r="I119" s="80">
        <v>433</v>
      </c>
      <c r="J119" s="117" t="s">
        <v>3363</v>
      </c>
      <c r="K119" s="72">
        <v>55.221638007999999</v>
      </c>
      <c r="L119" s="73">
        <v>2.3182899437843189E-4</v>
      </c>
      <c r="M119" s="73">
        <f t="shared" si="1"/>
        <v>4.2710545684884711E-4</v>
      </c>
      <c r="N119" s="73">
        <f>K119/'סכום נכסי הקרן'!$C$41</f>
        <v>6.3977219485541071E-5</v>
      </c>
    </row>
    <row r="120" spans="1:14">
      <c r="A120" s="69" t="s">
        <v>1294</v>
      </c>
      <c r="B120" s="54" t="s">
        <v>1295</v>
      </c>
      <c r="C120" s="70" t="s">
        <v>120</v>
      </c>
      <c r="D120" s="70" t="s">
        <v>29</v>
      </c>
      <c r="E120" s="54" t="s">
        <v>1296</v>
      </c>
      <c r="F120" s="70" t="s">
        <v>128</v>
      </c>
      <c r="G120" s="70" t="s">
        <v>132</v>
      </c>
      <c r="H120" s="72">
        <v>5608.0038299999987</v>
      </c>
      <c r="I120" s="80">
        <v>1999</v>
      </c>
      <c r="J120" s="117" t="s">
        <v>3363</v>
      </c>
      <c r="K120" s="72">
        <v>112.10399656499997</v>
      </c>
      <c r="L120" s="73">
        <v>3.3188660718317406E-4</v>
      </c>
      <c r="M120" s="73">
        <f t="shared" si="1"/>
        <v>8.6705556724955282E-4</v>
      </c>
      <c r="N120" s="73">
        <f>K120/'סכום נכסי הקרן'!$C$41</f>
        <v>1.2987847250033253E-4</v>
      </c>
    </row>
    <row r="121" spans="1:14">
      <c r="A121" s="69" t="s">
        <v>1297</v>
      </c>
      <c r="B121" s="54" t="s">
        <v>1298</v>
      </c>
      <c r="C121" s="70" t="s">
        <v>120</v>
      </c>
      <c r="D121" s="70" t="s">
        <v>29</v>
      </c>
      <c r="E121" s="54" t="s">
        <v>1299</v>
      </c>
      <c r="F121" s="70" t="s">
        <v>127</v>
      </c>
      <c r="G121" s="70" t="s">
        <v>132</v>
      </c>
      <c r="H121" s="72">
        <v>7011.9696000000004</v>
      </c>
      <c r="I121" s="80">
        <v>468</v>
      </c>
      <c r="J121" s="117" t="s">
        <v>3363</v>
      </c>
      <c r="K121" s="72">
        <v>32.816017727999998</v>
      </c>
      <c r="L121" s="73">
        <v>1.233862775141858E-4</v>
      </c>
      <c r="M121" s="73">
        <f t="shared" si="1"/>
        <v>2.5381174389732541E-4</v>
      </c>
      <c r="N121" s="73">
        <f>K121/'סכום נכסי הקרן'!$C$41</f>
        <v>3.8019110706594936E-5</v>
      </c>
    </row>
    <row r="122" spans="1:14">
      <c r="A122" s="69" t="s">
        <v>1300</v>
      </c>
      <c r="B122" s="54" t="s">
        <v>1301</v>
      </c>
      <c r="C122" s="70" t="s">
        <v>120</v>
      </c>
      <c r="D122" s="70" t="s">
        <v>29</v>
      </c>
      <c r="E122" s="54" t="s">
        <v>789</v>
      </c>
      <c r="F122" s="70" t="s">
        <v>652</v>
      </c>
      <c r="G122" s="70" t="s">
        <v>132</v>
      </c>
      <c r="H122" s="72">
        <v>566.12597400000004</v>
      </c>
      <c r="I122" s="80">
        <v>5400</v>
      </c>
      <c r="J122" s="117" t="s">
        <v>3363</v>
      </c>
      <c r="K122" s="72">
        <v>30.570802592000003</v>
      </c>
      <c r="L122" s="73">
        <v>4.4047635086638213E-5</v>
      </c>
      <c r="M122" s="73">
        <f t="shared" si="1"/>
        <v>2.3644638366939624E-4</v>
      </c>
      <c r="N122" s="73">
        <f>K122/'סכום נכסי הקרן'!$C$41</f>
        <v>3.5417908954352076E-5</v>
      </c>
    </row>
    <row r="123" spans="1:14">
      <c r="A123" s="69" t="s">
        <v>1302</v>
      </c>
      <c r="B123" s="54" t="s">
        <v>1303</v>
      </c>
      <c r="C123" s="70" t="s">
        <v>120</v>
      </c>
      <c r="D123" s="70" t="s">
        <v>29</v>
      </c>
      <c r="E123" s="54" t="s">
        <v>1304</v>
      </c>
      <c r="F123" s="70" t="s">
        <v>1305</v>
      </c>
      <c r="G123" s="70" t="s">
        <v>132</v>
      </c>
      <c r="H123" s="72">
        <v>6389.7946160000001</v>
      </c>
      <c r="I123" s="80">
        <v>574</v>
      </c>
      <c r="J123" s="117" t="s">
        <v>3363</v>
      </c>
      <c r="K123" s="72">
        <v>36.677421093999996</v>
      </c>
      <c r="L123" s="73">
        <v>3.2897513671183983E-4</v>
      </c>
      <c r="M123" s="73">
        <f t="shared" si="1"/>
        <v>2.8367732753818334E-4</v>
      </c>
      <c r="N123" s="73">
        <f>K123/'סכום נכסי הקרן'!$C$41</f>
        <v>4.249275291606724E-5</v>
      </c>
    </row>
    <row r="124" spans="1:14">
      <c r="A124" s="69" t="s">
        <v>1306</v>
      </c>
      <c r="B124" s="54" t="s">
        <v>1307</v>
      </c>
      <c r="C124" s="70" t="s">
        <v>120</v>
      </c>
      <c r="D124" s="70" t="s">
        <v>29</v>
      </c>
      <c r="E124" s="54" t="s">
        <v>1308</v>
      </c>
      <c r="F124" s="70" t="s">
        <v>315</v>
      </c>
      <c r="G124" s="70" t="s">
        <v>132</v>
      </c>
      <c r="H124" s="72">
        <v>3651.153022</v>
      </c>
      <c r="I124" s="80">
        <v>2602</v>
      </c>
      <c r="J124" s="117" t="s">
        <v>3363</v>
      </c>
      <c r="K124" s="72">
        <v>95.003001640000008</v>
      </c>
      <c r="L124" s="73">
        <v>2.0406760060988561E-4</v>
      </c>
      <c r="M124" s="73">
        <f t="shared" si="1"/>
        <v>7.3478987370106008E-4</v>
      </c>
      <c r="N124" s="73">
        <f>K124/'סכום נכסי הקרן'!$C$41</f>
        <v>1.1006605575203999E-4</v>
      </c>
    </row>
    <row r="125" spans="1:14">
      <c r="A125" s="69" t="s">
        <v>1309</v>
      </c>
      <c r="B125" s="54" t="s">
        <v>1310</v>
      </c>
      <c r="C125" s="70" t="s">
        <v>120</v>
      </c>
      <c r="D125" s="70" t="s">
        <v>29</v>
      </c>
      <c r="E125" s="54" t="s">
        <v>1311</v>
      </c>
      <c r="F125" s="70" t="s">
        <v>154</v>
      </c>
      <c r="G125" s="70" t="s">
        <v>132</v>
      </c>
      <c r="H125" s="72">
        <v>136.558108</v>
      </c>
      <c r="I125" s="80">
        <v>7941</v>
      </c>
      <c r="J125" s="117" t="s">
        <v>3363</v>
      </c>
      <c r="K125" s="72">
        <v>10.844079353000001</v>
      </c>
      <c r="L125" s="73">
        <v>1.20337492477701E-5</v>
      </c>
      <c r="M125" s="73">
        <f t="shared" si="1"/>
        <v>8.3872294144864701E-5</v>
      </c>
      <c r="N125" s="73">
        <f>K125/'סכום נכסי הקרן'!$C$41</f>
        <v>1.2563445596905287E-5</v>
      </c>
    </row>
    <row r="126" spans="1:14">
      <c r="A126" s="69" t="s">
        <v>1312</v>
      </c>
      <c r="B126" s="54" t="s">
        <v>1313</v>
      </c>
      <c r="C126" s="70" t="s">
        <v>120</v>
      </c>
      <c r="D126" s="70" t="s">
        <v>29</v>
      </c>
      <c r="E126" s="54" t="s">
        <v>1314</v>
      </c>
      <c r="F126" s="70" t="s">
        <v>1290</v>
      </c>
      <c r="G126" s="70" t="s">
        <v>132</v>
      </c>
      <c r="H126" s="72">
        <v>3835.1374049999999</v>
      </c>
      <c r="I126" s="80">
        <v>627.29999999999995</v>
      </c>
      <c r="J126" s="117" t="s">
        <v>3363</v>
      </c>
      <c r="K126" s="72">
        <v>24.057816932000001</v>
      </c>
      <c r="L126" s="73">
        <v>7.3595842216090803E-5</v>
      </c>
      <c r="M126" s="73">
        <f t="shared" si="1"/>
        <v>1.8607243939484756E-4</v>
      </c>
      <c r="N126" s="73">
        <f>K126/'סכום נכסי הקרן'!$C$41</f>
        <v>2.7872266917880129E-5</v>
      </c>
    </row>
    <row r="127" spans="1:14">
      <c r="A127" s="69" t="s">
        <v>1315</v>
      </c>
      <c r="B127" s="54" t="s">
        <v>1316</v>
      </c>
      <c r="C127" s="70" t="s">
        <v>120</v>
      </c>
      <c r="D127" s="70" t="s">
        <v>29</v>
      </c>
      <c r="E127" s="54" t="s">
        <v>1317</v>
      </c>
      <c r="F127" s="70" t="s">
        <v>538</v>
      </c>
      <c r="G127" s="70" t="s">
        <v>132</v>
      </c>
      <c r="H127" s="72">
        <v>4020.3682819999999</v>
      </c>
      <c r="I127" s="80">
        <v>2300</v>
      </c>
      <c r="J127" s="117" t="s">
        <v>3363</v>
      </c>
      <c r="K127" s="72">
        <v>92.468470476000022</v>
      </c>
      <c r="L127" s="73">
        <v>1.4361651565808882E-4</v>
      </c>
      <c r="M127" s="73">
        <f t="shared" si="1"/>
        <v>7.1518683167356653E-4</v>
      </c>
      <c r="N127" s="73">
        <f>K127/'סכום נכסי הקרן'!$C$41</f>
        <v>1.0712966591607243E-4</v>
      </c>
    </row>
    <row r="128" spans="1:14">
      <c r="A128" s="69" t="s">
        <v>1318</v>
      </c>
      <c r="B128" s="54" t="s">
        <v>1319</v>
      </c>
      <c r="C128" s="70" t="s">
        <v>120</v>
      </c>
      <c r="D128" s="70" t="s">
        <v>29</v>
      </c>
      <c r="E128" s="54" t="s">
        <v>1320</v>
      </c>
      <c r="F128" s="70" t="s">
        <v>128</v>
      </c>
      <c r="G128" s="70" t="s">
        <v>132</v>
      </c>
      <c r="H128" s="72">
        <v>2146.2353419999999</v>
      </c>
      <c r="I128" s="80">
        <v>1762</v>
      </c>
      <c r="J128" s="117" t="s">
        <v>3363</v>
      </c>
      <c r="K128" s="72">
        <v>37.816666722000001</v>
      </c>
      <c r="L128" s="73">
        <v>3.2875662316046294E-4</v>
      </c>
      <c r="M128" s="73">
        <f t="shared" si="1"/>
        <v>2.9248869282835283E-4</v>
      </c>
      <c r="N128" s="73">
        <f>K128/'סכום נכסי הקרן'!$C$41</f>
        <v>4.3812629874080336E-5</v>
      </c>
    </row>
    <row r="129" spans="1:14">
      <c r="A129" s="69" t="s">
        <v>1321</v>
      </c>
      <c r="B129" s="54" t="s">
        <v>1322</v>
      </c>
      <c r="C129" s="70" t="s">
        <v>120</v>
      </c>
      <c r="D129" s="70" t="s">
        <v>29</v>
      </c>
      <c r="E129" s="54" t="s">
        <v>1323</v>
      </c>
      <c r="F129" s="70" t="s">
        <v>538</v>
      </c>
      <c r="G129" s="70" t="s">
        <v>132</v>
      </c>
      <c r="H129" s="72">
        <v>935.68324199999984</v>
      </c>
      <c r="I129" s="80">
        <v>9550</v>
      </c>
      <c r="J129" s="117" t="s">
        <v>3363</v>
      </c>
      <c r="K129" s="72">
        <v>89.357749613999999</v>
      </c>
      <c r="L129" s="73">
        <v>1.8488058756604899E-4</v>
      </c>
      <c r="M129" s="73">
        <f t="shared" si="1"/>
        <v>6.9112731618615412E-4</v>
      </c>
      <c r="N129" s="73">
        <f>K129/'סכום נכסי הקרן'!$C$41</f>
        <v>1.0352572951495381E-4</v>
      </c>
    </row>
    <row r="130" spans="1:14">
      <c r="A130" s="69" t="s">
        <v>1324</v>
      </c>
      <c r="B130" s="54" t="s">
        <v>1325</v>
      </c>
      <c r="C130" s="70" t="s">
        <v>120</v>
      </c>
      <c r="D130" s="70" t="s">
        <v>29</v>
      </c>
      <c r="E130" s="54" t="s">
        <v>1326</v>
      </c>
      <c r="F130" s="70" t="s">
        <v>1136</v>
      </c>
      <c r="G130" s="70" t="s">
        <v>132</v>
      </c>
      <c r="H130" s="72">
        <v>2881.7383629999995</v>
      </c>
      <c r="I130" s="80">
        <v>113.3</v>
      </c>
      <c r="J130" s="117" t="s">
        <v>3363</v>
      </c>
      <c r="K130" s="72">
        <v>3.2650095540000001</v>
      </c>
      <c r="L130" s="73">
        <v>9.7289287298020711E-5</v>
      </c>
      <c r="M130" s="73">
        <f t="shared" si="1"/>
        <v>2.5252843767057361E-5</v>
      </c>
      <c r="N130" s="73">
        <f>K130/'סכום נכסי הקרן'!$C$41</f>
        <v>3.7826880982484632E-6</v>
      </c>
    </row>
    <row r="131" spans="1:14">
      <c r="A131" s="69" t="s">
        <v>1327</v>
      </c>
      <c r="B131" s="54" t="s">
        <v>1328</v>
      </c>
      <c r="C131" s="70" t="s">
        <v>120</v>
      </c>
      <c r="D131" s="70" t="s">
        <v>29</v>
      </c>
      <c r="E131" s="54" t="s">
        <v>1329</v>
      </c>
      <c r="F131" s="70" t="s">
        <v>652</v>
      </c>
      <c r="G131" s="70" t="s">
        <v>132</v>
      </c>
      <c r="H131" s="72">
        <v>5843.3080000000009</v>
      </c>
      <c r="I131" s="80">
        <v>1600</v>
      </c>
      <c r="J131" s="117" t="s">
        <v>3363</v>
      </c>
      <c r="K131" s="72">
        <v>93.49292800000002</v>
      </c>
      <c r="L131" s="73">
        <v>1.2811149773959694E-4</v>
      </c>
      <c r="M131" s="73">
        <f t="shared" si="1"/>
        <v>7.2311038147386173E-4</v>
      </c>
      <c r="N131" s="73">
        <f>K131/'סכום נכסי הקרן'!$C$41</f>
        <v>1.0831655471964373E-4</v>
      </c>
    </row>
    <row r="132" spans="1:14">
      <c r="A132" s="69" t="s">
        <v>1330</v>
      </c>
      <c r="B132" s="54" t="s">
        <v>1331</v>
      </c>
      <c r="C132" s="70" t="s">
        <v>120</v>
      </c>
      <c r="D132" s="70" t="s">
        <v>29</v>
      </c>
      <c r="E132" s="54" t="s">
        <v>1332</v>
      </c>
      <c r="F132" s="70" t="s">
        <v>1198</v>
      </c>
      <c r="G132" s="70" t="s">
        <v>132</v>
      </c>
      <c r="H132" s="72">
        <v>5920.7814989999997</v>
      </c>
      <c r="I132" s="80">
        <v>160.1</v>
      </c>
      <c r="J132" s="117" t="s">
        <v>3363</v>
      </c>
      <c r="K132" s="72">
        <v>9.4791711890000006</v>
      </c>
      <c r="L132" s="73">
        <v>6.0156822553603726E-5</v>
      </c>
      <c r="M132" s="73">
        <f t="shared" si="1"/>
        <v>7.331556772437192E-5</v>
      </c>
      <c r="N132" s="73">
        <f>K132/'סכום נכסי הקרן'!$C$41</f>
        <v>1.0982126528224558E-5</v>
      </c>
    </row>
    <row r="133" spans="1:14">
      <c r="A133" s="69" t="s">
        <v>1333</v>
      </c>
      <c r="B133" s="54" t="s">
        <v>1334</v>
      </c>
      <c r="C133" s="70" t="s">
        <v>120</v>
      </c>
      <c r="D133" s="70" t="s">
        <v>29</v>
      </c>
      <c r="E133" s="54" t="s">
        <v>1335</v>
      </c>
      <c r="F133" s="70" t="s">
        <v>588</v>
      </c>
      <c r="G133" s="70" t="s">
        <v>132</v>
      </c>
      <c r="H133" s="72">
        <v>524.76119700000004</v>
      </c>
      <c r="I133" s="80">
        <v>6898</v>
      </c>
      <c r="J133" s="117" t="s">
        <v>3363</v>
      </c>
      <c r="K133" s="72">
        <v>36.198027341</v>
      </c>
      <c r="L133" s="73">
        <v>2.8989874394070692E-5</v>
      </c>
      <c r="M133" s="73">
        <f t="shared" si="1"/>
        <v>2.7996951126775901E-4</v>
      </c>
      <c r="N133" s="73">
        <f>K133/'סכום נכסי הקרן'!$C$41</f>
        <v>4.1937349627391981E-5</v>
      </c>
    </row>
    <row r="134" spans="1:14">
      <c r="A134" s="69" t="s">
        <v>1336</v>
      </c>
      <c r="B134" s="54" t="s">
        <v>1337</v>
      </c>
      <c r="C134" s="70" t="s">
        <v>120</v>
      </c>
      <c r="D134" s="70" t="s">
        <v>29</v>
      </c>
      <c r="E134" s="54" t="s">
        <v>1338</v>
      </c>
      <c r="F134" s="70" t="s">
        <v>743</v>
      </c>
      <c r="G134" s="70" t="s">
        <v>132</v>
      </c>
      <c r="H134" s="72">
        <v>1949.1230330000001</v>
      </c>
      <c r="I134" s="80">
        <v>11590</v>
      </c>
      <c r="J134" s="117" t="s">
        <v>3363</v>
      </c>
      <c r="K134" s="72">
        <v>225.90335952699999</v>
      </c>
      <c r="L134" s="73">
        <v>2.1936525543465906E-4</v>
      </c>
      <c r="M134" s="73">
        <f t="shared" si="1"/>
        <v>1.7472237524082661E-3</v>
      </c>
      <c r="N134" s="73">
        <f>K134/'סכום נכסי הקרן'!$C$41</f>
        <v>2.6172111759680515E-4</v>
      </c>
    </row>
    <row r="135" spans="1:14">
      <c r="A135" s="69" t="s">
        <v>1339</v>
      </c>
      <c r="B135" s="54" t="s">
        <v>1340</v>
      </c>
      <c r="C135" s="70" t="s">
        <v>120</v>
      </c>
      <c r="D135" s="70" t="s">
        <v>29</v>
      </c>
      <c r="E135" s="54" t="s">
        <v>1341</v>
      </c>
      <c r="F135" s="70" t="s">
        <v>127</v>
      </c>
      <c r="G135" s="70" t="s">
        <v>132</v>
      </c>
      <c r="H135" s="72">
        <v>24191.295120000002</v>
      </c>
      <c r="I135" s="80">
        <v>230.2</v>
      </c>
      <c r="J135" s="117" t="s">
        <v>3363</v>
      </c>
      <c r="K135" s="72">
        <v>55.688361365999995</v>
      </c>
      <c r="L135" s="73">
        <v>1.6155184524869673E-4</v>
      </c>
      <c r="M135" s="73">
        <f t="shared" si="1"/>
        <v>4.3071527539518829E-4</v>
      </c>
      <c r="N135" s="73">
        <f>K135/'סכום נכסי הקרן'!$C$41</f>
        <v>6.4517943444317318E-5</v>
      </c>
    </row>
    <row r="136" spans="1:14">
      <c r="A136" s="69" t="s">
        <v>1342</v>
      </c>
      <c r="B136" s="54" t="s">
        <v>1343</v>
      </c>
      <c r="C136" s="70" t="s">
        <v>120</v>
      </c>
      <c r="D136" s="70" t="s">
        <v>29</v>
      </c>
      <c r="E136" s="54" t="s">
        <v>1344</v>
      </c>
      <c r="F136" s="70" t="s">
        <v>128</v>
      </c>
      <c r="G136" s="70" t="s">
        <v>132</v>
      </c>
      <c r="H136" s="72">
        <v>22788.9012</v>
      </c>
      <c r="I136" s="80">
        <v>397.9</v>
      </c>
      <c r="J136" s="117" t="s">
        <v>3363</v>
      </c>
      <c r="K136" s="72">
        <v>90.677037874999996</v>
      </c>
      <c r="L136" s="73">
        <v>2.8581311197948921E-4</v>
      </c>
      <c r="M136" s="73">
        <f t="shared" si="1"/>
        <v>7.0133120067339253E-4</v>
      </c>
      <c r="N136" s="73">
        <f>K136/'סכום נכסי הקרן'!$C$41</f>
        <v>1.0505419548741314E-4</v>
      </c>
    </row>
    <row r="137" spans="1:14">
      <c r="A137" s="69" t="s">
        <v>1345</v>
      </c>
      <c r="B137" s="54" t="s">
        <v>1346</v>
      </c>
      <c r="C137" s="70" t="s">
        <v>120</v>
      </c>
      <c r="D137" s="70" t="s">
        <v>29</v>
      </c>
      <c r="E137" s="54" t="s">
        <v>1347</v>
      </c>
      <c r="F137" s="70" t="s">
        <v>154</v>
      </c>
      <c r="G137" s="70" t="s">
        <v>132</v>
      </c>
      <c r="H137" s="72">
        <v>23579.556283999998</v>
      </c>
      <c r="I137" s="80">
        <v>130.1</v>
      </c>
      <c r="J137" s="117" t="s">
        <v>3363</v>
      </c>
      <c r="K137" s="72">
        <v>30.677002727999998</v>
      </c>
      <c r="L137" s="73">
        <v>2.1797092505255019E-4</v>
      </c>
      <c r="M137" s="73">
        <f t="shared" si="1"/>
        <v>2.3726777650090038E-4</v>
      </c>
      <c r="N137" s="73">
        <f>K137/'סכום נכסי הקרן'!$C$41</f>
        <v>3.5540947488799057E-5</v>
      </c>
    </row>
    <row r="138" spans="1:14">
      <c r="A138" s="69" t="s">
        <v>1348</v>
      </c>
      <c r="B138" s="54" t="s">
        <v>1349</v>
      </c>
      <c r="C138" s="70" t="s">
        <v>120</v>
      </c>
      <c r="D138" s="70" t="s">
        <v>29</v>
      </c>
      <c r="E138" s="54" t="s">
        <v>549</v>
      </c>
      <c r="F138" s="70" t="s">
        <v>538</v>
      </c>
      <c r="G138" s="70" t="s">
        <v>132</v>
      </c>
      <c r="H138" s="72">
        <v>458698.81903399999</v>
      </c>
      <c r="I138" s="80">
        <v>65.599999999999994</v>
      </c>
      <c r="J138" s="117" t="s">
        <v>3363</v>
      </c>
      <c r="K138" s="72">
        <v>300.90642529799999</v>
      </c>
      <c r="L138" s="73">
        <v>3.6262048676474897E-4</v>
      </c>
      <c r="M138" s="73">
        <f t="shared" ref="M138:M200" si="2">IFERROR(K138/$K$9,0)</f>
        <v>2.3273264046792157E-3</v>
      </c>
      <c r="N138" s="73">
        <f>K138/'סכום נכסי הקרן'!$C$41</f>
        <v>3.4861617855505816E-4</v>
      </c>
    </row>
    <row r="139" spans="1:14">
      <c r="A139" s="69" t="s">
        <v>1350</v>
      </c>
      <c r="B139" s="54" t="s">
        <v>1351</v>
      </c>
      <c r="C139" s="70" t="s">
        <v>120</v>
      </c>
      <c r="D139" s="70" t="s">
        <v>29</v>
      </c>
      <c r="E139" s="54" t="s">
        <v>1352</v>
      </c>
      <c r="F139" s="70" t="s">
        <v>451</v>
      </c>
      <c r="G139" s="70" t="s">
        <v>132</v>
      </c>
      <c r="H139" s="72">
        <v>7907.9962969999997</v>
      </c>
      <c r="I139" s="80">
        <v>900</v>
      </c>
      <c r="J139" s="117" t="s">
        <v>3363</v>
      </c>
      <c r="K139" s="72">
        <v>71.171966734999998</v>
      </c>
      <c r="L139" s="73">
        <v>2.310129037476749E-4</v>
      </c>
      <c r="M139" s="73">
        <f t="shared" si="2"/>
        <v>5.5047145401191017E-4</v>
      </c>
      <c r="N139" s="73">
        <f>K139/'סכום נכסי הקרן'!$C$41</f>
        <v>8.2456527934992988E-5</v>
      </c>
    </row>
    <row r="140" spans="1:14">
      <c r="A140" s="69" t="s">
        <v>1353</v>
      </c>
      <c r="B140" s="54" t="s">
        <v>1354</v>
      </c>
      <c r="C140" s="70" t="s">
        <v>120</v>
      </c>
      <c r="D140" s="70" t="s">
        <v>29</v>
      </c>
      <c r="E140" s="54" t="s">
        <v>1355</v>
      </c>
      <c r="F140" s="70" t="s">
        <v>156</v>
      </c>
      <c r="G140" s="70" t="s">
        <v>132</v>
      </c>
      <c r="H140" s="72">
        <v>1961.8614439999999</v>
      </c>
      <c r="I140" s="80">
        <v>2290</v>
      </c>
      <c r="J140" s="117" t="s">
        <v>3363</v>
      </c>
      <c r="K140" s="72">
        <v>44.926627077999996</v>
      </c>
      <c r="L140" s="73">
        <v>1.65293681055366E-4</v>
      </c>
      <c r="M140" s="73">
        <f t="shared" si="2"/>
        <v>3.4747986975770502E-4</v>
      </c>
      <c r="N140" s="73">
        <f>K140/'סכום נכסי הקרן'!$C$41</f>
        <v>5.2049899006941071E-5</v>
      </c>
    </row>
    <row r="141" spans="1:14">
      <c r="A141" s="69" t="s">
        <v>1356</v>
      </c>
      <c r="B141" s="54" t="s">
        <v>1357</v>
      </c>
      <c r="C141" s="70" t="s">
        <v>120</v>
      </c>
      <c r="D141" s="70" t="s">
        <v>29</v>
      </c>
      <c r="E141" s="54" t="s">
        <v>1358</v>
      </c>
      <c r="F141" s="70" t="s">
        <v>451</v>
      </c>
      <c r="G141" s="70" t="s">
        <v>132</v>
      </c>
      <c r="H141" s="72">
        <v>4937.15409</v>
      </c>
      <c r="I141" s="80">
        <v>951.2</v>
      </c>
      <c r="J141" s="117" t="s">
        <v>3363</v>
      </c>
      <c r="K141" s="72">
        <v>46.962209712000003</v>
      </c>
      <c r="L141" s="73">
        <v>3.2524570963441009E-4</v>
      </c>
      <c r="M141" s="73">
        <f t="shared" si="2"/>
        <v>3.6322385132381144E-4</v>
      </c>
      <c r="N141" s="73">
        <f>K141/'סכום נכסי הקרן'!$C$41</f>
        <v>5.4408230299785147E-5</v>
      </c>
    </row>
    <row r="142" spans="1:14">
      <c r="A142" s="69" t="s">
        <v>1359</v>
      </c>
      <c r="B142" s="54" t="s">
        <v>1360</v>
      </c>
      <c r="C142" s="70" t="s">
        <v>120</v>
      </c>
      <c r="D142" s="70" t="s">
        <v>29</v>
      </c>
      <c r="E142" s="54" t="s">
        <v>1361</v>
      </c>
      <c r="F142" s="70" t="s">
        <v>128</v>
      </c>
      <c r="G142" s="70" t="s">
        <v>132</v>
      </c>
      <c r="H142" s="72">
        <v>33338.277989000002</v>
      </c>
      <c r="I142" s="80">
        <v>449.6</v>
      </c>
      <c r="J142" s="117" t="s">
        <v>3363</v>
      </c>
      <c r="K142" s="72">
        <v>149.88889783799999</v>
      </c>
      <c r="L142" s="73">
        <v>3.6416546445985855E-4</v>
      </c>
      <c r="M142" s="73">
        <f t="shared" si="2"/>
        <v>1.1592985738379359E-3</v>
      </c>
      <c r="N142" s="73">
        <f>K142/'סכום נכסי הקרן'!$C$41</f>
        <v>1.7365430040373547E-4</v>
      </c>
    </row>
    <row r="143" spans="1:14">
      <c r="A143" s="69" t="s">
        <v>1362</v>
      </c>
      <c r="B143" s="54" t="s">
        <v>1363</v>
      </c>
      <c r="C143" s="70" t="s">
        <v>120</v>
      </c>
      <c r="D143" s="70" t="s">
        <v>29</v>
      </c>
      <c r="E143" s="54" t="s">
        <v>1364</v>
      </c>
      <c r="F143" s="70" t="s">
        <v>154</v>
      </c>
      <c r="G143" s="70" t="s">
        <v>132</v>
      </c>
      <c r="H143" s="72">
        <v>5938.5539200000003</v>
      </c>
      <c r="I143" s="80">
        <v>392.7</v>
      </c>
      <c r="J143" s="117" t="s">
        <v>3363</v>
      </c>
      <c r="K143" s="72">
        <v>23.320701244999999</v>
      </c>
      <c r="L143" s="73">
        <v>2.4697263908194967E-4</v>
      </c>
      <c r="M143" s="73">
        <f t="shared" si="2"/>
        <v>1.8037130223913736E-4</v>
      </c>
      <c r="N143" s="73">
        <f>K143/'סכום נכסי הקרן'!$C$41</f>
        <v>2.7018278992230358E-5</v>
      </c>
    </row>
    <row r="144" spans="1:14">
      <c r="A144" s="69" t="s">
        <v>1365</v>
      </c>
      <c r="B144" s="54" t="s">
        <v>1366</v>
      </c>
      <c r="C144" s="70" t="s">
        <v>120</v>
      </c>
      <c r="D144" s="70" t="s">
        <v>29</v>
      </c>
      <c r="E144" s="54" t="s">
        <v>1367</v>
      </c>
      <c r="F144" s="70" t="s">
        <v>1198</v>
      </c>
      <c r="G144" s="70" t="s">
        <v>132</v>
      </c>
      <c r="H144" s="72">
        <v>2458.3655720000002</v>
      </c>
      <c r="I144" s="80">
        <v>108.4</v>
      </c>
      <c r="J144" s="117" t="s">
        <v>3363</v>
      </c>
      <c r="K144" s="72">
        <v>2.6648682809999999</v>
      </c>
      <c r="L144" s="73">
        <v>1.33298398152015E-4</v>
      </c>
      <c r="M144" s="73">
        <f t="shared" si="2"/>
        <v>2.0611119583841716E-5</v>
      </c>
      <c r="N144" s="73">
        <f>K144/'סכום נכסי הקרן'!$C$41</f>
        <v>3.0873923531369059E-6</v>
      </c>
    </row>
    <row r="145" spans="1:14">
      <c r="A145" s="69" t="s">
        <v>1368</v>
      </c>
      <c r="B145" s="54" t="s">
        <v>1369</v>
      </c>
      <c r="C145" s="70" t="s">
        <v>120</v>
      </c>
      <c r="D145" s="70" t="s">
        <v>29</v>
      </c>
      <c r="E145" s="54" t="s">
        <v>1370</v>
      </c>
      <c r="F145" s="70" t="s">
        <v>1124</v>
      </c>
      <c r="G145" s="70" t="s">
        <v>132</v>
      </c>
      <c r="H145" s="72">
        <v>14769.524849000001</v>
      </c>
      <c r="I145" s="80">
        <v>101.4</v>
      </c>
      <c r="J145" s="117" t="s">
        <v>3363</v>
      </c>
      <c r="K145" s="72">
        <v>14.976298191</v>
      </c>
      <c r="L145" s="73">
        <v>8.4469671498432034E-5</v>
      </c>
      <c r="M145" s="73">
        <f t="shared" si="2"/>
        <v>1.1583246914633278E-4</v>
      </c>
      <c r="N145" s="73">
        <f>K145/'סכום נכסי הקרן'!$C$41</f>
        <v>1.7350842007035572E-5</v>
      </c>
    </row>
    <row r="146" spans="1:14">
      <c r="A146" s="69" t="s">
        <v>1371</v>
      </c>
      <c r="B146" s="54" t="s">
        <v>1372</v>
      </c>
      <c r="C146" s="70" t="s">
        <v>120</v>
      </c>
      <c r="D146" s="70" t="s">
        <v>29</v>
      </c>
      <c r="E146" s="54" t="s">
        <v>1373</v>
      </c>
      <c r="F146" s="70" t="s">
        <v>1091</v>
      </c>
      <c r="G146" s="70" t="s">
        <v>132</v>
      </c>
      <c r="H146" s="72">
        <v>3424.8942929999994</v>
      </c>
      <c r="I146" s="80">
        <v>2373</v>
      </c>
      <c r="J146" s="117" t="s">
        <v>3363</v>
      </c>
      <c r="K146" s="72">
        <v>81.272741577999994</v>
      </c>
      <c r="L146" s="73">
        <v>2.4060844926335006E-4</v>
      </c>
      <c r="M146" s="73">
        <f t="shared" si="2"/>
        <v>6.2859474425588794E-4</v>
      </c>
      <c r="N146" s="73">
        <f>K146/'סכום נכסי הקרן'!$C$41</f>
        <v>9.415881552398164E-5</v>
      </c>
    </row>
    <row r="147" spans="1:14">
      <c r="A147" s="69" t="s">
        <v>1374</v>
      </c>
      <c r="B147" s="54" t="s">
        <v>1375</v>
      </c>
      <c r="C147" s="70" t="s">
        <v>120</v>
      </c>
      <c r="D147" s="70" t="s">
        <v>29</v>
      </c>
      <c r="E147" s="54" t="s">
        <v>1376</v>
      </c>
      <c r="F147" s="70" t="s">
        <v>1377</v>
      </c>
      <c r="G147" s="70" t="s">
        <v>132</v>
      </c>
      <c r="H147" s="72">
        <v>28808.387857999998</v>
      </c>
      <c r="I147" s="80">
        <v>592.4</v>
      </c>
      <c r="J147" s="117" t="s">
        <v>3363</v>
      </c>
      <c r="K147" s="72">
        <v>170.66088965799997</v>
      </c>
      <c r="L147" s="73">
        <v>2.6820551067390121E-4</v>
      </c>
      <c r="M147" s="73">
        <f t="shared" si="2"/>
        <v>1.3199571739080089E-3</v>
      </c>
      <c r="N147" s="73">
        <f>K147/'סכום נכסי הקרן'!$C$41</f>
        <v>1.9771976328673575E-4</v>
      </c>
    </row>
    <row r="148" spans="1:14">
      <c r="A148" s="69" t="s">
        <v>1378</v>
      </c>
      <c r="B148" s="54" t="s">
        <v>1379</v>
      </c>
      <c r="C148" s="70" t="s">
        <v>120</v>
      </c>
      <c r="D148" s="70" t="s">
        <v>29</v>
      </c>
      <c r="E148" s="54" t="s">
        <v>1380</v>
      </c>
      <c r="F148" s="70" t="s">
        <v>743</v>
      </c>
      <c r="G148" s="70" t="s">
        <v>132</v>
      </c>
      <c r="H148" s="72">
        <v>2960.6414270000005</v>
      </c>
      <c r="I148" s="80">
        <v>233.7</v>
      </c>
      <c r="J148" s="117" t="s">
        <v>3363</v>
      </c>
      <c r="K148" s="72">
        <v>6.9190190190000003</v>
      </c>
      <c r="L148" s="73">
        <v>4.01806138104779E-5</v>
      </c>
      <c r="M148" s="73">
        <f t="shared" si="2"/>
        <v>5.3514362950040387E-5</v>
      </c>
      <c r="N148" s="73">
        <f>K148/'סכום נכסי הקרן'!$C$41</f>
        <v>8.0160533872441028E-6</v>
      </c>
    </row>
    <row r="149" spans="1:14">
      <c r="A149" s="69" t="s">
        <v>1381</v>
      </c>
      <c r="B149" s="54" t="s">
        <v>1382</v>
      </c>
      <c r="C149" s="70" t="s">
        <v>120</v>
      </c>
      <c r="D149" s="70" t="s">
        <v>29</v>
      </c>
      <c r="E149" s="54" t="s">
        <v>1383</v>
      </c>
      <c r="F149" s="70" t="s">
        <v>652</v>
      </c>
      <c r="G149" s="70" t="s">
        <v>132</v>
      </c>
      <c r="H149" s="72">
        <v>6688.3262999999997</v>
      </c>
      <c r="I149" s="80">
        <v>720.6</v>
      </c>
      <c r="J149" s="117" t="s">
        <v>3363</v>
      </c>
      <c r="K149" s="72">
        <v>48.196079327999989</v>
      </c>
      <c r="L149" s="73">
        <v>9.1925543172983261E-5</v>
      </c>
      <c r="M149" s="73">
        <f t="shared" si="2"/>
        <v>3.7276707504993922E-4</v>
      </c>
      <c r="N149" s="73">
        <f>K149/'סכום נכסי הקרן'!$C$41</f>
        <v>5.5837734205988278E-5</v>
      </c>
    </row>
    <row r="150" spans="1:14">
      <c r="A150" s="69" t="s">
        <v>1384</v>
      </c>
      <c r="B150" s="54" t="s">
        <v>1385</v>
      </c>
      <c r="C150" s="70" t="s">
        <v>120</v>
      </c>
      <c r="D150" s="70" t="s">
        <v>29</v>
      </c>
      <c r="E150" s="54" t="s">
        <v>1386</v>
      </c>
      <c r="F150" s="70" t="s">
        <v>1124</v>
      </c>
      <c r="G150" s="70" t="s">
        <v>132</v>
      </c>
      <c r="H150" s="72">
        <v>9821.5197360000002</v>
      </c>
      <c r="I150" s="80">
        <v>293.60000000000002</v>
      </c>
      <c r="J150" s="117" t="s">
        <v>3363</v>
      </c>
      <c r="K150" s="72">
        <v>28.835981944999997</v>
      </c>
      <c r="L150" s="73">
        <v>7.8650258223618121E-5</v>
      </c>
      <c r="M150" s="73">
        <f t="shared" si="2"/>
        <v>2.230286113664376E-4</v>
      </c>
      <c r="N150" s="73">
        <f>K150/'סכום נכסי הקרן'!$C$41</f>
        <v>3.3408026500573928E-5</v>
      </c>
    </row>
    <row r="151" spans="1:14">
      <c r="A151" s="69" t="s">
        <v>1387</v>
      </c>
      <c r="B151" s="54" t="s">
        <v>1388</v>
      </c>
      <c r="C151" s="70" t="s">
        <v>120</v>
      </c>
      <c r="D151" s="70" t="s">
        <v>29</v>
      </c>
      <c r="E151" s="54" t="s">
        <v>1389</v>
      </c>
      <c r="F151" s="70" t="s">
        <v>617</v>
      </c>
      <c r="G151" s="70" t="s">
        <v>132</v>
      </c>
      <c r="H151" s="72">
        <v>2356.1737119999998</v>
      </c>
      <c r="I151" s="80">
        <v>7000</v>
      </c>
      <c r="J151" s="117" t="s">
        <v>3363</v>
      </c>
      <c r="K151" s="72">
        <v>164.932159813</v>
      </c>
      <c r="L151" s="73">
        <v>3.9708416640145778E-5</v>
      </c>
      <c r="M151" s="73">
        <f t="shared" si="2"/>
        <v>1.2756489667291875E-3</v>
      </c>
      <c r="N151" s="73">
        <f>K151/'סכום נכסי הקרן'!$C$41</f>
        <v>1.910827235340606E-4</v>
      </c>
    </row>
    <row r="152" spans="1:14">
      <c r="A152" s="69" t="s">
        <v>1390</v>
      </c>
      <c r="B152" s="54" t="s">
        <v>1391</v>
      </c>
      <c r="C152" s="70" t="s">
        <v>120</v>
      </c>
      <c r="D152" s="70" t="s">
        <v>29</v>
      </c>
      <c r="E152" s="54" t="s">
        <v>1392</v>
      </c>
      <c r="F152" s="70" t="s">
        <v>128</v>
      </c>
      <c r="G152" s="70" t="s">
        <v>132</v>
      </c>
      <c r="H152" s="72">
        <v>3427.7341409999999</v>
      </c>
      <c r="I152" s="80">
        <v>1518</v>
      </c>
      <c r="J152" s="72">
        <v>2.5708006059999997</v>
      </c>
      <c r="K152" s="72">
        <v>54.603804865000001</v>
      </c>
      <c r="L152" s="73">
        <v>2.974256405125836E-4</v>
      </c>
      <c r="M152" s="73">
        <f t="shared" si="2"/>
        <v>4.2232689691625068E-4</v>
      </c>
      <c r="N152" s="73">
        <f>K152/'סכום נכסי הקרן'!$C$41</f>
        <v>6.3261426763321814E-5</v>
      </c>
    </row>
    <row r="153" spans="1:14">
      <c r="A153" s="69" t="s">
        <v>1393</v>
      </c>
      <c r="B153" s="54" t="s">
        <v>1394</v>
      </c>
      <c r="C153" s="70" t="s">
        <v>120</v>
      </c>
      <c r="D153" s="70" t="s">
        <v>29</v>
      </c>
      <c r="E153" s="54" t="s">
        <v>1395</v>
      </c>
      <c r="F153" s="70" t="s">
        <v>601</v>
      </c>
      <c r="G153" s="70" t="s">
        <v>132</v>
      </c>
      <c r="H153" s="72">
        <v>1437.8335830000003</v>
      </c>
      <c r="I153" s="80">
        <v>29590</v>
      </c>
      <c r="J153" s="117" t="s">
        <v>3363</v>
      </c>
      <c r="K153" s="72">
        <v>425.45495721600003</v>
      </c>
      <c r="L153" s="73">
        <v>3.9390628849112603E-4</v>
      </c>
      <c r="M153" s="73">
        <f t="shared" si="2"/>
        <v>3.2906328103491124E-3</v>
      </c>
      <c r="N153" s="73">
        <f>K153/'סכום נכסי הקרן'!$C$41</f>
        <v>4.9291231048010959E-4</v>
      </c>
    </row>
    <row r="154" spans="1:14">
      <c r="A154" s="69" t="s">
        <v>1396</v>
      </c>
      <c r="B154" s="54" t="s">
        <v>1397</v>
      </c>
      <c r="C154" s="70" t="s">
        <v>120</v>
      </c>
      <c r="D154" s="70" t="s">
        <v>29</v>
      </c>
      <c r="E154" s="54" t="s">
        <v>1398</v>
      </c>
      <c r="F154" s="70" t="s">
        <v>1198</v>
      </c>
      <c r="G154" s="70" t="s">
        <v>132</v>
      </c>
      <c r="H154" s="72">
        <v>3939.9614419999998</v>
      </c>
      <c r="I154" s="80">
        <v>565.20000000000005</v>
      </c>
      <c r="J154" s="117" t="s">
        <v>3363</v>
      </c>
      <c r="K154" s="72">
        <v>22.268662080999999</v>
      </c>
      <c r="L154" s="73">
        <v>1.8013275557396321E-4</v>
      </c>
      <c r="M154" s="73">
        <f t="shared" si="2"/>
        <v>1.7223442539209409E-4</v>
      </c>
      <c r="N154" s="73">
        <f>K154/'סכום נכסי הקרן'!$C$41</f>
        <v>2.5799435384352186E-5</v>
      </c>
    </row>
    <row r="155" spans="1:14">
      <c r="A155" s="69" t="s">
        <v>1399</v>
      </c>
      <c r="B155" s="54" t="s">
        <v>1400</v>
      </c>
      <c r="C155" s="70" t="s">
        <v>120</v>
      </c>
      <c r="D155" s="70" t="s">
        <v>29</v>
      </c>
      <c r="E155" s="54" t="s">
        <v>1401</v>
      </c>
      <c r="F155" s="70" t="s">
        <v>1091</v>
      </c>
      <c r="G155" s="70" t="s">
        <v>132</v>
      </c>
      <c r="H155" s="72">
        <v>144.435384</v>
      </c>
      <c r="I155" s="80">
        <v>14000</v>
      </c>
      <c r="J155" s="117" t="s">
        <v>3363</v>
      </c>
      <c r="K155" s="72">
        <v>20.220953735999998</v>
      </c>
      <c r="L155" s="73">
        <v>4.3441512693604232E-5</v>
      </c>
      <c r="M155" s="73">
        <f t="shared" si="2"/>
        <v>1.5639665889813896E-4</v>
      </c>
      <c r="N155" s="73">
        <f>K155/'סכום נכסי הקרן'!$C$41</f>
        <v>2.3427055807138991E-5</v>
      </c>
    </row>
    <row r="156" spans="1:14">
      <c r="A156" s="69" t="s">
        <v>1402</v>
      </c>
      <c r="B156" s="54" t="s">
        <v>1403</v>
      </c>
      <c r="C156" s="70" t="s">
        <v>120</v>
      </c>
      <c r="D156" s="70" t="s">
        <v>29</v>
      </c>
      <c r="E156" s="54" t="s">
        <v>1404</v>
      </c>
      <c r="F156" s="70" t="s">
        <v>127</v>
      </c>
      <c r="G156" s="70" t="s">
        <v>132</v>
      </c>
      <c r="H156" s="72">
        <v>9288.7064609999998</v>
      </c>
      <c r="I156" s="80">
        <v>776.5</v>
      </c>
      <c r="J156" s="117" t="s">
        <v>3363</v>
      </c>
      <c r="K156" s="72">
        <v>72.126805684000004</v>
      </c>
      <c r="L156" s="73">
        <v>2.3444425480728762E-4</v>
      </c>
      <c r="M156" s="73">
        <f t="shared" si="2"/>
        <v>5.5785654688928269E-4</v>
      </c>
      <c r="N156" s="73">
        <f>K156/'סכום נכסי הקרן'!$C$41</f>
        <v>8.35627598979903E-5</v>
      </c>
    </row>
    <row r="157" spans="1:14">
      <c r="A157" s="69" t="s">
        <v>1405</v>
      </c>
      <c r="B157" s="54" t="s">
        <v>1406</v>
      </c>
      <c r="C157" s="70" t="s">
        <v>120</v>
      </c>
      <c r="D157" s="70" t="s">
        <v>29</v>
      </c>
      <c r="E157" s="54" t="s">
        <v>1407</v>
      </c>
      <c r="F157" s="70" t="s">
        <v>1124</v>
      </c>
      <c r="G157" s="70" t="s">
        <v>132</v>
      </c>
      <c r="H157" s="72">
        <v>13064.400828</v>
      </c>
      <c r="I157" s="80">
        <v>705</v>
      </c>
      <c r="J157" s="117" t="s">
        <v>3363</v>
      </c>
      <c r="K157" s="72">
        <v>92.104025840000006</v>
      </c>
      <c r="L157" s="73">
        <v>9.3767619803030445E-5</v>
      </c>
      <c r="M157" s="73">
        <f t="shared" si="2"/>
        <v>7.123680762296888E-4</v>
      </c>
      <c r="N157" s="73">
        <f>K157/'סכום נכסי הקרן'!$C$41</f>
        <v>1.0670743732400635E-4</v>
      </c>
    </row>
    <row r="158" spans="1:14">
      <c r="A158" s="69" t="s">
        <v>1408</v>
      </c>
      <c r="B158" s="54" t="s">
        <v>1409</v>
      </c>
      <c r="C158" s="70" t="s">
        <v>120</v>
      </c>
      <c r="D158" s="70" t="s">
        <v>29</v>
      </c>
      <c r="E158" s="54" t="s">
        <v>1410</v>
      </c>
      <c r="F158" s="70" t="s">
        <v>128</v>
      </c>
      <c r="G158" s="70" t="s">
        <v>132</v>
      </c>
      <c r="H158" s="72">
        <v>217554.16349899999</v>
      </c>
      <c r="I158" s="80">
        <v>142.1</v>
      </c>
      <c r="J158" s="117" t="s">
        <v>3363</v>
      </c>
      <c r="K158" s="72">
        <v>309.14446632699998</v>
      </c>
      <c r="L158" s="73">
        <v>4.2597734416230886E-4</v>
      </c>
      <c r="M158" s="73">
        <f t="shared" si="2"/>
        <v>2.3910425928285219E-3</v>
      </c>
      <c r="N158" s="73">
        <f>K158/'סכום נכסי הקרן'!$C$41</f>
        <v>3.5816038944874571E-4</v>
      </c>
    </row>
    <row r="159" spans="1:14">
      <c r="A159" s="69" t="s">
        <v>1411</v>
      </c>
      <c r="B159" s="54" t="s">
        <v>1412</v>
      </c>
      <c r="C159" s="70" t="s">
        <v>120</v>
      </c>
      <c r="D159" s="70" t="s">
        <v>29</v>
      </c>
      <c r="E159" s="54" t="s">
        <v>1413</v>
      </c>
      <c r="F159" s="70" t="s">
        <v>154</v>
      </c>
      <c r="G159" s="70" t="s">
        <v>132</v>
      </c>
      <c r="H159" s="72">
        <v>1928.2916399999999</v>
      </c>
      <c r="I159" s="80">
        <v>243.2</v>
      </c>
      <c r="J159" s="117" t="s">
        <v>3363</v>
      </c>
      <c r="K159" s="72">
        <v>4.6896052680000002</v>
      </c>
      <c r="L159" s="73">
        <v>2.5437706963416136E-4</v>
      </c>
      <c r="M159" s="73">
        <f t="shared" si="2"/>
        <v>3.6271216731016393E-5</v>
      </c>
      <c r="N159" s="73">
        <f>K159/'סכום נכסי הקרן'!$C$41</f>
        <v>5.4331583841812224E-6</v>
      </c>
    </row>
    <row r="160" spans="1:14">
      <c r="A160" s="69" t="s">
        <v>1414</v>
      </c>
      <c r="B160" s="54" t="s">
        <v>1415</v>
      </c>
      <c r="C160" s="70" t="s">
        <v>120</v>
      </c>
      <c r="D160" s="70" t="s">
        <v>29</v>
      </c>
      <c r="E160" s="54" t="s">
        <v>1416</v>
      </c>
      <c r="F160" s="70" t="s">
        <v>652</v>
      </c>
      <c r="G160" s="70" t="s">
        <v>132</v>
      </c>
      <c r="H160" s="72">
        <v>6316.0988150000003</v>
      </c>
      <c r="I160" s="80">
        <v>576.70000000000005</v>
      </c>
      <c r="J160" s="117" t="s">
        <v>3363</v>
      </c>
      <c r="K160" s="72">
        <v>36.424941865000001</v>
      </c>
      <c r="L160" s="73">
        <v>1.0810676850064523E-4</v>
      </c>
      <c r="M160" s="73">
        <f t="shared" si="2"/>
        <v>2.8172455575638169E-4</v>
      </c>
      <c r="N160" s="73">
        <f>K160/'סכום נכסי הקרן'!$C$41</f>
        <v>4.2200242233082201E-5</v>
      </c>
    </row>
    <row r="161" spans="1:14">
      <c r="A161" s="69" t="s">
        <v>1417</v>
      </c>
      <c r="B161" s="54" t="s">
        <v>1418</v>
      </c>
      <c r="C161" s="70" t="s">
        <v>120</v>
      </c>
      <c r="D161" s="70" t="s">
        <v>29</v>
      </c>
      <c r="E161" s="54" t="s">
        <v>1419</v>
      </c>
      <c r="F161" s="70" t="s">
        <v>156</v>
      </c>
      <c r="G161" s="70" t="s">
        <v>132</v>
      </c>
      <c r="H161" s="72">
        <v>38545.401674000001</v>
      </c>
      <c r="I161" s="80">
        <v>61.7</v>
      </c>
      <c r="J161" s="117" t="s">
        <v>3363</v>
      </c>
      <c r="K161" s="72">
        <v>23.782512836000002</v>
      </c>
      <c r="L161" s="73">
        <v>2.7945944713383448E-4</v>
      </c>
      <c r="M161" s="73">
        <f t="shared" si="2"/>
        <v>1.8394313128418624E-4</v>
      </c>
      <c r="N161" s="73">
        <f>K161/'סכום נכסי הקרן'!$C$41</f>
        <v>2.7553312406380328E-5</v>
      </c>
    </row>
    <row r="162" spans="1:14">
      <c r="A162" s="69" t="s">
        <v>1420</v>
      </c>
      <c r="B162" s="54" t="s">
        <v>1421</v>
      </c>
      <c r="C162" s="70" t="s">
        <v>120</v>
      </c>
      <c r="D162" s="70" t="s">
        <v>29</v>
      </c>
      <c r="E162" s="54" t="s">
        <v>1422</v>
      </c>
      <c r="F162" s="70" t="s">
        <v>451</v>
      </c>
      <c r="G162" s="70" t="s">
        <v>132</v>
      </c>
      <c r="H162" s="72">
        <v>37661.277034999999</v>
      </c>
      <c r="I162" s="80">
        <v>1100</v>
      </c>
      <c r="J162" s="72">
        <v>6.3436278369999997</v>
      </c>
      <c r="K162" s="72">
        <v>420.61767522199995</v>
      </c>
      <c r="L162" s="73">
        <v>3.5242354921170176E-4</v>
      </c>
      <c r="M162" s="73">
        <f t="shared" si="2"/>
        <v>3.2532194048348682E-3</v>
      </c>
      <c r="N162" s="73">
        <f>K162/'סכום נכסי הקרן'!$C$41</f>
        <v>4.873080607148498E-4</v>
      </c>
    </row>
    <row r="163" spans="1:14">
      <c r="A163" s="69" t="s">
        <v>1423</v>
      </c>
      <c r="B163" s="54" t="s">
        <v>1424</v>
      </c>
      <c r="C163" s="70" t="s">
        <v>120</v>
      </c>
      <c r="D163" s="70" t="s">
        <v>29</v>
      </c>
      <c r="E163" s="54" t="s">
        <v>1425</v>
      </c>
      <c r="F163" s="70" t="s">
        <v>154</v>
      </c>
      <c r="G163" s="70" t="s">
        <v>132</v>
      </c>
      <c r="H163" s="72">
        <v>15718.793607000001</v>
      </c>
      <c r="I163" s="80">
        <v>460.1</v>
      </c>
      <c r="J163" s="117" t="s">
        <v>3363</v>
      </c>
      <c r="K163" s="72">
        <v>72.322169383000002</v>
      </c>
      <c r="L163" s="73">
        <v>2.0550509081845351E-4</v>
      </c>
      <c r="M163" s="73">
        <f t="shared" si="2"/>
        <v>5.5936756512276907E-4</v>
      </c>
      <c r="N163" s="73">
        <f>K163/'סכום נכסי הקרן'!$C$41</f>
        <v>8.3789099186379738E-5</v>
      </c>
    </row>
    <row r="164" spans="1:14">
      <c r="A164" s="69" t="s">
        <v>1426</v>
      </c>
      <c r="B164" s="54" t="s">
        <v>1427</v>
      </c>
      <c r="C164" s="70" t="s">
        <v>120</v>
      </c>
      <c r="D164" s="70" t="s">
        <v>29</v>
      </c>
      <c r="E164" s="54" t="s">
        <v>1428</v>
      </c>
      <c r="F164" s="70" t="s">
        <v>601</v>
      </c>
      <c r="G164" s="70" t="s">
        <v>132</v>
      </c>
      <c r="H164" s="72">
        <v>44.680942000000002</v>
      </c>
      <c r="I164" s="80">
        <v>164.4</v>
      </c>
      <c r="J164" s="117" t="s">
        <v>3363</v>
      </c>
      <c r="K164" s="72">
        <v>7.3455493999999996E-2</v>
      </c>
      <c r="L164" s="73">
        <v>6.5174342796687613E-6</v>
      </c>
      <c r="M164" s="73">
        <f t="shared" si="2"/>
        <v>5.6813313502911097E-7</v>
      </c>
      <c r="N164" s="73">
        <f>K164/'סכום נכסי הקרן'!$C$41</f>
        <v>8.5102116336643756E-8</v>
      </c>
    </row>
    <row r="165" spans="1:14">
      <c r="A165" s="69" t="s">
        <v>1429</v>
      </c>
      <c r="B165" s="54" t="s">
        <v>1430</v>
      </c>
      <c r="C165" s="70" t="s">
        <v>120</v>
      </c>
      <c r="D165" s="70" t="s">
        <v>29</v>
      </c>
      <c r="E165" s="54" t="s">
        <v>1431</v>
      </c>
      <c r="F165" s="70" t="s">
        <v>1432</v>
      </c>
      <c r="G165" s="70" t="s">
        <v>132</v>
      </c>
      <c r="H165" s="72">
        <v>4747.6877500000001</v>
      </c>
      <c r="I165" s="80">
        <v>710.8</v>
      </c>
      <c r="J165" s="117" t="s">
        <v>3363</v>
      </c>
      <c r="K165" s="72">
        <v>33.746564527000004</v>
      </c>
      <c r="L165" s="73">
        <v>9.492906205237894E-5</v>
      </c>
      <c r="M165" s="73">
        <f t="shared" si="2"/>
        <v>2.6100895191293245E-4</v>
      </c>
      <c r="N165" s="73">
        <f>K165/'סכום נכסי הקרן'!$C$41</f>
        <v>3.9097198915288899E-5</v>
      </c>
    </row>
    <row r="166" spans="1:14">
      <c r="A166" s="69" t="s">
        <v>1433</v>
      </c>
      <c r="B166" s="54" t="s">
        <v>1434</v>
      </c>
      <c r="C166" s="70" t="s">
        <v>120</v>
      </c>
      <c r="D166" s="70" t="s">
        <v>29</v>
      </c>
      <c r="E166" s="54" t="s">
        <v>1435</v>
      </c>
      <c r="F166" s="70" t="s">
        <v>451</v>
      </c>
      <c r="G166" s="70" t="s">
        <v>132</v>
      </c>
      <c r="H166" s="72">
        <v>2157.0776000000001</v>
      </c>
      <c r="I166" s="80">
        <v>417.2</v>
      </c>
      <c r="J166" s="117" t="s">
        <v>3363</v>
      </c>
      <c r="K166" s="72">
        <v>8.9993277350000014</v>
      </c>
      <c r="L166" s="73">
        <v>1.4372015806916348E-4</v>
      </c>
      <c r="M166" s="73">
        <f t="shared" si="2"/>
        <v>6.9604273292886429E-5</v>
      </c>
      <c r="N166" s="73">
        <f>K166/'סכום נכסי הקרן'!$C$41</f>
        <v>1.0426202236902184E-5</v>
      </c>
    </row>
    <row r="167" spans="1:14">
      <c r="A167" s="69" t="s">
        <v>1436</v>
      </c>
      <c r="B167" s="54" t="s">
        <v>1437</v>
      </c>
      <c r="C167" s="70" t="s">
        <v>120</v>
      </c>
      <c r="D167" s="70" t="s">
        <v>29</v>
      </c>
      <c r="E167" s="54" t="s">
        <v>1438</v>
      </c>
      <c r="F167" s="70" t="s">
        <v>451</v>
      </c>
      <c r="G167" s="70" t="s">
        <v>132</v>
      </c>
      <c r="H167" s="72">
        <v>4732.544817</v>
      </c>
      <c r="I167" s="80">
        <v>3813</v>
      </c>
      <c r="J167" s="117" t="s">
        <v>3363</v>
      </c>
      <c r="K167" s="72">
        <v>180.451933884</v>
      </c>
      <c r="L167" s="73">
        <v>1.8396327412577263E-4</v>
      </c>
      <c r="M167" s="73">
        <f t="shared" si="2"/>
        <v>1.3956848880436741E-3</v>
      </c>
      <c r="N167" s="73">
        <f>K167/'סכום נכסי הקרן'!$C$41</f>
        <v>2.0906321139938855E-4</v>
      </c>
    </row>
    <row r="168" spans="1:14">
      <c r="A168" s="69" t="s">
        <v>1439</v>
      </c>
      <c r="B168" s="54" t="s">
        <v>1440</v>
      </c>
      <c r="C168" s="70" t="s">
        <v>120</v>
      </c>
      <c r="D168" s="70" t="s">
        <v>29</v>
      </c>
      <c r="E168" s="54" t="s">
        <v>1441</v>
      </c>
      <c r="F168" s="70" t="s">
        <v>563</v>
      </c>
      <c r="G168" s="70" t="s">
        <v>132</v>
      </c>
      <c r="H168" s="72">
        <v>65336.641627999998</v>
      </c>
      <c r="I168" s="80">
        <v>145.80000000000001</v>
      </c>
      <c r="J168" s="117" t="s">
        <v>3363</v>
      </c>
      <c r="K168" s="72">
        <v>95.260823493999979</v>
      </c>
      <c r="L168" s="73">
        <v>2.9248159497417912E-4</v>
      </c>
      <c r="M168" s="73">
        <f t="shared" si="2"/>
        <v>7.3678396740618193E-4</v>
      </c>
      <c r="N168" s="73">
        <f>K168/'סכום נכסי הקרן'!$C$41</f>
        <v>1.1036475615167565E-4</v>
      </c>
    </row>
    <row r="169" spans="1:14">
      <c r="A169" s="69" t="s">
        <v>1442</v>
      </c>
      <c r="B169" s="54" t="s">
        <v>1443</v>
      </c>
      <c r="C169" s="70" t="s">
        <v>120</v>
      </c>
      <c r="D169" s="70" t="s">
        <v>29</v>
      </c>
      <c r="E169" s="54" t="s">
        <v>1444</v>
      </c>
      <c r="F169" s="70" t="s">
        <v>601</v>
      </c>
      <c r="G169" s="70" t="s">
        <v>132</v>
      </c>
      <c r="H169" s="72">
        <v>958.60636399999999</v>
      </c>
      <c r="I169" s="80">
        <v>2774</v>
      </c>
      <c r="J169" s="117" t="s">
        <v>3363</v>
      </c>
      <c r="K169" s="72">
        <v>26.591740538</v>
      </c>
      <c r="L169" s="73">
        <v>4.7876359149420646E-5</v>
      </c>
      <c r="M169" s="73">
        <f t="shared" si="2"/>
        <v>2.0567078233432937E-4</v>
      </c>
      <c r="N169" s="73">
        <f>K169/'סכום נכסי הקרן'!$C$41</f>
        <v>3.0807952865427903E-5</v>
      </c>
    </row>
    <row r="170" spans="1:14">
      <c r="A170" s="69" t="s">
        <v>1445</v>
      </c>
      <c r="B170" s="54" t="s">
        <v>1446</v>
      </c>
      <c r="C170" s="70" t="s">
        <v>120</v>
      </c>
      <c r="D170" s="70" t="s">
        <v>29</v>
      </c>
      <c r="E170" s="54" t="s">
        <v>1447</v>
      </c>
      <c r="F170" s="70" t="s">
        <v>538</v>
      </c>
      <c r="G170" s="70" t="s">
        <v>132</v>
      </c>
      <c r="H170" s="72">
        <v>22093.547547999999</v>
      </c>
      <c r="I170" s="80">
        <v>507.8</v>
      </c>
      <c r="J170" s="117" t="s">
        <v>3363</v>
      </c>
      <c r="K170" s="72">
        <v>112.191034449</v>
      </c>
      <c r="L170" s="73">
        <v>1.448779228206372E-4</v>
      </c>
      <c r="M170" s="73">
        <f t="shared" si="2"/>
        <v>8.6772875182990878E-4</v>
      </c>
      <c r="N170" s="73">
        <f>K170/'סכום נכסי הקרן'!$C$41</f>
        <v>1.299793105415261E-4</v>
      </c>
    </row>
    <row r="171" spans="1:14">
      <c r="A171" s="69" t="s">
        <v>1448</v>
      </c>
      <c r="B171" s="54" t="s">
        <v>1449</v>
      </c>
      <c r="C171" s="70" t="s">
        <v>120</v>
      </c>
      <c r="D171" s="70" t="s">
        <v>29</v>
      </c>
      <c r="E171" s="54" t="s">
        <v>1450</v>
      </c>
      <c r="F171" s="70" t="s">
        <v>743</v>
      </c>
      <c r="G171" s="70" t="s">
        <v>132</v>
      </c>
      <c r="H171" s="72">
        <v>410.19145700000001</v>
      </c>
      <c r="I171" s="80">
        <v>19800</v>
      </c>
      <c r="J171" s="117" t="s">
        <v>3363</v>
      </c>
      <c r="K171" s="72">
        <v>81.217908414000007</v>
      </c>
      <c r="L171" s="73">
        <v>1.8301489045871128E-4</v>
      </c>
      <c r="M171" s="73">
        <f t="shared" si="2"/>
        <v>6.281706434069184E-4</v>
      </c>
      <c r="N171" s="73">
        <f>K171/'סכום נכסי הקרן'!$C$41</f>
        <v>9.4095288372400123E-5</v>
      </c>
    </row>
    <row r="172" spans="1:14">
      <c r="A172" s="69" t="s">
        <v>1451</v>
      </c>
      <c r="B172" s="54" t="s">
        <v>1452</v>
      </c>
      <c r="C172" s="70" t="s">
        <v>120</v>
      </c>
      <c r="D172" s="70" t="s">
        <v>29</v>
      </c>
      <c r="E172" s="54" t="s">
        <v>1453</v>
      </c>
      <c r="F172" s="70" t="s">
        <v>1454</v>
      </c>
      <c r="G172" s="70" t="s">
        <v>132</v>
      </c>
      <c r="H172" s="72">
        <v>1939.028718</v>
      </c>
      <c r="I172" s="80">
        <v>2227</v>
      </c>
      <c r="J172" s="117" t="s">
        <v>3363</v>
      </c>
      <c r="K172" s="72">
        <v>43.182169560000006</v>
      </c>
      <c r="L172" s="73">
        <v>3.373760121065215E-5</v>
      </c>
      <c r="M172" s="73">
        <f t="shared" si="2"/>
        <v>3.3398756217583193E-4</v>
      </c>
      <c r="N172" s="73">
        <f>K172/'סכום נכסי הקרן'!$C$41</f>
        <v>5.0028851722973883E-5</v>
      </c>
    </row>
    <row r="173" spans="1:14">
      <c r="A173" s="69" t="s">
        <v>1455</v>
      </c>
      <c r="B173" s="54" t="s">
        <v>1456</v>
      </c>
      <c r="C173" s="70" t="s">
        <v>120</v>
      </c>
      <c r="D173" s="70" t="s">
        <v>29</v>
      </c>
      <c r="E173" s="85">
        <v>1154</v>
      </c>
      <c r="F173" s="70" t="s">
        <v>538</v>
      </c>
      <c r="G173" s="70" t="s">
        <v>132</v>
      </c>
      <c r="H173" s="72">
        <v>3131.6921440000001</v>
      </c>
      <c r="I173" s="80">
        <v>4.9000000000000004</v>
      </c>
      <c r="J173" s="117" t="s">
        <v>3363</v>
      </c>
      <c r="K173" s="72">
        <v>0.15345292299999999</v>
      </c>
      <c r="L173" s="73">
        <v>1.2740881121792706E-4</v>
      </c>
      <c r="M173" s="73">
        <f t="shared" si="2"/>
        <v>1.186864119699076E-6</v>
      </c>
      <c r="N173" s="73">
        <f>K173/'סכום נכסי הקרן'!$C$41</f>
        <v>1.7778341406762628E-7</v>
      </c>
    </row>
    <row r="174" spans="1:14">
      <c r="A174" s="69" t="s">
        <v>1457</v>
      </c>
      <c r="B174" s="54" t="s">
        <v>1458</v>
      </c>
      <c r="C174" s="70" t="s">
        <v>120</v>
      </c>
      <c r="D174" s="70" t="s">
        <v>29</v>
      </c>
      <c r="E174" s="54" t="s">
        <v>783</v>
      </c>
      <c r="F174" s="70" t="s">
        <v>601</v>
      </c>
      <c r="G174" s="70" t="s">
        <v>132</v>
      </c>
      <c r="H174" s="72">
        <v>29497.714137999996</v>
      </c>
      <c r="I174" s="80">
        <v>420</v>
      </c>
      <c r="J174" s="117" t="s">
        <v>3363</v>
      </c>
      <c r="K174" s="72">
        <v>123.890399378</v>
      </c>
      <c r="L174" s="73">
        <v>1.596565365782905E-4</v>
      </c>
      <c r="M174" s="73">
        <f t="shared" si="2"/>
        <v>9.5821615465048482E-4</v>
      </c>
      <c r="N174" s="73">
        <f>K174/'סכום נכסי הקרן'!$C$41</f>
        <v>1.4353365019721757E-4</v>
      </c>
    </row>
    <row r="175" spans="1:14">
      <c r="A175" s="69" t="s">
        <v>1459</v>
      </c>
      <c r="B175" s="54" t="s">
        <v>1460</v>
      </c>
      <c r="C175" s="70" t="s">
        <v>120</v>
      </c>
      <c r="D175" s="70" t="s">
        <v>29</v>
      </c>
      <c r="E175" s="54" t="s">
        <v>1461</v>
      </c>
      <c r="F175" s="70" t="s">
        <v>1091</v>
      </c>
      <c r="G175" s="70" t="s">
        <v>132</v>
      </c>
      <c r="H175" s="72">
        <v>2493.450546</v>
      </c>
      <c r="I175" s="80">
        <v>6480</v>
      </c>
      <c r="J175" s="117" t="s">
        <v>3363</v>
      </c>
      <c r="K175" s="72">
        <v>161.57559541000001</v>
      </c>
      <c r="L175" s="73">
        <v>1.9824637691299424E-4</v>
      </c>
      <c r="M175" s="73">
        <f t="shared" si="2"/>
        <v>1.2496880024314933E-3</v>
      </c>
      <c r="N175" s="73">
        <f>K175/'סכום נכסי הקרן'!$C$41</f>
        <v>1.8719396424921335E-4</v>
      </c>
    </row>
    <row r="176" spans="1:14">
      <c r="A176" s="69" t="s">
        <v>1462</v>
      </c>
      <c r="B176" s="54" t="s">
        <v>1463</v>
      </c>
      <c r="C176" s="70" t="s">
        <v>120</v>
      </c>
      <c r="D176" s="70" t="s">
        <v>29</v>
      </c>
      <c r="E176" s="54" t="s">
        <v>1464</v>
      </c>
      <c r="F176" s="70" t="s">
        <v>451</v>
      </c>
      <c r="G176" s="70" t="s">
        <v>132</v>
      </c>
      <c r="H176" s="72">
        <v>24190.541332999997</v>
      </c>
      <c r="I176" s="80">
        <v>311.2</v>
      </c>
      <c r="J176" s="117" t="s">
        <v>3363</v>
      </c>
      <c r="K176" s="72">
        <v>75.280964617000009</v>
      </c>
      <c r="L176" s="73">
        <v>2.8811281388974248E-4</v>
      </c>
      <c r="M176" s="73">
        <f t="shared" si="2"/>
        <v>5.8225202917935306E-4</v>
      </c>
      <c r="N176" s="73">
        <f>K176/'סכום נכסי הקרן'!$C$41</f>
        <v>8.7217021626329242E-5</v>
      </c>
    </row>
    <row r="177" spans="1:14">
      <c r="A177" s="69" t="s">
        <v>1465</v>
      </c>
      <c r="B177" s="54" t="s">
        <v>1466</v>
      </c>
      <c r="C177" s="70" t="s">
        <v>120</v>
      </c>
      <c r="D177" s="70" t="s">
        <v>29</v>
      </c>
      <c r="E177" s="54" t="s">
        <v>796</v>
      </c>
      <c r="F177" s="70" t="s">
        <v>332</v>
      </c>
      <c r="G177" s="70" t="s">
        <v>132</v>
      </c>
      <c r="H177" s="72">
        <v>44441.603298000002</v>
      </c>
      <c r="I177" s="80">
        <v>394</v>
      </c>
      <c r="J177" s="117" t="s">
        <v>3363</v>
      </c>
      <c r="K177" s="72">
        <v>175.09991699299999</v>
      </c>
      <c r="L177" s="73">
        <v>4.6976851921577787E-4</v>
      </c>
      <c r="M177" s="73">
        <f t="shared" si="2"/>
        <v>1.3542903242141451E-3</v>
      </c>
      <c r="N177" s="73">
        <f>K177/'סכום נכסי הקרן'!$C$41</f>
        <v>2.0286261374098108E-4</v>
      </c>
    </row>
    <row r="178" spans="1:14">
      <c r="A178" s="69" t="s">
        <v>1467</v>
      </c>
      <c r="B178" s="54" t="s">
        <v>1468</v>
      </c>
      <c r="C178" s="70" t="s">
        <v>120</v>
      </c>
      <c r="D178" s="70" t="s">
        <v>29</v>
      </c>
      <c r="E178" s="54" t="s">
        <v>1469</v>
      </c>
      <c r="F178" s="70" t="s">
        <v>156</v>
      </c>
      <c r="G178" s="70" t="s">
        <v>132</v>
      </c>
      <c r="H178" s="72">
        <v>5495.6311740000001</v>
      </c>
      <c r="I178" s="80">
        <v>163.5</v>
      </c>
      <c r="J178" s="117" t="s">
        <v>3363</v>
      </c>
      <c r="K178" s="72">
        <v>8.9853569689999997</v>
      </c>
      <c r="L178" s="73">
        <v>1.3997029898857541E-4</v>
      </c>
      <c r="M178" s="73">
        <f t="shared" si="2"/>
        <v>6.9496217997712194E-5</v>
      </c>
      <c r="N178" s="73">
        <f>K178/'סכום נכסי הקרן'!$C$41</f>
        <v>1.041001635768879E-5</v>
      </c>
    </row>
    <row r="179" spans="1:14">
      <c r="A179" s="69" t="s">
        <v>1470</v>
      </c>
      <c r="B179" s="54" t="s">
        <v>1471</v>
      </c>
      <c r="C179" s="70" t="s">
        <v>120</v>
      </c>
      <c r="D179" s="70" t="s">
        <v>29</v>
      </c>
      <c r="E179" s="54" t="s">
        <v>1472</v>
      </c>
      <c r="F179" s="70" t="s">
        <v>601</v>
      </c>
      <c r="G179" s="70" t="s">
        <v>132</v>
      </c>
      <c r="H179" s="72">
        <v>6702.8556850000004</v>
      </c>
      <c r="I179" s="80">
        <v>3575</v>
      </c>
      <c r="J179" s="117" t="s">
        <v>3363</v>
      </c>
      <c r="K179" s="72">
        <v>239.62709074400001</v>
      </c>
      <c r="L179" s="73">
        <v>1.8780766839450827E-4</v>
      </c>
      <c r="M179" s="73">
        <f t="shared" si="2"/>
        <v>1.8533683852469086E-3</v>
      </c>
      <c r="N179" s="73">
        <f>K179/'סכום נכסי הקרן'!$C$41</f>
        <v>2.7762079380893391E-4</v>
      </c>
    </row>
    <row r="180" spans="1:14">
      <c r="A180" s="69" t="s">
        <v>1473</v>
      </c>
      <c r="B180" s="54" t="s">
        <v>1474</v>
      </c>
      <c r="C180" s="70" t="s">
        <v>120</v>
      </c>
      <c r="D180" s="70" t="s">
        <v>29</v>
      </c>
      <c r="E180" s="54" t="s">
        <v>1475</v>
      </c>
      <c r="F180" s="70" t="s">
        <v>451</v>
      </c>
      <c r="G180" s="70" t="s">
        <v>132</v>
      </c>
      <c r="H180" s="72">
        <v>1460.8270000000002</v>
      </c>
      <c r="I180" s="80">
        <v>5397</v>
      </c>
      <c r="J180" s="117" t="s">
        <v>3363</v>
      </c>
      <c r="K180" s="72">
        <v>78.840833189999998</v>
      </c>
      <c r="L180" s="73">
        <v>1.7382933910849857E-4</v>
      </c>
      <c r="M180" s="73">
        <f t="shared" si="2"/>
        <v>6.0978542637725474E-4</v>
      </c>
      <c r="N180" s="73">
        <f>K180/'סכום נכסי הקרן'!$C$41</f>
        <v>9.1341319659674536E-5</v>
      </c>
    </row>
    <row r="181" spans="1:14">
      <c r="A181" s="69" t="s">
        <v>1476</v>
      </c>
      <c r="B181" s="54" t="s">
        <v>1477</v>
      </c>
      <c r="C181" s="70" t="s">
        <v>120</v>
      </c>
      <c r="D181" s="70" t="s">
        <v>29</v>
      </c>
      <c r="E181" s="54" t="s">
        <v>1478</v>
      </c>
      <c r="F181" s="70" t="s">
        <v>451</v>
      </c>
      <c r="G181" s="70" t="s">
        <v>132</v>
      </c>
      <c r="H181" s="72">
        <v>5728.1714590000001</v>
      </c>
      <c r="I181" s="80">
        <v>1035</v>
      </c>
      <c r="J181" s="117" t="s">
        <v>3363</v>
      </c>
      <c r="K181" s="72">
        <v>59.286574601999995</v>
      </c>
      <c r="L181" s="73">
        <v>3.4353830619334005E-4</v>
      </c>
      <c r="M181" s="73">
        <f t="shared" si="2"/>
        <v>4.5854524501287163E-4</v>
      </c>
      <c r="N181" s="73">
        <f>K181/'סכום נכסי הקרן'!$C$41</f>
        <v>6.868666581944862E-5</v>
      </c>
    </row>
    <row r="182" spans="1:14">
      <c r="A182" s="69" t="s">
        <v>1479</v>
      </c>
      <c r="B182" s="54" t="s">
        <v>1480</v>
      </c>
      <c r="C182" s="70" t="s">
        <v>120</v>
      </c>
      <c r="D182" s="70" t="s">
        <v>29</v>
      </c>
      <c r="E182" s="54" t="s">
        <v>1481</v>
      </c>
      <c r="F182" s="70" t="s">
        <v>126</v>
      </c>
      <c r="G182" s="70" t="s">
        <v>132</v>
      </c>
      <c r="H182" s="72">
        <v>4646.8906870000001</v>
      </c>
      <c r="I182" s="80">
        <v>1336</v>
      </c>
      <c r="J182" s="117" t="s">
        <v>3363</v>
      </c>
      <c r="K182" s="72">
        <v>62.082459578000005</v>
      </c>
      <c r="L182" s="73">
        <v>2.3233291770411479E-4</v>
      </c>
      <c r="M182" s="73">
        <f t="shared" si="2"/>
        <v>4.8016969827154385E-4</v>
      </c>
      <c r="N182" s="73">
        <f>K182/'סכום נכסי הקרן'!$C$41</f>
        <v>7.192584801719447E-5</v>
      </c>
    </row>
    <row r="183" spans="1:14">
      <c r="A183" s="69" t="s">
        <v>1482</v>
      </c>
      <c r="B183" s="54" t="s">
        <v>1483</v>
      </c>
      <c r="C183" s="70" t="s">
        <v>120</v>
      </c>
      <c r="D183" s="70" t="s">
        <v>29</v>
      </c>
      <c r="E183" s="54" t="s">
        <v>1484</v>
      </c>
      <c r="F183" s="70" t="s">
        <v>1091</v>
      </c>
      <c r="G183" s="70" t="s">
        <v>132</v>
      </c>
      <c r="H183" s="72">
        <v>15832.857900999999</v>
      </c>
      <c r="I183" s="80">
        <v>1411</v>
      </c>
      <c r="J183" s="117" t="s">
        <v>3363</v>
      </c>
      <c r="K183" s="72">
        <v>223.401624981</v>
      </c>
      <c r="L183" s="73">
        <v>1.5819446806775088E-4</v>
      </c>
      <c r="M183" s="73">
        <f t="shared" si="2"/>
        <v>1.7278743720796879E-3</v>
      </c>
      <c r="N183" s="73">
        <f>K183/'סכום נכסי הקרן'!$C$41</f>
        <v>2.5882272439592229E-4</v>
      </c>
    </row>
    <row r="184" spans="1:14">
      <c r="A184" s="118" t="s">
        <v>3363</v>
      </c>
      <c r="B184" s="117" t="s">
        <v>3363</v>
      </c>
      <c r="C184" s="117" t="s">
        <v>3363</v>
      </c>
      <c r="D184" s="117" t="s">
        <v>3363</v>
      </c>
      <c r="E184" s="117" t="s">
        <v>3363</v>
      </c>
      <c r="F184" s="117" t="s">
        <v>3363</v>
      </c>
      <c r="G184" s="117" t="s">
        <v>3363</v>
      </c>
      <c r="H184" s="117" t="s">
        <v>3363</v>
      </c>
      <c r="I184" s="117" t="s">
        <v>3363</v>
      </c>
      <c r="J184" s="117" t="s">
        <v>3363</v>
      </c>
      <c r="K184" s="117" t="s">
        <v>3363</v>
      </c>
      <c r="L184" s="117" t="s">
        <v>3363</v>
      </c>
      <c r="M184" s="117" t="s">
        <v>3363</v>
      </c>
      <c r="N184" s="117" t="s">
        <v>3363</v>
      </c>
    </row>
    <row r="185" spans="1:14">
      <c r="A185" s="63" t="s">
        <v>185</v>
      </c>
      <c r="B185" s="116" t="s">
        <v>3363</v>
      </c>
      <c r="C185" s="116" t="s">
        <v>3363</v>
      </c>
      <c r="D185" s="116" t="s">
        <v>3363</v>
      </c>
      <c r="E185" s="116" t="s">
        <v>3363</v>
      </c>
      <c r="F185" s="116" t="s">
        <v>3363</v>
      </c>
      <c r="G185" s="116" t="s">
        <v>3363</v>
      </c>
      <c r="H185" s="116" t="s">
        <v>3363</v>
      </c>
      <c r="I185" s="116" t="s">
        <v>3363</v>
      </c>
      <c r="J185" s="66">
        <v>12.201629166999998</v>
      </c>
      <c r="K185" s="66">
        <f>K186+K216</f>
        <v>32836.640192136001</v>
      </c>
      <c r="L185" s="116" t="s">
        <v>3363</v>
      </c>
      <c r="M185" s="67">
        <f t="shared" si="2"/>
        <v>0.25397124599258886</v>
      </c>
      <c r="N185" s="67">
        <f>K185/'סכום נכסי הקרן'!$C$41</f>
        <v>3.8043002933663077E-2</v>
      </c>
    </row>
    <row r="186" spans="1:14">
      <c r="A186" s="68" t="s">
        <v>68</v>
      </c>
      <c r="B186" s="116" t="s">
        <v>3363</v>
      </c>
      <c r="C186" s="116" t="s">
        <v>3363</v>
      </c>
      <c r="D186" s="116" t="s">
        <v>3363</v>
      </c>
      <c r="E186" s="116" t="s">
        <v>3363</v>
      </c>
      <c r="F186" s="116" t="s">
        <v>3363</v>
      </c>
      <c r="G186" s="116" t="s">
        <v>3363</v>
      </c>
      <c r="H186" s="116" t="s">
        <v>3363</v>
      </c>
      <c r="I186" s="116" t="s">
        <v>3363</v>
      </c>
      <c r="J186" s="66">
        <v>3.7088937000000002E-2</v>
      </c>
      <c r="K186" s="66">
        <f>SUM(K187:K214)</f>
        <v>12479.962475146998</v>
      </c>
      <c r="L186" s="116" t="s">
        <v>3363</v>
      </c>
      <c r="M186" s="67">
        <f t="shared" si="2"/>
        <v>9.6524845453369729E-2</v>
      </c>
      <c r="N186" s="67">
        <f>K186/'סכום נכסי הקרן'!$C$41</f>
        <v>1.4458703639470568E-2</v>
      </c>
    </row>
    <row r="187" spans="1:14">
      <c r="A187" s="69" t="s">
        <v>1485</v>
      </c>
      <c r="B187" s="54" t="s">
        <v>1486</v>
      </c>
      <c r="C187" s="70" t="s">
        <v>1487</v>
      </c>
      <c r="D187" s="70" t="s">
        <v>802</v>
      </c>
      <c r="E187" s="54" t="s">
        <v>1488</v>
      </c>
      <c r="F187" s="70" t="s">
        <v>3248</v>
      </c>
      <c r="G187" s="70" t="s">
        <v>131</v>
      </c>
      <c r="H187" s="72">
        <v>4090.3155999999999</v>
      </c>
      <c r="I187" s="80">
        <v>218</v>
      </c>
      <c r="J187" s="117" t="s">
        <v>3363</v>
      </c>
      <c r="K187" s="72">
        <v>32.341552804999999</v>
      </c>
      <c r="L187" s="73">
        <v>5.2775596382737799E-5</v>
      </c>
      <c r="M187" s="73">
        <f t="shared" si="2"/>
        <v>2.5014204910001948E-4</v>
      </c>
      <c r="N187" s="73">
        <f>K187/'סכום נכסי הקרן'!$C$41</f>
        <v>3.7469417730943549E-5</v>
      </c>
    </row>
    <row r="188" spans="1:14">
      <c r="A188" s="69" t="s">
        <v>1489</v>
      </c>
      <c r="B188" s="54" t="s">
        <v>1490</v>
      </c>
      <c r="C188" s="70" t="s">
        <v>1487</v>
      </c>
      <c r="D188" s="70" t="s">
        <v>802</v>
      </c>
      <c r="E188" s="54" t="s">
        <v>1491</v>
      </c>
      <c r="F188" s="70" t="s">
        <v>3238</v>
      </c>
      <c r="G188" s="70" t="s">
        <v>131</v>
      </c>
      <c r="H188" s="72">
        <v>282.44365499999998</v>
      </c>
      <c r="I188" s="80">
        <v>585</v>
      </c>
      <c r="J188" s="117" t="s">
        <v>3363</v>
      </c>
      <c r="K188" s="72">
        <v>5.9928751230000001</v>
      </c>
      <c r="L188" s="73">
        <v>1.3130623701203609E-4</v>
      </c>
      <c r="M188" s="73">
        <f t="shared" si="2"/>
        <v>4.6351208685193228E-5</v>
      </c>
      <c r="N188" s="73">
        <f>K188/'סכום נכסי הקרן'!$C$41</f>
        <v>6.9430661770312827E-6</v>
      </c>
    </row>
    <row r="189" spans="1:14">
      <c r="A189" s="69" t="s">
        <v>1492</v>
      </c>
      <c r="B189" s="54" t="s">
        <v>1493</v>
      </c>
      <c r="C189" s="70" t="s">
        <v>1487</v>
      </c>
      <c r="D189" s="70" t="s">
        <v>802</v>
      </c>
      <c r="E189" s="54" t="s">
        <v>1087</v>
      </c>
      <c r="F189" s="70" t="s">
        <v>1060</v>
      </c>
      <c r="G189" s="70" t="s">
        <v>131</v>
      </c>
      <c r="H189" s="72">
        <v>2772.5707609999999</v>
      </c>
      <c r="I189" s="80">
        <v>6938</v>
      </c>
      <c r="J189" s="117" t="s">
        <v>3363</v>
      </c>
      <c r="K189" s="72">
        <v>697.69319983500009</v>
      </c>
      <c r="L189" s="73">
        <v>6.1777925800867136E-5</v>
      </c>
      <c r="M189" s="73">
        <f t="shared" si="2"/>
        <v>5.3962284279342075E-3</v>
      </c>
      <c r="N189" s="73">
        <f>K189/'סכום נכסי הקרן'!$C$41</f>
        <v>8.0831486695390577E-4</v>
      </c>
    </row>
    <row r="190" spans="1:14">
      <c r="A190" s="69" t="s">
        <v>1495</v>
      </c>
      <c r="B190" s="54" t="s">
        <v>1496</v>
      </c>
      <c r="C190" s="70" t="s">
        <v>1487</v>
      </c>
      <c r="D190" s="70" t="s">
        <v>802</v>
      </c>
      <c r="E190" s="54" t="s">
        <v>1497</v>
      </c>
      <c r="F190" s="70" t="s">
        <v>1494</v>
      </c>
      <c r="G190" s="70" t="s">
        <v>131</v>
      </c>
      <c r="H190" s="72">
        <v>525.34260600000005</v>
      </c>
      <c r="I190" s="80">
        <v>2271</v>
      </c>
      <c r="J190" s="117" t="s">
        <v>3363</v>
      </c>
      <c r="K190" s="72">
        <v>43.272034407</v>
      </c>
      <c r="L190" s="73">
        <v>2.2297020870661793E-5</v>
      </c>
      <c r="M190" s="73">
        <f t="shared" si="2"/>
        <v>3.3468261157887613E-4</v>
      </c>
      <c r="N190" s="73">
        <f>K190/'סכום נכסי הקרן'!$C$41</f>
        <v>5.0132964951917219E-5</v>
      </c>
    </row>
    <row r="191" spans="1:14">
      <c r="A191" s="69" t="s">
        <v>1498</v>
      </c>
      <c r="B191" s="54" t="s">
        <v>1499</v>
      </c>
      <c r="C191" s="70" t="s">
        <v>1487</v>
      </c>
      <c r="D191" s="70" t="s">
        <v>802</v>
      </c>
      <c r="E191" s="54" t="s">
        <v>1500</v>
      </c>
      <c r="F191" s="70" t="s">
        <v>3244</v>
      </c>
      <c r="G191" s="70" t="s">
        <v>131</v>
      </c>
      <c r="H191" s="72">
        <v>257.10555199999999</v>
      </c>
      <c r="I191" s="80">
        <v>21905</v>
      </c>
      <c r="J191" s="117" t="s">
        <v>3363</v>
      </c>
      <c r="K191" s="72">
        <v>204.268908418</v>
      </c>
      <c r="L191" s="73">
        <v>6.1559953478823663E-6</v>
      </c>
      <c r="M191" s="73">
        <f t="shared" si="2"/>
        <v>1.5798945593980035E-3</v>
      </c>
      <c r="N191" s="73">
        <f>K191/'סכום נכסי הקרן'!$C$41</f>
        <v>2.3665644952503985E-4</v>
      </c>
    </row>
    <row r="192" spans="1:14">
      <c r="A192" s="69" t="s">
        <v>1501</v>
      </c>
      <c r="B192" s="54" t="s">
        <v>1502</v>
      </c>
      <c r="C192" s="70" t="s">
        <v>1487</v>
      </c>
      <c r="D192" s="70" t="s">
        <v>802</v>
      </c>
      <c r="E192" s="54" t="s">
        <v>799</v>
      </c>
      <c r="F192" s="70" t="s">
        <v>658</v>
      </c>
      <c r="G192" s="70" t="s">
        <v>131</v>
      </c>
      <c r="H192" s="72">
        <v>20.451578000000001</v>
      </c>
      <c r="I192" s="80">
        <v>21325</v>
      </c>
      <c r="J192" s="72">
        <v>3.7088937000000002E-2</v>
      </c>
      <c r="K192" s="72">
        <v>15.855520441000001</v>
      </c>
      <c r="L192" s="73">
        <v>4.6006314413712201E-7</v>
      </c>
      <c r="M192" s="73">
        <f t="shared" si="2"/>
        <v>1.2263271329525716E-4</v>
      </c>
      <c r="N192" s="73">
        <f>K192/'סכום נכסי הקרן'!$C$41</f>
        <v>1.8369467982177282E-5</v>
      </c>
    </row>
    <row r="193" spans="1:14">
      <c r="A193" s="69" t="s">
        <v>1505</v>
      </c>
      <c r="B193" s="54" t="s">
        <v>1506</v>
      </c>
      <c r="C193" s="70" t="s">
        <v>1487</v>
      </c>
      <c r="D193" s="70" t="s">
        <v>802</v>
      </c>
      <c r="E193" s="54" t="s">
        <v>754</v>
      </c>
      <c r="F193" s="70" t="s">
        <v>652</v>
      </c>
      <c r="G193" s="70" t="s">
        <v>131</v>
      </c>
      <c r="H193" s="72">
        <v>4764.4025330000004</v>
      </c>
      <c r="I193" s="80">
        <v>1914</v>
      </c>
      <c r="J193" s="117" t="s">
        <v>3363</v>
      </c>
      <c r="K193" s="72">
        <v>330.74854003600001</v>
      </c>
      <c r="L193" s="73">
        <v>4.0425115228995887E-5</v>
      </c>
      <c r="M193" s="73">
        <f t="shared" si="2"/>
        <v>2.5581368353053907E-3</v>
      </c>
      <c r="N193" s="73">
        <f>K193/'סכום נכסי הקרן'!$C$41</f>
        <v>3.8318986367879784E-4</v>
      </c>
    </row>
    <row r="194" spans="1:14">
      <c r="A194" s="69" t="s">
        <v>1507</v>
      </c>
      <c r="B194" s="54" t="s">
        <v>1508</v>
      </c>
      <c r="C194" s="70" t="s">
        <v>1509</v>
      </c>
      <c r="D194" s="70" t="s">
        <v>802</v>
      </c>
      <c r="E194" s="54" t="s">
        <v>1510</v>
      </c>
      <c r="F194" s="70" t="s">
        <v>3243</v>
      </c>
      <c r="G194" s="70" t="s">
        <v>131</v>
      </c>
      <c r="H194" s="72">
        <v>2521.255928</v>
      </c>
      <c r="I194" s="80">
        <v>2722</v>
      </c>
      <c r="J194" s="117" t="s">
        <v>3363</v>
      </c>
      <c r="K194" s="72">
        <v>248.91588269299999</v>
      </c>
      <c r="L194" s="73">
        <v>6.5950523347071236E-5</v>
      </c>
      <c r="M194" s="73">
        <f t="shared" si="2"/>
        <v>1.9252114864670641E-3</v>
      </c>
      <c r="N194" s="73">
        <f>K194/'סכום נכסי הקרן'!$C$41</f>
        <v>2.88382355810963E-4</v>
      </c>
    </row>
    <row r="195" spans="1:14">
      <c r="A195" s="69" t="s">
        <v>1511</v>
      </c>
      <c r="B195" s="54" t="s">
        <v>1512</v>
      </c>
      <c r="C195" s="70" t="s">
        <v>1487</v>
      </c>
      <c r="D195" s="70" t="s">
        <v>802</v>
      </c>
      <c r="E195" s="54" t="s">
        <v>1513</v>
      </c>
      <c r="F195" s="70" t="s">
        <v>3249</v>
      </c>
      <c r="G195" s="70" t="s">
        <v>131</v>
      </c>
      <c r="H195" s="72">
        <v>1530.946696</v>
      </c>
      <c r="I195" s="80">
        <v>3963</v>
      </c>
      <c r="J195" s="117" t="s">
        <v>3363</v>
      </c>
      <c r="K195" s="72">
        <v>220.05523149899994</v>
      </c>
      <c r="L195" s="73">
        <v>9.3206309632996836E-6</v>
      </c>
      <c r="M195" s="73">
        <f t="shared" si="2"/>
        <v>1.7019920736096826E-3</v>
      </c>
      <c r="N195" s="73">
        <f>K195/'סכום נכסי הקרן'!$C$41</f>
        <v>2.5494574866673648E-4</v>
      </c>
    </row>
    <row r="196" spans="1:14">
      <c r="A196" s="69" t="s">
        <v>1514</v>
      </c>
      <c r="B196" s="54" t="s">
        <v>1515</v>
      </c>
      <c r="C196" s="70" t="s">
        <v>1487</v>
      </c>
      <c r="D196" s="70" t="s">
        <v>802</v>
      </c>
      <c r="E196" s="54" t="s">
        <v>1516</v>
      </c>
      <c r="F196" s="70" t="s">
        <v>3246</v>
      </c>
      <c r="G196" s="70" t="s">
        <v>131</v>
      </c>
      <c r="H196" s="72">
        <v>2627.0519410000002</v>
      </c>
      <c r="I196" s="80">
        <v>2224</v>
      </c>
      <c r="J196" s="117" t="s">
        <v>3363</v>
      </c>
      <c r="K196" s="72">
        <v>211.909778708</v>
      </c>
      <c r="L196" s="73">
        <v>3.1620339323947161E-5</v>
      </c>
      <c r="M196" s="73">
        <f t="shared" si="2"/>
        <v>1.6389919986202963E-3</v>
      </c>
      <c r="N196" s="73">
        <f>K196/'סכום נכסי הקרן'!$C$41</f>
        <v>2.455088061960437E-4</v>
      </c>
    </row>
    <row r="197" spans="1:14">
      <c r="A197" s="69" t="s">
        <v>1517</v>
      </c>
      <c r="B197" s="54" t="s">
        <v>1518</v>
      </c>
      <c r="C197" s="70" t="s">
        <v>1487</v>
      </c>
      <c r="D197" s="70" t="s">
        <v>802</v>
      </c>
      <c r="E197" s="54" t="s">
        <v>1519</v>
      </c>
      <c r="F197" s="70" t="s">
        <v>3248</v>
      </c>
      <c r="G197" s="70" t="s">
        <v>131</v>
      </c>
      <c r="H197" s="72">
        <v>16930.984929999999</v>
      </c>
      <c r="I197" s="80">
        <v>253</v>
      </c>
      <c r="J197" s="117" t="s">
        <v>3363</v>
      </c>
      <c r="K197" s="72">
        <v>155.363966323</v>
      </c>
      <c r="L197" s="73">
        <v>1.0268042686688795E-4</v>
      </c>
      <c r="M197" s="73">
        <f t="shared" si="2"/>
        <v>1.2016448661776504E-3</v>
      </c>
      <c r="N197" s="73">
        <f>K197/'סכום נכסי הקרן'!$C$41</f>
        <v>1.7999745991147169E-4</v>
      </c>
    </row>
    <row r="198" spans="1:14">
      <c r="A198" s="69" t="s">
        <v>1520</v>
      </c>
      <c r="B198" s="54" t="s">
        <v>1521</v>
      </c>
      <c r="C198" s="70" t="s">
        <v>1487</v>
      </c>
      <c r="D198" s="70" t="s">
        <v>802</v>
      </c>
      <c r="E198" s="54" t="s">
        <v>1522</v>
      </c>
      <c r="F198" s="70" t="s">
        <v>3244</v>
      </c>
      <c r="G198" s="70" t="s">
        <v>131</v>
      </c>
      <c r="H198" s="72">
        <v>1326.5682339999998</v>
      </c>
      <c r="I198" s="80">
        <v>3461</v>
      </c>
      <c r="J198" s="117" t="s">
        <v>3363</v>
      </c>
      <c r="K198" s="72">
        <v>166.52473386200001</v>
      </c>
      <c r="L198" s="73">
        <v>1.2647591266435563E-5</v>
      </c>
      <c r="M198" s="73">
        <f t="shared" si="2"/>
        <v>1.2879665489542063E-3</v>
      </c>
      <c r="N198" s="73">
        <f>K198/'סכום נכסי הקרן'!$C$41</f>
        <v>1.929278057003138E-4</v>
      </c>
    </row>
    <row r="199" spans="1:14">
      <c r="A199" s="69" t="s">
        <v>1523</v>
      </c>
      <c r="B199" s="54" t="s">
        <v>1524</v>
      </c>
      <c r="C199" s="70" t="s">
        <v>1487</v>
      </c>
      <c r="D199" s="70" t="s">
        <v>802</v>
      </c>
      <c r="E199" s="54" t="s">
        <v>1525</v>
      </c>
      <c r="F199" s="70" t="s">
        <v>3238</v>
      </c>
      <c r="G199" s="70" t="s">
        <v>131</v>
      </c>
      <c r="H199" s="72">
        <v>2786.3288299999999</v>
      </c>
      <c r="I199" s="80">
        <v>1916</v>
      </c>
      <c r="J199" s="117" t="s">
        <v>3363</v>
      </c>
      <c r="K199" s="72">
        <v>193.63124099799998</v>
      </c>
      <c r="L199" s="73">
        <v>5.5597842020714712E-5</v>
      </c>
      <c r="M199" s="73">
        <f t="shared" si="2"/>
        <v>1.4976187347915874E-3</v>
      </c>
      <c r="N199" s="73">
        <f>K199/'סכום נכסי הקרן'!$C$41</f>
        <v>2.2433214318619244E-4</v>
      </c>
    </row>
    <row r="200" spans="1:14">
      <c r="A200" s="69" t="s">
        <v>1526</v>
      </c>
      <c r="B200" s="54" t="s">
        <v>1527</v>
      </c>
      <c r="C200" s="70" t="s">
        <v>1487</v>
      </c>
      <c r="D200" s="70" t="s">
        <v>802</v>
      </c>
      <c r="E200" s="54" t="s">
        <v>1528</v>
      </c>
      <c r="F200" s="70" t="s">
        <v>3239</v>
      </c>
      <c r="G200" s="70" t="s">
        <v>131</v>
      </c>
      <c r="H200" s="72">
        <v>1116.6561589999999</v>
      </c>
      <c r="I200" s="80">
        <v>4332</v>
      </c>
      <c r="J200" s="117" t="s">
        <v>3363</v>
      </c>
      <c r="K200" s="72">
        <v>175.45084699300003</v>
      </c>
      <c r="L200" s="73">
        <v>1.1797995749596446E-5</v>
      </c>
      <c r="M200" s="73">
        <f t="shared" si="2"/>
        <v>1.3570045522482766E-3</v>
      </c>
      <c r="N200" s="73">
        <f>K200/'סכום נכסי הקרן'!$C$41</f>
        <v>2.0326918490482106E-4</v>
      </c>
    </row>
    <row r="201" spans="1:14">
      <c r="A201" s="69" t="s">
        <v>1529</v>
      </c>
      <c r="B201" s="54" t="s">
        <v>1530</v>
      </c>
      <c r="C201" s="70" t="s">
        <v>1487</v>
      </c>
      <c r="D201" s="70" t="s">
        <v>802</v>
      </c>
      <c r="E201" s="54" t="s">
        <v>1531</v>
      </c>
      <c r="F201" s="70" t="s">
        <v>3244</v>
      </c>
      <c r="G201" s="70" t="s">
        <v>131</v>
      </c>
      <c r="H201" s="72">
        <v>457.55731100000003</v>
      </c>
      <c r="I201" s="80">
        <v>18781</v>
      </c>
      <c r="J201" s="117" t="s">
        <v>3363</v>
      </c>
      <c r="K201" s="72">
        <v>311.682032709</v>
      </c>
      <c r="L201" s="73">
        <v>9.5847873013516234E-6</v>
      </c>
      <c r="M201" s="73">
        <f t="shared" ref="M201:M216" si="3">IFERROR(K201/$K$9,0)</f>
        <v>2.4106691104032337E-3</v>
      </c>
      <c r="N201" s="73">
        <f>K201/'סכום נכסי הקרן'!$C$41</f>
        <v>3.6110029574701281E-4</v>
      </c>
    </row>
    <row r="202" spans="1:14">
      <c r="A202" s="69" t="s">
        <v>1532</v>
      </c>
      <c r="B202" s="54" t="s">
        <v>1533</v>
      </c>
      <c r="C202" s="70" t="s">
        <v>1487</v>
      </c>
      <c r="D202" s="70" t="s">
        <v>802</v>
      </c>
      <c r="E202" s="54" t="s">
        <v>1080</v>
      </c>
      <c r="F202" s="70" t="s">
        <v>156</v>
      </c>
      <c r="G202" s="70" t="s">
        <v>131</v>
      </c>
      <c r="H202" s="72">
        <v>3379.6816979999999</v>
      </c>
      <c r="I202" s="80">
        <v>19951</v>
      </c>
      <c r="J202" s="117" t="s">
        <v>3363</v>
      </c>
      <c r="K202" s="72">
        <v>2445.6146317130001</v>
      </c>
      <c r="L202" s="73">
        <v>5.3365832364881212E-5</v>
      </c>
      <c r="M202" s="73">
        <f t="shared" si="3"/>
        <v>1.8915327256367936E-2</v>
      </c>
      <c r="N202" s="73">
        <f>K202/'סכום נכסי הקרן'!$C$41</f>
        <v>2.8333752803110673E-3</v>
      </c>
    </row>
    <row r="203" spans="1:14">
      <c r="A203" s="69" t="s">
        <v>1534</v>
      </c>
      <c r="B203" s="54" t="s">
        <v>1535</v>
      </c>
      <c r="C203" s="70" t="s">
        <v>1487</v>
      </c>
      <c r="D203" s="70" t="s">
        <v>802</v>
      </c>
      <c r="E203" s="54" t="s">
        <v>1074</v>
      </c>
      <c r="F203" s="70" t="s">
        <v>1060</v>
      </c>
      <c r="G203" s="70" t="s">
        <v>131</v>
      </c>
      <c r="H203" s="72">
        <v>3127.5867819999999</v>
      </c>
      <c r="I203" s="80">
        <v>13739</v>
      </c>
      <c r="J203" s="117" t="s">
        <v>3363</v>
      </c>
      <c r="K203" s="72">
        <v>1558.518809808</v>
      </c>
      <c r="L203" s="73">
        <v>1.0808767407205375E-4</v>
      </c>
      <c r="M203" s="73">
        <f t="shared" si="3"/>
        <v>1.2054185864137784E-2</v>
      </c>
      <c r="N203" s="73">
        <f>K203/'סכום נכסי הקרן'!$C$41</f>
        <v>1.8056273512383975E-3</v>
      </c>
    </row>
    <row r="204" spans="1:14">
      <c r="A204" s="69" t="s">
        <v>1538</v>
      </c>
      <c r="B204" s="54" t="s">
        <v>1539</v>
      </c>
      <c r="C204" s="70" t="s">
        <v>1487</v>
      </c>
      <c r="D204" s="70" t="s">
        <v>802</v>
      </c>
      <c r="E204" s="54" t="s">
        <v>1248</v>
      </c>
      <c r="F204" s="70" t="s">
        <v>156</v>
      </c>
      <c r="G204" s="70" t="s">
        <v>131</v>
      </c>
      <c r="H204" s="72">
        <v>6716.9964910000008</v>
      </c>
      <c r="I204" s="80">
        <v>3087</v>
      </c>
      <c r="J204" s="117" t="s">
        <v>3363</v>
      </c>
      <c r="K204" s="72">
        <v>752.07180337600005</v>
      </c>
      <c r="L204" s="73">
        <v>1.4279484698047736E-4</v>
      </c>
      <c r="M204" s="73">
        <f t="shared" si="3"/>
        <v>5.816813530911711E-3</v>
      </c>
      <c r="N204" s="73">
        <f>K204/'סכום נכסי הקרן'!$C$41</f>
        <v>8.7131538594531586E-4</v>
      </c>
    </row>
    <row r="205" spans="1:14">
      <c r="A205" s="69" t="s">
        <v>1540</v>
      </c>
      <c r="B205" s="54" t="s">
        <v>1541</v>
      </c>
      <c r="C205" s="70" t="s">
        <v>1509</v>
      </c>
      <c r="D205" s="70" t="s">
        <v>802</v>
      </c>
      <c r="E205" s="54" t="s">
        <v>1542</v>
      </c>
      <c r="F205" s="70" t="s">
        <v>3244</v>
      </c>
      <c r="G205" s="70" t="s">
        <v>131</v>
      </c>
      <c r="H205" s="72">
        <v>2157.7846399999999</v>
      </c>
      <c r="I205" s="80">
        <v>468</v>
      </c>
      <c r="J205" s="117" t="s">
        <v>3363</v>
      </c>
      <c r="K205" s="72">
        <v>36.627013271999999</v>
      </c>
      <c r="L205" s="73">
        <v>1.7648600466162579E-5</v>
      </c>
      <c r="M205" s="73">
        <f t="shared" si="3"/>
        <v>2.8328745399185817E-4</v>
      </c>
      <c r="N205" s="73">
        <f>K205/'סכום נכסי הקרן'!$C$41</f>
        <v>4.2434352759747818E-5</v>
      </c>
    </row>
    <row r="206" spans="1:14">
      <c r="A206" s="69" t="s">
        <v>1543</v>
      </c>
      <c r="B206" s="54" t="s">
        <v>1544</v>
      </c>
      <c r="C206" s="70" t="s">
        <v>1509</v>
      </c>
      <c r="D206" s="70" t="s">
        <v>802</v>
      </c>
      <c r="E206" s="54" t="s">
        <v>1545</v>
      </c>
      <c r="F206" s="70" t="s">
        <v>3244</v>
      </c>
      <c r="G206" s="70" t="s">
        <v>131</v>
      </c>
      <c r="H206" s="72">
        <v>4636.5188150000004</v>
      </c>
      <c r="I206" s="80">
        <v>533</v>
      </c>
      <c r="J206" s="117" t="s">
        <v>3363</v>
      </c>
      <c r="K206" s="72">
        <v>89.632764437999995</v>
      </c>
      <c r="L206" s="73">
        <v>5.9236130740004414E-5</v>
      </c>
      <c r="M206" s="73">
        <f t="shared" si="3"/>
        <v>6.9325438695554543E-4</v>
      </c>
      <c r="N206" s="73">
        <f>K206/'סכום נכסי הקרן'!$C$41</f>
        <v>1.0384434888937867E-4</v>
      </c>
    </row>
    <row r="207" spans="1:14">
      <c r="A207" s="69" t="s">
        <v>1546</v>
      </c>
      <c r="B207" s="54" t="s">
        <v>1547</v>
      </c>
      <c r="C207" s="70" t="s">
        <v>1487</v>
      </c>
      <c r="D207" s="70" t="s">
        <v>802</v>
      </c>
      <c r="E207" s="54" t="s">
        <v>1548</v>
      </c>
      <c r="F207" s="70" t="s">
        <v>3247</v>
      </c>
      <c r="G207" s="70" t="s">
        <v>131</v>
      </c>
      <c r="H207" s="72">
        <v>3586.4705239999998</v>
      </c>
      <c r="I207" s="80">
        <v>110.5</v>
      </c>
      <c r="J207" s="117" t="s">
        <v>3363</v>
      </c>
      <c r="K207" s="72">
        <v>14.373982098000001</v>
      </c>
      <c r="L207" s="73">
        <v>1.2898210663802434E-4</v>
      </c>
      <c r="M207" s="73">
        <f t="shared" si="3"/>
        <v>1.1117392406603458E-4</v>
      </c>
      <c r="N207" s="73">
        <f>K207/'סכום נכסי הקרן'!$C$41</f>
        <v>1.6653026616699778E-5</v>
      </c>
    </row>
    <row r="208" spans="1:14">
      <c r="A208" s="69" t="s">
        <v>1549</v>
      </c>
      <c r="B208" s="54" t="s">
        <v>1550</v>
      </c>
      <c r="C208" s="70" t="s">
        <v>1487</v>
      </c>
      <c r="D208" s="70" t="s">
        <v>802</v>
      </c>
      <c r="E208" s="54" t="s">
        <v>1551</v>
      </c>
      <c r="F208" s="70" t="s">
        <v>3248</v>
      </c>
      <c r="G208" s="70" t="s">
        <v>131</v>
      </c>
      <c r="H208" s="72">
        <v>3005.1548710000002</v>
      </c>
      <c r="I208" s="80">
        <v>1428</v>
      </c>
      <c r="J208" s="117" t="s">
        <v>3363</v>
      </c>
      <c r="K208" s="72">
        <v>155.64766912299999</v>
      </c>
      <c r="L208" s="73">
        <v>4.3449069196848118E-5</v>
      </c>
      <c r="M208" s="73">
        <f t="shared" si="3"/>
        <v>1.2038391331058741E-3</v>
      </c>
      <c r="N208" s="73">
        <f>K208/'סכום נכסי הקרן'!$C$41</f>
        <v>1.8032614477050526E-4</v>
      </c>
    </row>
    <row r="209" spans="1:14">
      <c r="A209" s="69" t="s">
        <v>1552</v>
      </c>
      <c r="B209" s="54" t="s">
        <v>1553</v>
      </c>
      <c r="C209" s="70" t="s">
        <v>1487</v>
      </c>
      <c r="D209" s="70" t="s">
        <v>802</v>
      </c>
      <c r="E209" s="54">
        <v>513870683</v>
      </c>
      <c r="F209" s="70" t="s">
        <v>950</v>
      </c>
      <c r="G209" s="70" t="s">
        <v>131</v>
      </c>
      <c r="H209" s="72">
        <v>11812.933710999998</v>
      </c>
      <c r="I209" s="80">
        <v>433</v>
      </c>
      <c r="J209" s="117" t="s">
        <v>3363</v>
      </c>
      <c r="K209" s="72">
        <v>185.52106075100002</v>
      </c>
      <c r="L209" s="73">
        <v>3.9608883836648059E-5</v>
      </c>
      <c r="M209" s="73">
        <f t="shared" si="3"/>
        <v>1.4348914712681911E-3</v>
      </c>
      <c r="N209" s="73">
        <f>K209/'סכום נכסי הקרן'!$C$41</f>
        <v>2.1493606584320515E-4</v>
      </c>
    </row>
    <row r="210" spans="1:14">
      <c r="A210" s="69" t="s">
        <v>1554</v>
      </c>
      <c r="B210" s="54" t="s">
        <v>1555</v>
      </c>
      <c r="C210" s="70" t="s">
        <v>1509</v>
      </c>
      <c r="D210" s="70" t="s">
        <v>802</v>
      </c>
      <c r="E210" s="54" t="s">
        <v>822</v>
      </c>
      <c r="F210" s="70" t="s">
        <v>1063</v>
      </c>
      <c r="G210" s="70" t="s">
        <v>131</v>
      </c>
      <c r="H210" s="72">
        <v>84385.548150999995</v>
      </c>
      <c r="I210" s="80">
        <v>1044</v>
      </c>
      <c r="J210" s="117" t="s">
        <v>3363</v>
      </c>
      <c r="K210" s="72">
        <v>3195.3330400160003</v>
      </c>
      <c r="L210" s="73">
        <v>7.5278961672201812E-5</v>
      </c>
      <c r="M210" s="73">
        <f t="shared" si="3"/>
        <v>2.4713938721675328E-2</v>
      </c>
      <c r="N210" s="73">
        <f>K210/'סכום נכסי הקרן'!$C$41</f>
        <v>3.7019641322644055E-3</v>
      </c>
    </row>
    <row r="211" spans="1:14">
      <c r="A211" s="69" t="s">
        <v>1556</v>
      </c>
      <c r="B211" s="54" t="s">
        <v>1557</v>
      </c>
      <c r="C211" s="70" t="s">
        <v>1487</v>
      </c>
      <c r="D211" s="70" t="s">
        <v>802</v>
      </c>
      <c r="E211" s="54" t="s">
        <v>1059</v>
      </c>
      <c r="F211" s="70" t="s">
        <v>1060</v>
      </c>
      <c r="G211" s="70" t="s">
        <v>131</v>
      </c>
      <c r="H211" s="72">
        <v>5094.797775</v>
      </c>
      <c r="I211" s="80">
        <v>3052</v>
      </c>
      <c r="J211" s="117" t="s">
        <v>3363</v>
      </c>
      <c r="K211" s="72">
        <v>563.97393831199997</v>
      </c>
      <c r="L211" s="73">
        <v>4.6118502579688107E-5</v>
      </c>
      <c r="M211" s="73">
        <f t="shared" si="3"/>
        <v>4.3619920607696266E-3</v>
      </c>
      <c r="N211" s="73">
        <f>K211/'סכום נכסי הקרן'!$C$41</f>
        <v>6.5339395456333023E-4</v>
      </c>
    </row>
    <row r="212" spans="1:14">
      <c r="A212" s="69" t="s">
        <v>1558</v>
      </c>
      <c r="B212" s="54" t="s">
        <v>1559</v>
      </c>
      <c r="C212" s="70" t="s">
        <v>1487</v>
      </c>
      <c r="D212" s="70" t="s">
        <v>802</v>
      </c>
      <c r="E212" s="54" t="s">
        <v>1560</v>
      </c>
      <c r="F212" s="70" t="s">
        <v>3247</v>
      </c>
      <c r="G212" s="70" t="s">
        <v>131</v>
      </c>
      <c r="H212" s="72">
        <v>1894.1141319999997</v>
      </c>
      <c r="I212" s="80">
        <v>1500</v>
      </c>
      <c r="J212" s="117" t="s">
        <v>3363</v>
      </c>
      <c r="K212" s="72">
        <v>103.049279325</v>
      </c>
      <c r="L212" s="73">
        <v>6.1365077923121372E-5</v>
      </c>
      <c r="M212" s="73">
        <f t="shared" si="3"/>
        <v>7.970228901517264E-4</v>
      </c>
      <c r="N212" s="73">
        <f>K212/'סכום נכסי הקרן'!$C$41</f>
        <v>1.1938809856106133E-4</v>
      </c>
    </row>
    <row r="213" spans="1:14">
      <c r="A213" s="69" t="s">
        <v>1561</v>
      </c>
      <c r="B213" s="54" t="s">
        <v>1562</v>
      </c>
      <c r="C213" s="70" t="s">
        <v>1487</v>
      </c>
      <c r="D213" s="70" t="s">
        <v>802</v>
      </c>
      <c r="E213" s="54" t="s">
        <v>1563</v>
      </c>
      <c r="F213" s="70" t="s">
        <v>3244</v>
      </c>
      <c r="G213" s="70" t="s">
        <v>131</v>
      </c>
      <c r="H213" s="72">
        <v>780.18095400000004</v>
      </c>
      <c r="I213" s="80">
        <v>12302</v>
      </c>
      <c r="J213" s="117" t="s">
        <v>3363</v>
      </c>
      <c r="K213" s="72">
        <v>348.11170181</v>
      </c>
      <c r="L213" s="73">
        <v>1.3648812177962744E-5</v>
      </c>
      <c r="M213" s="73">
        <f t="shared" si="3"/>
        <v>2.6924302284269484E-3</v>
      </c>
      <c r="N213" s="73">
        <f>K213/'סכום נכסי הקרן'!$C$41</f>
        <v>4.0330601473569376E-4</v>
      </c>
    </row>
    <row r="214" spans="1:14">
      <c r="A214" s="69" t="s">
        <v>1564</v>
      </c>
      <c r="B214" s="54" t="s">
        <v>1565</v>
      </c>
      <c r="C214" s="70" t="s">
        <v>1509</v>
      </c>
      <c r="D214" s="70" t="s">
        <v>802</v>
      </c>
      <c r="E214" s="54" t="s">
        <v>1566</v>
      </c>
      <c r="F214" s="70" t="s">
        <v>3097</v>
      </c>
      <c r="G214" s="70" t="s">
        <v>131</v>
      </c>
      <c r="H214" s="72">
        <v>496.68117999999993</v>
      </c>
      <c r="I214" s="80">
        <v>987</v>
      </c>
      <c r="J214" s="117" t="s">
        <v>3363</v>
      </c>
      <c r="K214" s="72">
        <v>17.780436255000001</v>
      </c>
      <c r="L214" s="73">
        <v>4.131494816407904E-6</v>
      </c>
      <c r="M214" s="73">
        <f t="shared" si="3"/>
        <v>1.3752075497223414E-4</v>
      </c>
      <c r="N214" s="73">
        <f>K214/'סכום נכסי הקרן'!$C$41</f>
        <v>2.059958584839534E-5</v>
      </c>
    </row>
    <row r="215" spans="1:14">
      <c r="A215" s="118" t="s">
        <v>3363</v>
      </c>
      <c r="B215" s="117" t="s">
        <v>3363</v>
      </c>
      <c r="C215" s="117" t="s">
        <v>3363</v>
      </c>
      <c r="D215" s="117" t="s">
        <v>3363</v>
      </c>
      <c r="E215" s="117" t="s">
        <v>3363</v>
      </c>
      <c r="F215" s="117" t="s">
        <v>3363</v>
      </c>
      <c r="G215" s="117" t="s">
        <v>3363</v>
      </c>
      <c r="H215" s="117" t="s">
        <v>3363</v>
      </c>
      <c r="I215" s="117" t="s">
        <v>3363</v>
      </c>
      <c r="J215" s="117" t="s">
        <v>3363</v>
      </c>
      <c r="K215" s="117" t="s">
        <v>3363</v>
      </c>
      <c r="L215" s="117" t="s">
        <v>3363</v>
      </c>
      <c r="M215" s="117" t="s">
        <v>3363</v>
      </c>
      <c r="N215" s="117" t="s">
        <v>3363</v>
      </c>
    </row>
    <row r="216" spans="1:14">
      <c r="A216" s="68" t="s">
        <v>67</v>
      </c>
      <c r="B216" s="116" t="s">
        <v>3363</v>
      </c>
      <c r="C216" s="116" t="s">
        <v>3363</v>
      </c>
      <c r="D216" s="116" t="s">
        <v>3363</v>
      </c>
      <c r="E216" s="116" t="s">
        <v>3363</v>
      </c>
      <c r="F216" s="116" t="s">
        <v>3363</v>
      </c>
      <c r="G216" s="116" t="s">
        <v>3363</v>
      </c>
      <c r="H216" s="116" t="s">
        <v>3363</v>
      </c>
      <c r="I216" s="116" t="s">
        <v>3363</v>
      </c>
      <c r="J216" s="66">
        <v>12.164540229999998</v>
      </c>
      <c r="K216" s="66">
        <f>SUM(K217:K258)</f>
        <v>20356.677716989005</v>
      </c>
      <c r="L216" s="116" t="s">
        <v>3363</v>
      </c>
      <c r="M216" s="67">
        <f t="shared" si="3"/>
        <v>0.15744640053921913</v>
      </c>
      <c r="N216" s="67">
        <f>K216/'סכום נכסי הקרן'!$C$41</f>
        <v>2.358429929419251E-2</v>
      </c>
    </row>
    <row r="217" spans="1:14">
      <c r="A217" s="69" t="s">
        <v>1567</v>
      </c>
      <c r="B217" s="54" t="s">
        <v>1568</v>
      </c>
      <c r="C217" s="70" t="s">
        <v>1487</v>
      </c>
      <c r="D217" s="70" t="s">
        <v>802</v>
      </c>
      <c r="E217" s="117" t="s">
        <v>3363</v>
      </c>
      <c r="F217" s="70" t="s">
        <v>3244</v>
      </c>
      <c r="G217" s="70" t="s">
        <v>131</v>
      </c>
      <c r="H217" s="72">
        <v>210.040446</v>
      </c>
      <c r="I217" s="80">
        <v>59660</v>
      </c>
      <c r="J217" s="117" t="s">
        <v>3363</v>
      </c>
      <c r="K217" s="72">
        <v>454.49984181299999</v>
      </c>
      <c r="L217" s="73">
        <v>4.6132318471337582E-7</v>
      </c>
      <c r="M217" s="73">
        <f t="shared" ref="M217:M258" si="4">IFERROR(K217/$K$9,0)</f>
        <v>3.5152771554358437E-3</v>
      </c>
      <c r="N217" s="73">
        <f>K217/'סכום נכסי הקרן'!$C$41</f>
        <v>5.2656236186984339E-4</v>
      </c>
    </row>
    <row r="218" spans="1:14">
      <c r="A218" s="69" t="s">
        <v>1569</v>
      </c>
      <c r="B218" s="54" t="s">
        <v>1570</v>
      </c>
      <c r="C218" s="70" t="s">
        <v>1509</v>
      </c>
      <c r="D218" s="70" t="s">
        <v>802</v>
      </c>
      <c r="E218" s="117" t="s">
        <v>3363</v>
      </c>
      <c r="F218" s="70" t="s">
        <v>3238</v>
      </c>
      <c r="G218" s="70" t="s">
        <v>131</v>
      </c>
      <c r="H218" s="72">
        <v>1012.013058</v>
      </c>
      <c r="I218" s="80">
        <v>12141</v>
      </c>
      <c r="J218" s="117" t="s">
        <v>3363</v>
      </c>
      <c r="K218" s="72">
        <v>445.64406898300001</v>
      </c>
      <c r="L218" s="73">
        <v>1.3515143021554625E-5</v>
      </c>
      <c r="M218" s="73">
        <f t="shared" si="4"/>
        <v>3.4467831911720748E-3</v>
      </c>
      <c r="N218" s="73">
        <f>K218/'סכום נכסי הקרן'!$C$41</f>
        <v>5.1630247566406082E-4</v>
      </c>
    </row>
    <row r="219" spans="1:14">
      <c r="A219" s="69" t="s">
        <v>1571</v>
      </c>
      <c r="B219" s="54" t="s">
        <v>1572</v>
      </c>
      <c r="C219" s="70" t="s">
        <v>1487</v>
      </c>
      <c r="D219" s="70" t="s">
        <v>802</v>
      </c>
      <c r="E219" s="117" t="s">
        <v>3363</v>
      </c>
      <c r="F219" s="70" t="s">
        <v>3095</v>
      </c>
      <c r="G219" s="70" t="s">
        <v>131</v>
      </c>
      <c r="H219" s="72">
        <v>270.77597100000003</v>
      </c>
      <c r="I219" s="80">
        <v>170</v>
      </c>
      <c r="J219" s="117" t="s">
        <v>3363</v>
      </c>
      <c r="K219" s="72">
        <v>1.6695775710000003</v>
      </c>
      <c r="L219" s="73">
        <v>9.9261317720014486E-6</v>
      </c>
      <c r="M219" s="73">
        <f t="shared" si="4"/>
        <v>1.2913157177685282E-5</v>
      </c>
      <c r="N219" s="73">
        <f>K219/'סכום נכסי הקרן'!$C$41</f>
        <v>1.9342948626864199E-6</v>
      </c>
    </row>
    <row r="220" spans="1:14">
      <c r="A220" s="69" t="s">
        <v>1573</v>
      </c>
      <c r="B220" s="54" t="s">
        <v>1574</v>
      </c>
      <c r="C220" s="70" t="s">
        <v>1509</v>
      </c>
      <c r="D220" s="70" t="s">
        <v>802</v>
      </c>
      <c r="E220" s="117" t="s">
        <v>3363</v>
      </c>
      <c r="F220" s="70" t="s">
        <v>3249</v>
      </c>
      <c r="G220" s="70" t="s">
        <v>131</v>
      </c>
      <c r="H220" s="72">
        <v>1304.7967100000001</v>
      </c>
      <c r="I220" s="80">
        <v>7751</v>
      </c>
      <c r="J220" s="72">
        <v>4.7324976669999996</v>
      </c>
      <c r="K220" s="72">
        <v>371.54839185000003</v>
      </c>
      <c r="L220" s="73">
        <v>5.1300791383226854E-7</v>
      </c>
      <c r="M220" s="73">
        <f t="shared" si="4"/>
        <v>2.8736986327634675E-3</v>
      </c>
      <c r="N220" s="73">
        <f>K220/'סכום נכסי הקרן'!$C$41</f>
        <v>4.3045867294707197E-4</v>
      </c>
    </row>
    <row r="221" spans="1:14">
      <c r="A221" s="69" t="s">
        <v>1575</v>
      </c>
      <c r="B221" s="54" t="s">
        <v>1576</v>
      </c>
      <c r="C221" s="70" t="s">
        <v>1487</v>
      </c>
      <c r="D221" s="70" t="s">
        <v>802</v>
      </c>
      <c r="E221" s="117" t="s">
        <v>3363</v>
      </c>
      <c r="F221" s="70" t="s">
        <v>950</v>
      </c>
      <c r="G221" s="70" t="s">
        <v>131</v>
      </c>
      <c r="H221" s="72">
        <v>2887.6525999999999</v>
      </c>
      <c r="I221" s="80">
        <v>14093</v>
      </c>
      <c r="J221" s="117" t="s">
        <v>3363</v>
      </c>
      <c r="K221" s="72">
        <v>1476.0326072789999</v>
      </c>
      <c r="L221" s="73">
        <v>5.0439346724890826E-7</v>
      </c>
      <c r="M221" s="73">
        <f t="shared" si="4"/>
        <v>1.1416205744646014E-2</v>
      </c>
      <c r="N221" s="73">
        <f>K221/'סכום נכסי הקרן'!$C$41</f>
        <v>1.7100626763375531E-3</v>
      </c>
    </row>
    <row r="222" spans="1:14">
      <c r="A222" s="69" t="s">
        <v>1577</v>
      </c>
      <c r="B222" s="54" t="s">
        <v>1578</v>
      </c>
      <c r="C222" s="70" t="s">
        <v>1487</v>
      </c>
      <c r="D222" s="70" t="s">
        <v>802</v>
      </c>
      <c r="E222" s="117" t="s">
        <v>3363</v>
      </c>
      <c r="F222" s="70" t="s">
        <v>3249</v>
      </c>
      <c r="G222" s="70" t="s">
        <v>131</v>
      </c>
      <c r="H222" s="72">
        <v>3793.4577519999998</v>
      </c>
      <c r="I222" s="80">
        <v>15194</v>
      </c>
      <c r="J222" s="117" t="s">
        <v>3363</v>
      </c>
      <c r="K222" s="72">
        <v>2090.5229002329997</v>
      </c>
      <c r="L222" s="73">
        <v>3.6708404532295237E-7</v>
      </c>
      <c r="M222" s="73">
        <f t="shared" si="4"/>
        <v>1.6168910785073796E-2</v>
      </c>
      <c r="N222" s="73">
        <f>K222/'סכום נכסי הקרן'!$C$41</f>
        <v>2.4219825280876427E-3</v>
      </c>
    </row>
    <row r="223" spans="1:14">
      <c r="A223" s="69" t="s">
        <v>1579</v>
      </c>
      <c r="B223" s="54" t="s">
        <v>1580</v>
      </c>
      <c r="C223" s="70" t="s">
        <v>1509</v>
      </c>
      <c r="D223" s="70" t="s">
        <v>802</v>
      </c>
      <c r="E223" s="117" t="s">
        <v>3363</v>
      </c>
      <c r="F223" s="70" t="s">
        <v>3237</v>
      </c>
      <c r="G223" s="70" t="s">
        <v>131</v>
      </c>
      <c r="H223" s="72">
        <v>413.71602999999993</v>
      </c>
      <c r="I223" s="80">
        <v>21588</v>
      </c>
      <c r="J223" s="72">
        <v>2.5509316690000001</v>
      </c>
      <c r="K223" s="72">
        <v>326.48924271899995</v>
      </c>
      <c r="L223" s="73">
        <v>8.8748817538080988E-7</v>
      </c>
      <c r="M223" s="73">
        <f t="shared" si="4"/>
        <v>2.5251937863112837E-3</v>
      </c>
      <c r="N223" s="73">
        <f>K223/'סכום נכסי הקרן'!$C$41</f>
        <v>3.7825524005781047E-4</v>
      </c>
    </row>
    <row r="224" spans="1:14">
      <c r="A224" s="69" t="s">
        <v>1581</v>
      </c>
      <c r="B224" s="54" t="s">
        <v>1582</v>
      </c>
      <c r="C224" s="70" t="s">
        <v>1487</v>
      </c>
      <c r="D224" s="70" t="s">
        <v>802</v>
      </c>
      <c r="E224" s="117" t="s">
        <v>3363</v>
      </c>
      <c r="F224" s="70" t="s">
        <v>1494</v>
      </c>
      <c r="G224" s="70" t="s">
        <v>131</v>
      </c>
      <c r="H224" s="72">
        <v>391.43901299999999</v>
      </c>
      <c r="I224" s="80">
        <v>16207</v>
      </c>
      <c r="J224" s="117" t="s">
        <v>3363</v>
      </c>
      <c r="K224" s="72">
        <v>230.09876907499998</v>
      </c>
      <c r="L224" s="73">
        <v>4.7100770881792993E-7</v>
      </c>
      <c r="M224" s="73">
        <f t="shared" si="4"/>
        <v>1.7796726687444124E-3</v>
      </c>
      <c r="N224" s="73">
        <f>K224/'סכום נכסי הקרן'!$C$41</f>
        <v>2.6658172382230765E-4</v>
      </c>
    </row>
    <row r="225" spans="1:14">
      <c r="A225" s="69" t="s">
        <v>1583</v>
      </c>
      <c r="B225" s="54" t="s">
        <v>1584</v>
      </c>
      <c r="C225" s="70" t="s">
        <v>29</v>
      </c>
      <c r="D225" s="70" t="s">
        <v>802</v>
      </c>
      <c r="E225" s="117" t="s">
        <v>3363</v>
      </c>
      <c r="F225" s="70" t="s">
        <v>3237</v>
      </c>
      <c r="G225" s="70" t="s">
        <v>133</v>
      </c>
      <c r="H225" s="72">
        <v>66519.923185000007</v>
      </c>
      <c r="I225" s="80">
        <v>247.5</v>
      </c>
      <c r="J225" s="117" t="s">
        <v>3363</v>
      </c>
      <c r="K225" s="72">
        <v>660.45702658300002</v>
      </c>
      <c r="L225" s="73">
        <v>4.3278344092313692E-5</v>
      </c>
      <c r="M225" s="73">
        <f t="shared" si="4"/>
        <v>5.1082294955991266E-3</v>
      </c>
      <c r="N225" s="73">
        <f>K225/'סכום נכסי הקרן'!$C$41</f>
        <v>7.6517476979489501E-4</v>
      </c>
    </row>
    <row r="226" spans="1:14">
      <c r="A226" s="69" t="s">
        <v>1585</v>
      </c>
      <c r="B226" s="54" t="s">
        <v>1586</v>
      </c>
      <c r="C226" s="70" t="s">
        <v>29</v>
      </c>
      <c r="D226" s="70" t="s">
        <v>802</v>
      </c>
      <c r="E226" s="117" t="s">
        <v>3363</v>
      </c>
      <c r="F226" s="70" t="s">
        <v>1494</v>
      </c>
      <c r="G226" s="70" t="s">
        <v>133</v>
      </c>
      <c r="H226" s="72">
        <v>241.86475600000003</v>
      </c>
      <c r="I226" s="80">
        <v>68170</v>
      </c>
      <c r="J226" s="117" t="s">
        <v>3363</v>
      </c>
      <c r="K226" s="72">
        <v>661.42941542900007</v>
      </c>
      <c r="L226" s="73">
        <v>5.9995465626614243E-7</v>
      </c>
      <c r="M226" s="73">
        <f t="shared" si="4"/>
        <v>5.115750326151915E-3</v>
      </c>
      <c r="N226" s="73">
        <f>K226/'סכום נכסי הקרן'!$C$41</f>
        <v>7.663013342516905E-4</v>
      </c>
    </row>
    <row r="227" spans="1:14">
      <c r="A227" s="69" t="s">
        <v>1587</v>
      </c>
      <c r="B227" s="54" t="s">
        <v>1588</v>
      </c>
      <c r="C227" s="70" t="s">
        <v>1509</v>
      </c>
      <c r="D227" s="70" t="s">
        <v>802</v>
      </c>
      <c r="E227" s="117" t="s">
        <v>3363</v>
      </c>
      <c r="F227" s="70" t="s">
        <v>807</v>
      </c>
      <c r="G227" s="70" t="s">
        <v>131</v>
      </c>
      <c r="H227" s="72">
        <v>3150.6066900000001</v>
      </c>
      <c r="I227" s="80">
        <v>3367</v>
      </c>
      <c r="J227" s="117" t="s">
        <v>3363</v>
      </c>
      <c r="K227" s="72">
        <v>384.75552314399999</v>
      </c>
      <c r="L227" s="73">
        <v>3.981189512642499E-7</v>
      </c>
      <c r="M227" s="73">
        <f t="shared" si="4"/>
        <v>2.9758476824560784E-3</v>
      </c>
      <c r="N227" s="73">
        <f>K227/'סכום נכסי הקרן'!$C$41</f>
        <v>4.4575984053373761E-4</v>
      </c>
    </row>
    <row r="228" spans="1:14">
      <c r="A228" s="69" t="s">
        <v>1589</v>
      </c>
      <c r="B228" s="54" t="s">
        <v>1590</v>
      </c>
      <c r="C228" s="70" t="s">
        <v>1509</v>
      </c>
      <c r="D228" s="70" t="s">
        <v>802</v>
      </c>
      <c r="E228" s="117" t="s">
        <v>3363</v>
      </c>
      <c r="F228" s="70" t="s">
        <v>3095</v>
      </c>
      <c r="G228" s="70" t="s">
        <v>131</v>
      </c>
      <c r="H228" s="72">
        <v>0.22277000000000002</v>
      </c>
      <c r="I228" s="80">
        <v>54262500</v>
      </c>
      <c r="J228" s="117" t="s">
        <v>3363</v>
      </c>
      <c r="K228" s="72">
        <v>438.43416650099999</v>
      </c>
      <c r="L228" s="73">
        <v>3.8964468993888684E-7</v>
      </c>
      <c r="M228" s="73">
        <f t="shared" si="4"/>
        <v>3.3910190232753503E-3</v>
      </c>
      <c r="N228" s="73">
        <f>K228/'סכום נכסי הקרן'!$C$41</f>
        <v>5.0794941823585778E-4</v>
      </c>
    </row>
    <row r="229" spans="1:14">
      <c r="A229" s="69" t="s">
        <v>1591</v>
      </c>
      <c r="B229" s="54" t="s">
        <v>1592</v>
      </c>
      <c r="C229" s="70" t="s">
        <v>1487</v>
      </c>
      <c r="D229" s="70" t="s">
        <v>802</v>
      </c>
      <c r="E229" s="117" t="s">
        <v>3363</v>
      </c>
      <c r="F229" s="70" t="s">
        <v>3244</v>
      </c>
      <c r="G229" s="70" t="s">
        <v>131</v>
      </c>
      <c r="H229" s="72">
        <v>591.93216600000005</v>
      </c>
      <c r="I229" s="80">
        <v>12138</v>
      </c>
      <c r="J229" s="117" t="s">
        <v>3363</v>
      </c>
      <c r="K229" s="72">
        <v>260.59533032299998</v>
      </c>
      <c r="L229" s="73">
        <v>1.9589789138846804E-6</v>
      </c>
      <c r="M229" s="73">
        <f t="shared" si="4"/>
        <v>2.0155448412116422E-3</v>
      </c>
      <c r="N229" s="73">
        <f>K229/'סכום נכסי הקרן'!$C$41</f>
        <v>3.0191362021109077E-4</v>
      </c>
    </row>
    <row r="230" spans="1:14">
      <c r="A230" s="69" t="s">
        <v>1593</v>
      </c>
      <c r="B230" s="54" t="s">
        <v>1594</v>
      </c>
      <c r="C230" s="70" t="s">
        <v>1509</v>
      </c>
      <c r="D230" s="70" t="s">
        <v>802</v>
      </c>
      <c r="E230" s="117" t="s">
        <v>3363</v>
      </c>
      <c r="F230" s="70" t="s">
        <v>3237</v>
      </c>
      <c r="G230" s="70" t="s">
        <v>131</v>
      </c>
      <c r="H230" s="72">
        <v>397.80387499999995</v>
      </c>
      <c r="I230" s="80">
        <v>13458</v>
      </c>
      <c r="J230" s="72">
        <v>1.7602582790000001</v>
      </c>
      <c r="K230" s="72">
        <v>195.93694609799999</v>
      </c>
      <c r="L230" s="73">
        <v>1.3135515768663247E-6</v>
      </c>
      <c r="M230" s="73">
        <f t="shared" si="4"/>
        <v>1.5154519477424883E-3</v>
      </c>
      <c r="N230" s="73">
        <f>K230/'סכום נכסי הקרן'!$C$41</f>
        <v>2.2700342579519913E-4</v>
      </c>
    </row>
    <row r="231" spans="1:14">
      <c r="A231" s="69" t="s">
        <v>1595</v>
      </c>
      <c r="B231" s="54" t="s">
        <v>1596</v>
      </c>
      <c r="C231" s="70" t="s">
        <v>1509</v>
      </c>
      <c r="D231" s="70" t="s">
        <v>802</v>
      </c>
      <c r="E231" s="117" t="s">
        <v>3363</v>
      </c>
      <c r="F231" s="70" t="s">
        <v>1597</v>
      </c>
      <c r="G231" s="70" t="s">
        <v>131</v>
      </c>
      <c r="H231" s="72">
        <v>143.209395</v>
      </c>
      <c r="I231" s="80">
        <v>41223</v>
      </c>
      <c r="J231" s="117" t="s">
        <v>3363</v>
      </c>
      <c r="K231" s="72">
        <v>214.12070268300002</v>
      </c>
      <c r="L231" s="73">
        <v>4.1056582321662205E-6</v>
      </c>
      <c r="M231" s="73">
        <f t="shared" si="4"/>
        <v>1.6560921377770459E-3</v>
      </c>
      <c r="N231" s="73">
        <f>K231/'סכום נכסי הקרן'!$C$41</f>
        <v>2.4807027980524611E-4</v>
      </c>
    </row>
    <row r="232" spans="1:14">
      <c r="A232" s="69" t="s">
        <v>1598</v>
      </c>
      <c r="B232" s="54" t="s">
        <v>1599</v>
      </c>
      <c r="C232" s="70" t="s">
        <v>1509</v>
      </c>
      <c r="D232" s="70" t="s">
        <v>802</v>
      </c>
      <c r="E232" s="117" t="s">
        <v>3363</v>
      </c>
      <c r="F232" s="70" t="s">
        <v>3244</v>
      </c>
      <c r="G232" s="70" t="s">
        <v>131</v>
      </c>
      <c r="H232" s="72">
        <v>1066.1143850000001</v>
      </c>
      <c r="I232" s="80">
        <v>5469</v>
      </c>
      <c r="J232" s="117" t="s">
        <v>3363</v>
      </c>
      <c r="K232" s="72">
        <v>211.47512106100001</v>
      </c>
      <c r="L232" s="73">
        <v>3.6213803253282446E-6</v>
      </c>
      <c r="M232" s="73">
        <f t="shared" si="4"/>
        <v>1.6356301886560956E-3</v>
      </c>
      <c r="N232" s="73">
        <f>K232/'סכום נכסי הקרן'!$C$41</f>
        <v>2.4500523207752231E-4</v>
      </c>
    </row>
    <row r="233" spans="1:14">
      <c r="A233" s="69" t="s">
        <v>1600</v>
      </c>
      <c r="B233" s="54" t="s">
        <v>1601</v>
      </c>
      <c r="C233" s="70" t="s">
        <v>29</v>
      </c>
      <c r="D233" s="70" t="s">
        <v>802</v>
      </c>
      <c r="E233" s="117" t="s">
        <v>3363</v>
      </c>
      <c r="F233" s="70" t="s">
        <v>3238</v>
      </c>
      <c r="G233" s="70" t="s">
        <v>133</v>
      </c>
      <c r="H233" s="72">
        <v>970.64145499999995</v>
      </c>
      <c r="I233" s="80">
        <v>9702</v>
      </c>
      <c r="J233" s="117" t="s">
        <v>3363</v>
      </c>
      <c r="K233" s="72">
        <v>377.77892680999992</v>
      </c>
      <c r="L233" s="73">
        <v>9.9045046428571418E-6</v>
      </c>
      <c r="M233" s="73">
        <f t="shared" si="4"/>
        <v>2.921887994334342E-3</v>
      </c>
      <c r="N233" s="73">
        <f>K233/'סכום נכסי הקרן'!$C$41</f>
        <v>4.3767708074929075E-4</v>
      </c>
    </row>
    <row r="234" spans="1:14">
      <c r="A234" s="69" t="s">
        <v>1503</v>
      </c>
      <c r="B234" s="54" t="s">
        <v>1504</v>
      </c>
      <c r="C234" s="70" t="s">
        <v>121</v>
      </c>
      <c r="D234" s="70" t="s">
        <v>802</v>
      </c>
      <c r="E234" s="117" t="s">
        <v>3363</v>
      </c>
      <c r="F234" s="70" t="s">
        <v>126</v>
      </c>
      <c r="G234" s="70" t="s">
        <v>134</v>
      </c>
      <c r="H234" s="72">
        <v>16068.579867</v>
      </c>
      <c r="I234" s="80">
        <v>1044</v>
      </c>
      <c r="J234" s="117" t="s">
        <v>3363</v>
      </c>
      <c r="K234" s="72">
        <v>775.18357939299995</v>
      </c>
      <c r="L234" s="73">
        <v>8.7576280146868001E-5</v>
      </c>
      <c r="M234" s="73">
        <f t="shared" si="4"/>
        <v>5.9955689248190587E-3</v>
      </c>
      <c r="N234" s="73">
        <f>K234/'סכום נכסי הקרן'!$C$41</f>
        <v>8.9809161389288342E-4</v>
      </c>
    </row>
    <row r="235" spans="1:14">
      <c r="A235" s="69" t="s">
        <v>1602</v>
      </c>
      <c r="B235" s="54" t="s">
        <v>1603</v>
      </c>
      <c r="C235" s="70" t="s">
        <v>1487</v>
      </c>
      <c r="D235" s="70" t="s">
        <v>802</v>
      </c>
      <c r="E235" s="117" t="s">
        <v>3363</v>
      </c>
      <c r="F235" s="70" t="s">
        <v>3237</v>
      </c>
      <c r="G235" s="70" t="s">
        <v>131</v>
      </c>
      <c r="H235" s="72">
        <v>68.422267000000005</v>
      </c>
      <c r="I235" s="80">
        <v>80539</v>
      </c>
      <c r="J235" s="117" t="s">
        <v>3363</v>
      </c>
      <c r="K235" s="72">
        <v>199.87167164399997</v>
      </c>
      <c r="L235" s="73">
        <v>7.2880029386231164E-7</v>
      </c>
      <c r="M235" s="73">
        <f t="shared" si="4"/>
        <v>1.5458846334164571E-3</v>
      </c>
      <c r="N235" s="73">
        <f>K235/'סכום נכסי הקרן'!$C$41</f>
        <v>2.3156201566961279E-4</v>
      </c>
    </row>
    <row r="236" spans="1:14">
      <c r="A236" s="69" t="s">
        <v>1604</v>
      </c>
      <c r="B236" s="54" t="s">
        <v>1605</v>
      </c>
      <c r="C236" s="70" t="s">
        <v>1509</v>
      </c>
      <c r="D236" s="70" t="s">
        <v>802</v>
      </c>
      <c r="E236" s="117" t="s">
        <v>3363</v>
      </c>
      <c r="F236" s="70" t="s">
        <v>3095</v>
      </c>
      <c r="G236" s="70" t="s">
        <v>131</v>
      </c>
      <c r="H236" s="72">
        <v>529.87476200000003</v>
      </c>
      <c r="I236" s="80">
        <v>38577</v>
      </c>
      <c r="J236" s="117" t="s">
        <v>3363</v>
      </c>
      <c r="K236" s="72">
        <v>741.39429653599996</v>
      </c>
      <c r="L236" s="73">
        <v>1.6248221717769119E-6</v>
      </c>
      <c r="M236" s="73">
        <f t="shared" si="4"/>
        <v>5.7342295728580904E-3</v>
      </c>
      <c r="N236" s="73">
        <f>K236/'סכום נכסי הקרן'!$C$41</f>
        <v>8.5894492350879618E-4</v>
      </c>
    </row>
    <row r="237" spans="1:14">
      <c r="A237" s="69" t="s">
        <v>1606</v>
      </c>
      <c r="B237" s="54" t="s">
        <v>1607</v>
      </c>
      <c r="C237" s="70" t="s">
        <v>1509</v>
      </c>
      <c r="D237" s="70" t="s">
        <v>802</v>
      </c>
      <c r="E237" s="117" t="s">
        <v>3363</v>
      </c>
      <c r="F237" s="70" t="s">
        <v>3249</v>
      </c>
      <c r="G237" s="70" t="s">
        <v>131</v>
      </c>
      <c r="H237" s="72">
        <v>259.36812700000002</v>
      </c>
      <c r="I237" s="80">
        <v>34655</v>
      </c>
      <c r="J237" s="117" t="s">
        <v>3363</v>
      </c>
      <c r="K237" s="72">
        <v>326.00935592900004</v>
      </c>
      <c r="L237" s="73">
        <v>2.6060290421422002E-7</v>
      </c>
      <c r="M237" s="73">
        <f t="shared" si="4"/>
        <v>2.5214821567024525E-3</v>
      </c>
      <c r="N237" s="73">
        <f>K237/'סכום נכסי הקרן'!$C$41</f>
        <v>3.7769926555941572E-4</v>
      </c>
    </row>
    <row r="238" spans="1:14">
      <c r="A238" s="69" t="s">
        <v>1608</v>
      </c>
      <c r="B238" s="54" t="s">
        <v>1609</v>
      </c>
      <c r="C238" s="70" t="s">
        <v>1509</v>
      </c>
      <c r="D238" s="70" t="s">
        <v>802</v>
      </c>
      <c r="E238" s="117" t="s">
        <v>3363</v>
      </c>
      <c r="F238" s="70" t="s">
        <v>807</v>
      </c>
      <c r="G238" s="70" t="s">
        <v>131</v>
      </c>
      <c r="H238" s="72">
        <v>760.60100899999986</v>
      </c>
      <c r="I238" s="80">
        <v>17010</v>
      </c>
      <c r="J238" s="117" t="s">
        <v>3363</v>
      </c>
      <c r="K238" s="72">
        <v>469.25484612499997</v>
      </c>
      <c r="L238" s="73">
        <v>2.6309194553790459E-7</v>
      </c>
      <c r="M238" s="73">
        <f t="shared" si="4"/>
        <v>3.6293980523308344E-3</v>
      </c>
      <c r="N238" s="73">
        <f>K238/'סכום נכסי הקרן'!$C$41</f>
        <v>5.4365682308887093E-4</v>
      </c>
    </row>
    <row r="239" spans="1:14">
      <c r="A239" s="69" t="s">
        <v>1610</v>
      </c>
      <c r="B239" s="54" t="s">
        <v>1611</v>
      </c>
      <c r="C239" s="70" t="s">
        <v>29</v>
      </c>
      <c r="D239" s="70" t="s">
        <v>802</v>
      </c>
      <c r="E239" s="117" t="s">
        <v>3363</v>
      </c>
      <c r="F239" s="70" t="s">
        <v>3240</v>
      </c>
      <c r="G239" s="70" t="s">
        <v>133</v>
      </c>
      <c r="H239" s="72">
        <v>130.479671</v>
      </c>
      <c r="I239" s="80">
        <v>73360</v>
      </c>
      <c r="J239" s="117" t="s">
        <v>3363</v>
      </c>
      <c r="K239" s="72">
        <v>383.989897267</v>
      </c>
      <c r="L239" s="73">
        <v>2.5989460577904443E-7</v>
      </c>
      <c r="M239" s="73">
        <f t="shared" si="4"/>
        <v>2.9699260364896185E-3</v>
      </c>
      <c r="N239" s="73">
        <f>K239/'סכום נכסי הקרן'!$C$41</f>
        <v>4.4487282202897068E-4</v>
      </c>
    </row>
    <row r="240" spans="1:14">
      <c r="A240" s="69" t="s">
        <v>1612</v>
      </c>
      <c r="B240" s="54" t="s">
        <v>1613</v>
      </c>
      <c r="C240" s="70" t="s">
        <v>1509</v>
      </c>
      <c r="D240" s="70" t="s">
        <v>802</v>
      </c>
      <c r="E240" s="117" t="s">
        <v>3363</v>
      </c>
      <c r="F240" s="70" t="s">
        <v>3244</v>
      </c>
      <c r="G240" s="70" t="s">
        <v>131</v>
      </c>
      <c r="H240" s="72">
        <v>302.33094499999999</v>
      </c>
      <c r="I240" s="80">
        <v>42651</v>
      </c>
      <c r="J240" s="117" t="s">
        <v>3363</v>
      </c>
      <c r="K240" s="72">
        <v>467.69139049400002</v>
      </c>
      <c r="L240" s="73">
        <v>3.2493389698754093E-7</v>
      </c>
      <c r="M240" s="73">
        <f t="shared" si="4"/>
        <v>3.6173056831866161E-3</v>
      </c>
      <c r="N240" s="73">
        <f>K240/'סכום נכסי הקרן'!$C$41</f>
        <v>5.4184547616638562E-4</v>
      </c>
    </row>
    <row r="241" spans="1:14">
      <c r="A241" s="69" t="s">
        <v>1614</v>
      </c>
      <c r="B241" s="54" t="s">
        <v>1615</v>
      </c>
      <c r="C241" s="70" t="s">
        <v>1487</v>
      </c>
      <c r="D241" s="70" t="s">
        <v>802</v>
      </c>
      <c r="E241" s="117" t="s">
        <v>3363</v>
      </c>
      <c r="F241" s="70" t="s">
        <v>950</v>
      </c>
      <c r="G241" s="70" t="s">
        <v>131</v>
      </c>
      <c r="H241" s="72">
        <v>891.42756499999984</v>
      </c>
      <c r="I241" s="80">
        <v>35396</v>
      </c>
      <c r="J241" s="117" t="s">
        <v>3363</v>
      </c>
      <c r="K241" s="72">
        <v>1144.42622517</v>
      </c>
      <c r="L241" s="73">
        <v>4.0161504021117646E-7</v>
      </c>
      <c r="M241" s="73">
        <f t="shared" si="4"/>
        <v>8.8514340277306321E-3</v>
      </c>
      <c r="N241" s="73">
        <f>K241/'סכום נכסי הקרן'!$C$41</f>
        <v>1.325878956761538E-3</v>
      </c>
    </row>
    <row r="242" spans="1:14">
      <c r="A242" s="69" t="s">
        <v>1616</v>
      </c>
      <c r="B242" s="54" t="s">
        <v>1617</v>
      </c>
      <c r="C242" s="70" t="s">
        <v>1487</v>
      </c>
      <c r="D242" s="70" t="s">
        <v>802</v>
      </c>
      <c r="E242" s="117" t="s">
        <v>3363</v>
      </c>
      <c r="F242" s="70" t="s">
        <v>3244</v>
      </c>
      <c r="G242" s="70" t="s">
        <v>131</v>
      </c>
      <c r="H242" s="72">
        <v>477.36464999999998</v>
      </c>
      <c r="I242" s="80">
        <v>37604</v>
      </c>
      <c r="J242" s="117" t="s">
        <v>3363</v>
      </c>
      <c r="K242" s="72">
        <v>651.07625223000002</v>
      </c>
      <c r="L242" s="73">
        <v>6.4228713797865732E-8</v>
      </c>
      <c r="M242" s="73">
        <f t="shared" si="4"/>
        <v>5.0356749669729821E-3</v>
      </c>
      <c r="N242" s="73">
        <f>K242/'סכום נכסי הקרן'!$C$41</f>
        <v>7.5430664126094479E-4</v>
      </c>
    </row>
    <row r="243" spans="1:14">
      <c r="A243" s="69" t="s">
        <v>1618</v>
      </c>
      <c r="B243" s="54" t="s">
        <v>1619</v>
      </c>
      <c r="C243" s="70" t="s">
        <v>1509</v>
      </c>
      <c r="D243" s="70" t="s">
        <v>802</v>
      </c>
      <c r="E243" s="117" t="s">
        <v>3363</v>
      </c>
      <c r="F243" s="70" t="s">
        <v>3095</v>
      </c>
      <c r="G243" s="70" t="s">
        <v>131</v>
      </c>
      <c r="H243" s="72">
        <v>1403.9930840000002</v>
      </c>
      <c r="I243" s="80">
        <v>9325</v>
      </c>
      <c r="J243" s="117" t="s">
        <v>3363</v>
      </c>
      <c r="K243" s="72">
        <v>474.85538198500001</v>
      </c>
      <c r="L243" s="73">
        <v>8.5540923558219225E-7</v>
      </c>
      <c r="M243" s="73">
        <f t="shared" si="4"/>
        <v>3.6727147577631713E-3</v>
      </c>
      <c r="N243" s="73">
        <f>K243/'סכום נכסי הקרן'!$C$41</f>
        <v>5.501453432573591E-4</v>
      </c>
    </row>
    <row r="244" spans="1:14">
      <c r="A244" s="69" t="s">
        <v>1620</v>
      </c>
      <c r="B244" s="54" t="s">
        <v>1621</v>
      </c>
      <c r="C244" s="70" t="s">
        <v>1487</v>
      </c>
      <c r="D244" s="70" t="s">
        <v>802</v>
      </c>
      <c r="E244" s="117" t="s">
        <v>3363</v>
      </c>
      <c r="F244" s="70" t="s">
        <v>950</v>
      </c>
      <c r="G244" s="70" t="s">
        <v>131</v>
      </c>
      <c r="H244" s="72">
        <v>184.58099799999999</v>
      </c>
      <c r="I244" s="80">
        <v>48688</v>
      </c>
      <c r="J244" s="117" t="s">
        <v>3363</v>
      </c>
      <c r="K244" s="72">
        <v>325.95412420299999</v>
      </c>
      <c r="L244" s="73">
        <v>4.2172623284450529E-7</v>
      </c>
      <c r="M244" s="73">
        <f t="shared" si="4"/>
        <v>2.5210549732211807E-3</v>
      </c>
      <c r="N244" s="73">
        <f>K244/'סכום נכסי הקרן'!$C$41</f>
        <v>3.7763527665245211E-4</v>
      </c>
    </row>
    <row r="245" spans="1:14">
      <c r="A245" s="69" t="s">
        <v>1622</v>
      </c>
      <c r="B245" s="54" t="s">
        <v>1623</v>
      </c>
      <c r="C245" s="70" t="s">
        <v>1487</v>
      </c>
      <c r="D245" s="70" t="s">
        <v>802</v>
      </c>
      <c r="E245" s="117" t="s">
        <v>3363</v>
      </c>
      <c r="F245" s="70" t="s">
        <v>1494</v>
      </c>
      <c r="G245" s="70" t="s">
        <v>131</v>
      </c>
      <c r="H245" s="72">
        <v>168.66884300000001</v>
      </c>
      <c r="I245" s="80">
        <v>49522</v>
      </c>
      <c r="J245" s="117" t="s">
        <v>3363</v>
      </c>
      <c r="K245" s="72">
        <v>302.95672492900002</v>
      </c>
      <c r="L245" s="73">
        <v>6.8286980971659924E-8</v>
      </c>
      <c r="M245" s="73">
        <f t="shared" si="4"/>
        <v>2.3431842131790004E-3</v>
      </c>
      <c r="N245" s="73">
        <f>K245/'סכום נכסי הקרן'!$C$41</f>
        <v>3.5099156027561864E-4</v>
      </c>
    </row>
    <row r="246" spans="1:14">
      <c r="A246" s="69" t="s">
        <v>1536</v>
      </c>
      <c r="B246" s="54" t="s">
        <v>1537</v>
      </c>
      <c r="C246" s="70" t="s">
        <v>1509</v>
      </c>
      <c r="D246" s="70" t="s">
        <v>802</v>
      </c>
      <c r="E246" s="117" t="s">
        <v>3363</v>
      </c>
      <c r="F246" s="70" t="s">
        <v>652</v>
      </c>
      <c r="G246" s="70" t="s">
        <v>131</v>
      </c>
      <c r="H246" s="72">
        <v>3054.6652199999999</v>
      </c>
      <c r="I246" s="80">
        <v>7579</v>
      </c>
      <c r="J246" s="117" t="s">
        <v>3363</v>
      </c>
      <c r="K246" s="72">
        <v>839.69793035599992</v>
      </c>
      <c r="L246" s="73">
        <v>5.0612404642323943E-5</v>
      </c>
      <c r="M246" s="73">
        <f t="shared" si="4"/>
        <v>6.4945478094614725E-3</v>
      </c>
      <c r="N246" s="73">
        <f>K246/'סכום נכסי הקרן'!$C$41</f>
        <v>9.7283493807550053E-4</v>
      </c>
    </row>
    <row r="247" spans="1:14">
      <c r="A247" s="69" t="s">
        <v>1624</v>
      </c>
      <c r="B247" s="54" t="s">
        <v>1625</v>
      </c>
      <c r="C247" s="70" t="s">
        <v>1487</v>
      </c>
      <c r="D247" s="70" t="s">
        <v>802</v>
      </c>
      <c r="E247" s="117" t="s">
        <v>3363</v>
      </c>
      <c r="F247" s="70" t="s">
        <v>3244</v>
      </c>
      <c r="G247" s="70" t="s">
        <v>131</v>
      </c>
      <c r="H247" s="72">
        <v>631.07726400000001</v>
      </c>
      <c r="I247" s="80">
        <v>29488</v>
      </c>
      <c r="J247" s="117" t="s">
        <v>3363</v>
      </c>
      <c r="K247" s="72">
        <v>674.95591470699992</v>
      </c>
      <c r="L247" s="73">
        <v>2.0015136822074215E-6</v>
      </c>
      <c r="M247" s="73">
        <f t="shared" si="4"/>
        <v>5.2203694910680073E-3</v>
      </c>
      <c r="N247" s="73">
        <f>K247/'סכום נכסי הקרן'!$C$41</f>
        <v>7.8197250671952346E-4</v>
      </c>
    </row>
    <row r="248" spans="1:14">
      <c r="A248" s="69" t="s">
        <v>1626</v>
      </c>
      <c r="B248" s="54" t="s">
        <v>1627</v>
      </c>
      <c r="C248" s="70" t="s">
        <v>1487</v>
      </c>
      <c r="D248" s="70" t="s">
        <v>802</v>
      </c>
      <c r="E248" s="117" t="s">
        <v>3363</v>
      </c>
      <c r="F248" s="70" t="s">
        <v>3095</v>
      </c>
      <c r="G248" s="70" t="s">
        <v>131</v>
      </c>
      <c r="H248" s="72">
        <v>7011.9696000000004</v>
      </c>
      <c r="I248" s="80">
        <v>521</v>
      </c>
      <c r="J248" s="117" t="s">
        <v>3363</v>
      </c>
      <c r="K248" s="72">
        <v>132.50287558100001</v>
      </c>
      <c r="L248" s="73">
        <v>1.9380335732273865E-5</v>
      </c>
      <c r="M248" s="73">
        <f t="shared" si="4"/>
        <v>1.0248283689196314E-3</v>
      </c>
      <c r="N248" s="73">
        <f>K248/'סכום נכסי הקרן'!$C$41</f>
        <v>1.5351166425528495E-4</v>
      </c>
    </row>
    <row r="249" spans="1:14">
      <c r="A249" s="69" t="s">
        <v>1628</v>
      </c>
      <c r="B249" s="54" t="s">
        <v>1629</v>
      </c>
      <c r="C249" s="70" t="s">
        <v>1509</v>
      </c>
      <c r="D249" s="70" t="s">
        <v>802</v>
      </c>
      <c r="E249" s="117" t="s">
        <v>3363</v>
      </c>
      <c r="F249" s="70" t="s">
        <v>3237</v>
      </c>
      <c r="G249" s="70" t="s">
        <v>131</v>
      </c>
      <c r="H249" s="72">
        <v>980.18874800000003</v>
      </c>
      <c r="I249" s="80">
        <v>13330</v>
      </c>
      <c r="J249" s="117" t="s">
        <v>3363</v>
      </c>
      <c r="K249" s="72">
        <v>473.90077371299992</v>
      </c>
      <c r="L249" s="73">
        <v>1.0609687897110175E-6</v>
      </c>
      <c r="M249" s="73">
        <f t="shared" si="4"/>
        <v>3.6653314490307279E-3</v>
      </c>
      <c r="N249" s="73">
        <f>K249/'סכום נכסי הקרן'!$C$41</f>
        <v>5.4903937854599704E-4</v>
      </c>
    </row>
    <row r="250" spans="1:14">
      <c r="A250" s="69" t="s">
        <v>1630</v>
      </c>
      <c r="B250" s="54" t="s">
        <v>1631</v>
      </c>
      <c r="C250" s="70" t="s">
        <v>29</v>
      </c>
      <c r="D250" s="70" t="s">
        <v>802</v>
      </c>
      <c r="E250" s="117" t="s">
        <v>3363</v>
      </c>
      <c r="F250" s="70" t="s">
        <v>3240</v>
      </c>
      <c r="G250" s="70" t="s">
        <v>133</v>
      </c>
      <c r="H250" s="72">
        <v>1050.2022300000001</v>
      </c>
      <c r="I250" s="80">
        <v>5052</v>
      </c>
      <c r="J250" s="117" t="s">
        <v>3363</v>
      </c>
      <c r="K250" s="72">
        <v>212.840318752</v>
      </c>
      <c r="L250" s="73">
        <v>6.9630680371589155E-6</v>
      </c>
      <c r="M250" s="73">
        <f t="shared" si="4"/>
        <v>1.6461891543901267E-3</v>
      </c>
      <c r="N250" s="73">
        <f>K250/'סכום נכסי הקרן'!$C$41</f>
        <v>2.4658688657870907E-4</v>
      </c>
    </row>
    <row r="251" spans="1:14">
      <c r="A251" s="69" t="s">
        <v>1632</v>
      </c>
      <c r="B251" s="54" t="s">
        <v>1633</v>
      </c>
      <c r="C251" s="70" t="s">
        <v>1509</v>
      </c>
      <c r="D251" s="70" t="s">
        <v>802</v>
      </c>
      <c r="E251" s="117" t="s">
        <v>3363</v>
      </c>
      <c r="F251" s="70" t="s">
        <v>3248</v>
      </c>
      <c r="G251" s="70" t="s">
        <v>131</v>
      </c>
      <c r="H251" s="72">
        <v>2466.3840249999998</v>
      </c>
      <c r="I251" s="80">
        <v>3566</v>
      </c>
      <c r="J251" s="117" t="s">
        <v>3363</v>
      </c>
      <c r="K251" s="72">
        <v>318.99919946</v>
      </c>
      <c r="L251" s="73">
        <v>7.8056841249826489E-6</v>
      </c>
      <c r="M251" s="73">
        <f t="shared" si="4"/>
        <v>2.4672629015467036E-3</v>
      </c>
      <c r="N251" s="73">
        <f>K251/'סכום נכסי הקרן'!$C$41</f>
        <v>3.6957762456462615E-4</v>
      </c>
    </row>
    <row r="252" spans="1:14">
      <c r="A252" s="69" t="s">
        <v>1634</v>
      </c>
      <c r="B252" s="54" t="s">
        <v>1635</v>
      </c>
      <c r="C252" s="70" t="s">
        <v>29</v>
      </c>
      <c r="D252" s="70" t="s">
        <v>802</v>
      </c>
      <c r="E252" s="117" t="s">
        <v>3363</v>
      </c>
      <c r="F252" s="70" t="s">
        <v>3248</v>
      </c>
      <c r="G252" s="70" t="s">
        <v>131</v>
      </c>
      <c r="H252" s="72">
        <v>116.476975</v>
      </c>
      <c r="I252" s="80">
        <v>149800</v>
      </c>
      <c r="J252" s="117" t="s">
        <v>3363</v>
      </c>
      <c r="K252" s="72">
        <v>632.84805633799999</v>
      </c>
      <c r="L252" s="73">
        <v>4.8777729349622622E-7</v>
      </c>
      <c r="M252" s="73">
        <f t="shared" si="4"/>
        <v>4.8946910661901936E-3</v>
      </c>
      <c r="N252" s="73">
        <f>K252/'סכום נכסי הקרן'!$C$41</f>
        <v>7.3318830193825073E-4</v>
      </c>
    </row>
    <row r="253" spans="1:14">
      <c r="A253" s="69" t="s">
        <v>1636</v>
      </c>
      <c r="B253" s="54" t="s">
        <v>1637</v>
      </c>
      <c r="C253" s="70" t="s">
        <v>1509</v>
      </c>
      <c r="D253" s="70" t="s">
        <v>802</v>
      </c>
      <c r="E253" s="117" t="s">
        <v>3363</v>
      </c>
      <c r="F253" s="70" t="s">
        <v>3244</v>
      </c>
      <c r="G253" s="70" t="s">
        <v>131</v>
      </c>
      <c r="H253" s="72">
        <v>1460.8270000000002</v>
      </c>
      <c r="I253" s="80">
        <v>2744</v>
      </c>
      <c r="J253" s="117" t="s">
        <v>3363</v>
      </c>
      <c r="K253" s="72">
        <v>145.38863187600001</v>
      </c>
      <c r="L253" s="73">
        <v>5.8726764798825986E-6</v>
      </c>
      <c r="M253" s="73">
        <f t="shared" si="4"/>
        <v>1.1244917803602983E-3</v>
      </c>
      <c r="N253" s="73">
        <f>K253/'סכום נכסי הקרן'!$C$41</f>
        <v>1.6844050172662138E-4</v>
      </c>
    </row>
    <row r="254" spans="1:14">
      <c r="A254" s="69" t="s">
        <v>1638</v>
      </c>
      <c r="B254" s="54" t="s">
        <v>1639</v>
      </c>
      <c r="C254" s="70" t="s">
        <v>1487</v>
      </c>
      <c r="D254" s="70" t="s">
        <v>802</v>
      </c>
      <c r="E254" s="117" t="s">
        <v>3363</v>
      </c>
      <c r="F254" s="70" t="s">
        <v>1494</v>
      </c>
      <c r="G254" s="70" t="s">
        <v>131</v>
      </c>
      <c r="H254" s="72">
        <v>1474.1731150000001</v>
      </c>
      <c r="I254" s="80">
        <v>9360</v>
      </c>
      <c r="J254" s="117" t="s">
        <v>3363</v>
      </c>
      <c r="K254" s="72">
        <v>500.46290328800001</v>
      </c>
      <c r="L254" s="73">
        <v>2.5948622146512621E-5</v>
      </c>
      <c r="M254" s="73">
        <f t="shared" si="4"/>
        <v>3.8707732087511684E-3</v>
      </c>
      <c r="N254" s="73">
        <f>K254/'סכום נכסי הקרן'!$C$41</f>
        <v>5.7981302552794585E-4</v>
      </c>
    </row>
    <row r="255" spans="1:14">
      <c r="A255" s="69" t="s">
        <v>1640</v>
      </c>
      <c r="B255" s="54" t="s">
        <v>1641</v>
      </c>
      <c r="C255" s="70" t="s">
        <v>1509</v>
      </c>
      <c r="D255" s="70" t="s">
        <v>802</v>
      </c>
      <c r="E255" s="117" t="s">
        <v>3363</v>
      </c>
      <c r="F255" s="70" t="s">
        <v>1494</v>
      </c>
      <c r="G255" s="70" t="s">
        <v>131</v>
      </c>
      <c r="H255" s="72">
        <v>2275.438165</v>
      </c>
      <c r="I255" s="80">
        <v>10400</v>
      </c>
      <c r="J255" s="72">
        <v>3.120852615</v>
      </c>
      <c r="K255" s="72">
        <v>861.43433195799992</v>
      </c>
      <c r="L255" s="73">
        <v>4.3873051363260981E-7</v>
      </c>
      <c r="M255" s="73">
        <f t="shared" si="4"/>
        <v>6.662665526924458E-3</v>
      </c>
      <c r="N255" s="73">
        <f>K255/'סכום נכסי הקרן'!$C$41</f>
        <v>9.9801772124313414E-4</v>
      </c>
    </row>
    <row r="256" spans="1:14">
      <c r="A256" s="69" t="s">
        <v>1642</v>
      </c>
      <c r="B256" s="54" t="s">
        <v>1643</v>
      </c>
      <c r="C256" s="70" t="s">
        <v>1487</v>
      </c>
      <c r="D256" s="70" t="s">
        <v>802</v>
      </c>
      <c r="E256" s="117" t="s">
        <v>3363</v>
      </c>
      <c r="F256" s="70" t="s">
        <v>3246</v>
      </c>
      <c r="G256" s="70" t="s">
        <v>131</v>
      </c>
      <c r="H256" s="72">
        <v>3652.0675000000001</v>
      </c>
      <c r="I256" s="80">
        <v>254</v>
      </c>
      <c r="J256" s="117" t="s">
        <v>3363</v>
      </c>
      <c r="K256" s="72">
        <v>33.644964009000006</v>
      </c>
      <c r="L256" s="73">
        <v>2.1856231992169679E-5</v>
      </c>
      <c r="M256" s="73">
        <f t="shared" si="4"/>
        <v>2.6022313430190501E-4</v>
      </c>
      <c r="N256" s="73">
        <f>K256/'סכום נכסי הקרן'!$C$41</f>
        <v>3.8979489284165878E-5</v>
      </c>
    </row>
    <row r="257" spans="1:14">
      <c r="A257" s="69" t="s">
        <v>1644</v>
      </c>
      <c r="B257" s="54" t="s">
        <v>1645</v>
      </c>
      <c r="C257" s="70" t="s">
        <v>1487</v>
      </c>
      <c r="D257" s="70" t="s">
        <v>802</v>
      </c>
      <c r="E257" s="117" t="s">
        <v>3363</v>
      </c>
      <c r="F257" s="70" t="s">
        <v>3095</v>
      </c>
      <c r="G257" s="70" t="s">
        <v>131</v>
      </c>
      <c r="H257" s="72">
        <v>1</v>
      </c>
      <c r="I257" s="80">
        <v>1473</v>
      </c>
      <c r="J257" s="117" t="s">
        <v>3363</v>
      </c>
      <c r="K257" s="72">
        <v>5.3429999999999998E-2</v>
      </c>
      <c r="L257" s="73">
        <v>0</v>
      </c>
      <c r="M257" s="73">
        <f t="shared" si="4"/>
        <v>4.1324823715167441E-7</v>
      </c>
      <c r="N257" s="73">
        <f>K257/'סכום נכסי הקרן'!$C$41</f>
        <v>6.1901511081892343E-8</v>
      </c>
    </row>
    <row r="258" spans="1:14">
      <c r="A258" s="69" t="s">
        <v>1646</v>
      </c>
      <c r="B258" s="54" t="s">
        <v>1647</v>
      </c>
      <c r="C258" s="70" t="s">
        <v>1509</v>
      </c>
      <c r="D258" s="70" t="s">
        <v>802</v>
      </c>
      <c r="E258" s="117" t="s">
        <v>3363</v>
      </c>
      <c r="F258" s="70" t="s">
        <v>3244</v>
      </c>
      <c r="G258" s="70" t="s">
        <v>131</v>
      </c>
      <c r="H258" s="72">
        <v>493.27680500000002</v>
      </c>
      <c r="I258" s="80">
        <v>26035</v>
      </c>
      <c r="J258" s="117" t="s">
        <v>3363</v>
      </c>
      <c r="K258" s="72">
        <v>465.79608289100008</v>
      </c>
      <c r="L258" s="73">
        <v>3.1170253785934871E-7</v>
      </c>
      <c r="M258" s="73">
        <f t="shared" si="4"/>
        <v>3.6026466428384992E-3</v>
      </c>
      <c r="N258" s="73">
        <f>K258/'סכום נכסי הקרן'!$C$41</f>
        <v>5.3964966099530765E-4</v>
      </c>
    </row>
    <row r="259" spans="1:14">
      <c r="A259" s="119" t="s">
        <v>3363</v>
      </c>
      <c r="B259" s="119" t="s">
        <v>3363</v>
      </c>
      <c r="C259" s="119" t="s">
        <v>3363</v>
      </c>
      <c r="D259" s="120" t="s">
        <v>3363</v>
      </c>
      <c r="E259" s="120" t="s">
        <v>3363</v>
      </c>
      <c r="F259" s="120" t="s">
        <v>3363</v>
      </c>
      <c r="G259" s="120" t="s">
        <v>3363</v>
      </c>
      <c r="H259" s="120" t="s">
        <v>3363</v>
      </c>
      <c r="I259" s="120" t="s">
        <v>3363</v>
      </c>
      <c r="J259" s="120" t="s">
        <v>3363</v>
      </c>
      <c r="K259" s="120" t="s">
        <v>3363</v>
      </c>
      <c r="L259" s="120" t="s">
        <v>3363</v>
      </c>
      <c r="M259" s="120" t="s">
        <v>3363</v>
      </c>
      <c r="N259" s="120" t="s">
        <v>3363</v>
      </c>
    </row>
    <row r="260" spans="1:14">
      <c r="A260" s="84" t="s">
        <v>208</v>
      </c>
      <c r="B260" s="119" t="s">
        <v>3363</v>
      </c>
      <c r="C260" s="119" t="s">
        <v>3363</v>
      </c>
      <c r="D260" s="120" t="s">
        <v>3363</v>
      </c>
      <c r="E260" s="120" t="s">
        <v>3363</v>
      </c>
      <c r="F260" s="120" t="s">
        <v>3363</v>
      </c>
      <c r="G260" s="120" t="s">
        <v>3363</v>
      </c>
      <c r="H260" s="120" t="s">
        <v>3363</v>
      </c>
      <c r="I260" s="120" t="s">
        <v>3363</v>
      </c>
      <c r="J260" s="120" t="s">
        <v>3363</v>
      </c>
      <c r="K260" s="120" t="s">
        <v>3363</v>
      </c>
      <c r="L260" s="120" t="s">
        <v>3363</v>
      </c>
      <c r="M260" s="120" t="s">
        <v>3363</v>
      </c>
      <c r="N260" s="120" t="s">
        <v>3363</v>
      </c>
    </row>
    <row r="261" spans="1:14">
      <c r="A261" s="84" t="s">
        <v>112</v>
      </c>
      <c r="B261" s="119" t="s">
        <v>3363</v>
      </c>
      <c r="C261" s="119" t="s">
        <v>3363</v>
      </c>
      <c r="D261" s="120" t="s">
        <v>3363</v>
      </c>
      <c r="E261" s="120" t="s">
        <v>3363</v>
      </c>
      <c r="F261" s="120" t="s">
        <v>3363</v>
      </c>
      <c r="G261" s="120" t="s">
        <v>3363</v>
      </c>
      <c r="H261" s="120" t="s">
        <v>3363</v>
      </c>
      <c r="I261" s="120" t="s">
        <v>3363</v>
      </c>
      <c r="J261" s="120" t="s">
        <v>3363</v>
      </c>
      <c r="K261" s="120" t="s">
        <v>3363</v>
      </c>
      <c r="L261" s="120" t="s">
        <v>3363</v>
      </c>
      <c r="M261" s="120" t="s">
        <v>3363</v>
      </c>
      <c r="N261" s="120" t="s">
        <v>3363</v>
      </c>
    </row>
    <row r="262" spans="1:14">
      <c r="A262" s="84" t="s">
        <v>191</v>
      </c>
      <c r="B262" s="119" t="s">
        <v>3363</v>
      </c>
      <c r="C262" s="119" t="s">
        <v>3363</v>
      </c>
      <c r="D262" s="120" t="s">
        <v>3363</v>
      </c>
      <c r="E262" s="120" t="s">
        <v>3363</v>
      </c>
      <c r="F262" s="120" t="s">
        <v>3363</v>
      </c>
      <c r="G262" s="120" t="s">
        <v>3363</v>
      </c>
      <c r="H262" s="120" t="s">
        <v>3363</v>
      </c>
      <c r="I262" s="120" t="s">
        <v>3363</v>
      </c>
      <c r="J262" s="120" t="s">
        <v>3363</v>
      </c>
      <c r="K262" s="120" t="s">
        <v>3363</v>
      </c>
      <c r="L262" s="120" t="s">
        <v>3363</v>
      </c>
      <c r="M262" s="120" t="s">
        <v>3363</v>
      </c>
      <c r="N262" s="120" t="s">
        <v>3363</v>
      </c>
    </row>
    <row r="263" spans="1:14">
      <c r="A263" s="84" t="s">
        <v>199</v>
      </c>
      <c r="B263" s="119" t="s">
        <v>3363</v>
      </c>
      <c r="C263" s="119" t="s">
        <v>3363</v>
      </c>
      <c r="D263" s="120" t="s">
        <v>3363</v>
      </c>
      <c r="E263" s="120" t="s">
        <v>3363</v>
      </c>
      <c r="F263" s="120" t="s">
        <v>3363</v>
      </c>
      <c r="G263" s="120" t="s">
        <v>3363</v>
      </c>
      <c r="H263" s="120" t="s">
        <v>3363</v>
      </c>
      <c r="I263" s="120" t="s">
        <v>3363</v>
      </c>
      <c r="J263" s="120" t="s">
        <v>3363</v>
      </c>
      <c r="K263" s="120" t="s">
        <v>3363</v>
      </c>
      <c r="L263" s="120" t="s">
        <v>3363</v>
      </c>
      <c r="M263" s="120" t="s">
        <v>3363</v>
      </c>
      <c r="N263" s="120" t="s">
        <v>3363</v>
      </c>
    </row>
    <row r="264" spans="1:14">
      <c r="A264" s="84" t="s">
        <v>205</v>
      </c>
      <c r="B264" s="119" t="s">
        <v>3363</v>
      </c>
      <c r="C264" s="119" t="s">
        <v>3363</v>
      </c>
      <c r="D264" s="120" t="s">
        <v>3363</v>
      </c>
      <c r="E264" s="120" t="s">
        <v>3363</v>
      </c>
      <c r="F264" s="120" t="s">
        <v>3363</v>
      </c>
      <c r="G264" s="120" t="s">
        <v>3363</v>
      </c>
      <c r="H264" s="120" t="s">
        <v>3363</v>
      </c>
      <c r="I264" s="120" t="s">
        <v>3363</v>
      </c>
      <c r="J264" s="120" t="s">
        <v>3363</v>
      </c>
      <c r="K264" s="120" t="s">
        <v>3363</v>
      </c>
      <c r="L264" s="120" t="s">
        <v>3363</v>
      </c>
      <c r="M264" s="120" t="s">
        <v>3363</v>
      </c>
      <c r="N264" s="120" t="s">
        <v>3363</v>
      </c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2 A264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258 F356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22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145</v>
      </c>
      <c r="B1" s="36" t="s" vm="1">
        <v>216</v>
      </c>
    </row>
    <row r="2" spans="1:13">
      <c r="A2" s="36" t="s">
        <v>144</v>
      </c>
      <c r="B2" s="36" t="s">
        <v>217</v>
      </c>
    </row>
    <row r="3" spans="1:13">
      <c r="A3" s="36" t="s">
        <v>146</v>
      </c>
      <c r="B3" s="36" t="s">
        <v>218</v>
      </c>
    </row>
    <row r="4" spans="1:13">
      <c r="A4" s="36" t="s">
        <v>147</v>
      </c>
      <c r="B4" s="36">
        <v>2145</v>
      </c>
    </row>
    <row r="5" spans="1:13" ht="18.75">
      <c r="A5" s="144" t="s">
        <v>214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3" s="3" customFormat="1">
      <c r="A6" s="37" t="s">
        <v>115</v>
      </c>
      <c r="B6" s="38" t="s">
        <v>47</v>
      </c>
      <c r="C6" s="38" t="s">
        <v>119</v>
      </c>
      <c r="D6" s="38" t="s">
        <v>117</v>
      </c>
      <c r="E6" s="38" t="s">
        <v>69</v>
      </c>
      <c r="F6" s="38" t="s">
        <v>103</v>
      </c>
      <c r="G6" s="38" t="s">
        <v>193</v>
      </c>
      <c r="H6" s="38" t="s">
        <v>192</v>
      </c>
      <c r="I6" s="38" t="s">
        <v>207</v>
      </c>
      <c r="J6" s="38" t="s">
        <v>65</v>
      </c>
      <c r="K6" s="38" t="s">
        <v>62</v>
      </c>
      <c r="L6" s="38" t="s">
        <v>148</v>
      </c>
      <c r="M6" s="41" t="s">
        <v>150</v>
      </c>
    </row>
    <row r="7" spans="1:13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26" t="s">
        <v>200</v>
      </c>
      <c r="H7" s="113" t="s">
        <v>3363</v>
      </c>
      <c r="I7" s="12" t="s">
        <v>196</v>
      </c>
      <c r="J7" s="12" t="s">
        <v>196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210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115" t="s">
        <v>3363</v>
      </c>
      <c r="I9" s="61">
        <v>0.14847090800000001</v>
      </c>
      <c r="J9" s="61">
        <v>113626.25281676499</v>
      </c>
      <c r="K9" s="115" t="s">
        <v>3363</v>
      </c>
      <c r="L9" s="62">
        <f>IFERROR(J9/$J$9,0)</f>
        <v>1</v>
      </c>
      <c r="M9" s="62">
        <f>J9/'סכום נכסי הקרן'!$C$41</f>
        <v>0.13164208773967581</v>
      </c>
    </row>
    <row r="10" spans="1:13">
      <c r="A10" s="63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116" t="s">
        <v>3363</v>
      </c>
      <c r="J10" s="66">
        <v>31310.326538677997</v>
      </c>
      <c r="K10" s="116" t="s">
        <v>3363</v>
      </c>
      <c r="L10" s="67">
        <f t="shared" ref="L10:L73" si="0">IFERROR(J10/$J$9,0)</f>
        <v>0.27555539113983979</v>
      </c>
      <c r="M10" s="67">
        <f>J10/'סכום נכסי הקרן'!$C$41</f>
        <v>3.6274686977571476E-2</v>
      </c>
    </row>
    <row r="11" spans="1:13">
      <c r="A11" s="68" t="s">
        <v>211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116" t="s">
        <v>3363</v>
      </c>
      <c r="I11" s="116" t="s">
        <v>3363</v>
      </c>
      <c r="J11" s="66">
        <v>29597.246363936996</v>
      </c>
      <c r="K11" s="116" t="s">
        <v>3363</v>
      </c>
      <c r="L11" s="67">
        <f t="shared" si="0"/>
        <v>0.26047894417204676</v>
      </c>
      <c r="M11" s="67">
        <f>J11/'סכום נכסי הקרן'!$C$41</f>
        <v>3.4289992023034697E-2</v>
      </c>
    </row>
    <row r="12" spans="1:13">
      <c r="A12" s="69" t="s">
        <v>1648</v>
      </c>
      <c r="B12" s="54" t="s">
        <v>1649</v>
      </c>
      <c r="C12" s="70" t="s">
        <v>120</v>
      </c>
      <c r="D12" s="54" t="s">
        <v>1650</v>
      </c>
      <c r="E12" s="70" t="s">
        <v>1651</v>
      </c>
      <c r="F12" s="70" t="s">
        <v>132</v>
      </c>
      <c r="G12" s="72">
        <v>118660.05555600001</v>
      </c>
      <c r="H12" s="80">
        <v>1855</v>
      </c>
      <c r="I12" s="117" t="s">
        <v>3363</v>
      </c>
      <c r="J12" s="72">
        <v>2201.1440305639999</v>
      </c>
      <c r="K12" s="73">
        <v>1.1604001929122856E-3</v>
      </c>
      <c r="L12" s="73">
        <f t="shared" si="0"/>
        <v>1.937179107819027E-2</v>
      </c>
      <c r="M12" s="73">
        <f>J12/'סכום נכסי הקרן'!$C$41</f>
        <v>2.5501430207897926E-3</v>
      </c>
    </row>
    <row r="13" spans="1:13">
      <c r="A13" s="69" t="s">
        <v>1652</v>
      </c>
      <c r="B13" s="54" t="s">
        <v>1653</v>
      </c>
      <c r="C13" s="70" t="s">
        <v>120</v>
      </c>
      <c r="D13" s="54" t="s">
        <v>1650</v>
      </c>
      <c r="E13" s="70" t="s">
        <v>1651</v>
      </c>
      <c r="F13" s="70" t="s">
        <v>132</v>
      </c>
      <c r="G13" s="72">
        <v>213208</v>
      </c>
      <c r="H13" s="80">
        <v>1850</v>
      </c>
      <c r="I13" s="117" t="s">
        <v>3363</v>
      </c>
      <c r="J13" s="72">
        <v>3944.348</v>
      </c>
      <c r="K13" s="73">
        <v>4.374022677512906E-3</v>
      </c>
      <c r="L13" s="73">
        <f t="shared" si="0"/>
        <v>3.4713351027783175E-2</v>
      </c>
      <c r="M13" s="73">
        <f>J13/'סכום נכסי הקרן'!$C$41</f>
        <v>4.5697380017375982E-3</v>
      </c>
    </row>
    <row r="14" spans="1:13">
      <c r="A14" s="69" t="s">
        <v>1654</v>
      </c>
      <c r="B14" s="54" t="s">
        <v>1655</v>
      </c>
      <c r="C14" s="70" t="s">
        <v>120</v>
      </c>
      <c r="D14" s="54" t="s">
        <v>1650</v>
      </c>
      <c r="E14" s="70" t="s">
        <v>1651</v>
      </c>
      <c r="F14" s="70" t="s">
        <v>132</v>
      </c>
      <c r="G14" s="72">
        <v>53448.083826000002</v>
      </c>
      <c r="H14" s="80">
        <v>3429</v>
      </c>
      <c r="I14" s="117" t="s">
        <v>3363</v>
      </c>
      <c r="J14" s="72">
        <v>1832.7347943770001</v>
      </c>
      <c r="K14" s="73">
        <v>7.7941634520483619E-4</v>
      </c>
      <c r="L14" s="73">
        <f t="shared" si="0"/>
        <v>1.6129501316324225E-2</v>
      </c>
      <c r="M14" s="73">
        <f>J14/'סכום נכסי הקרן'!$C$41</f>
        <v>2.1233212274807704E-3</v>
      </c>
    </row>
    <row r="15" spans="1:13">
      <c r="A15" s="69" t="s">
        <v>1656</v>
      </c>
      <c r="B15" s="54" t="s">
        <v>1657</v>
      </c>
      <c r="C15" s="70" t="s">
        <v>120</v>
      </c>
      <c r="D15" s="54" t="s">
        <v>1658</v>
      </c>
      <c r="E15" s="70" t="s">
        <v>1651</v>
      </c>
      <c r="F15" s="70" t="s">
        <v>132</v>
      </c>
      <c r="G15" s="72">
        <v>27288.248360000001</v>
      </c>
      <c r="H15" s="80">
        <v>1848</v>
      </c>
      <c r="I15" s="117" t="s">
        <v>3363</v>
      </c>
      <c r="J15" s="72">
        <v>504.28682969300002</v>
      </c>
      <c r="K15" s="73">
        <v>4.0469027668681037E-4</v>
      </c>
      <c r="L15" s="73">
        <f t="shared" si="0"/>
        <v>4.4381189838779492E-3</v>
      </c>
      <c r="M15" s="73">
        <f>J15/'סכום נכסי הקרן'!$C$41</f>
        <v>5.8424324867478185E-4</v>
      </c>
    </row>
    <row r="16" spans="1:13">
      <c r="A16" s="69" t="s">
        <v>1659</v>
      </c>
      <c r="B16" s="54" t="s">
        <v>1660</v>
      </c>
      <c r="C16" s="70" t="s">
        <v>120</v>
      </c>
      <c r="D16" s="54" t="s">
        <v>1658</v>
      </c>
      <c r="E16" s="70" t="s">
        <v>1651</v>
      </c>
      <c r="F16" s="70" t="s">
        <v>132</v>
      </c>
      <c r="G16" s="72">
        <v>52127.104716000002</v>
      </c>
      <c r="H16" s="80">
        <v>3393</v>
      </c>
      <c r="I16" s="117" t="s">
        <v>3363</v>
      </c>
      <c r="J16" s="72">
        <v>1768.672663009</v>
      </c>
      <c r="K16" s="73">
        <v>4.0824373217867796E-4</v>
      </c>
      <c r="L16" s="73">
        <f t="shared" si="0"/>
        <v>1.5565704396335079E-2</v>
      </c>
      <c r="M16" s="73">
        <f>J16/'סכום נכסי הקרן'!$C$41</f>
        <v>2.0491018238722003E-3</v>
      </c>
    </row>
    <row r="17" spans="1:13">
      <c r="A17" s="69" t="s">
        <v>1661</v>
      </c>
      <c r="B17" s="54" t="s">
        <v>1662</v>
      </c>
      <c r="C17" s="70" t="s">
        <v>120</v>
      </c>
      <c r="D17" s="54" t="s">
        <v>1663</v>
      </c>
      <c r="E17" s="70" t="s">
        <v>1651</v>
      </c>
      <c r="F17" s="70" t="s">
        <v>132</v>
      </c>
      <c r="G17" s="72">
        <v>39167</v>
      </c>
      <c r="H17" s="80">
        <v>17740</v>
      </c>
      <c r="I17" s="117" t="s">
        <v>3363</v>
      </c>
      <c r="J17" s="72">
        <v>6948.2255999999998</v>
      </c>
      <c r="K17" s="73">
        <v>3.5959116026563127E-3</v>
      </c>
      <c r="L17" s="73">
        <f t="shared" si="0"/>
        <v>6.1149826098769525E-2</v>
      </c>
      <c r="M17" s="73">
        <f>J17/'סכום נכסי הקרן'!$C$41</f>
        <v>8.0498907725601362E-3</v>
      </c>
    </row>
    <row r="18" spans="1:13">
      <c r="A18" s="69" t="s">
        <v>1664</v>
      </c>
      <c r="B18" s="54" t="s">
        <v>1665</v>
      </c>
      <c r="C18" s="70" t="s">
        <v>120</v>
      </c>
      <c r="D18" s="54" t="s">
        <v>1663</v>
      </c>
      <c r="E18" s="70" t="s">
        <v>1651</v>
      </c>
      <c r="F18" s="70" t="s">
        <v>132</v>
      </c>
      <c r="G18" s="72">
        <v>2592.3835939999999</v>
      </c>
      <c r="H18" s="80">
        <v>18340</v>
      </c>
      <c r="I18" s="117" t="s">
        <v>3363</v>
      </c>
      <c r="J18" s="72">
        <v>475.44315117600001</v>
      </c>
      <c r="K18" s="73">
        <v>2.4916257374534164E-4</v>
      </c>
      <c r="L18" s="73">
        <f t="shared" si="0"/>
        <v>4.1842720268414129E-3</v>
      </c>
      <c r="M18" s="73">
        <f>J18/'סכום נכסי הקרן'!$C$41</f>
        <v>5.5082630528412841E-4</v>
      </c>
    </row>
    <row r="19" spans="1:13">
      <c r="A19" s="69" t="s">
        <v>1666</v>
      </c>
      <c r="B19" s="54" t="s">
        <v>1667</v>
      </c>
      <c r="C19" s="70" t="s">
        <v>120</v>
      </c>
      <c r="D19" s="54" t="s">
        <v>1663</v>
      </c>
      <c r="E19" s="70" t="s">
        <v>1651</v>
      </c>
      <c r="F19" s="70" t="s">
        <v>132</v>
      </c>
      <c r="G19" s="72">
        <v>3712.925553</v>
      </c>
      <c r="H19" s="80">
        <v>33260</v>
      </c>
      <c r="I19" s="117" t="s">
        <v>3363</v>
      </c>
      <c r="J19" s="72">
        <v>1234.9190388680001</v>
      </c>
      <c r="K19" s="73">
        <v>4.4442356377869349E-4</v>
      </c>
      <c r="L19" s="73">
        <f t="shared" si="0"/>
        <v>1.0868254547295904E-2</v>
      </c>
      <c r="M19" s="73">
        <f>J19/'סכום נכסי הקרן'!$C$41</f>
        <v>1.4307197186922581E-3</v>
      </c>
    </row>
    <row r="20" spans="1:13">
      <c r="A20" s="69" t="s">
        <v>1668</v>
      </c>
      <c r="B20" s="54" t="s">
        <v>1669</v>
      </c>
      <c r="C20" s="70" t="s">
        <v>120</v>
      </c>
      <c r="D20" s="54" t="s">
        <v>1663</v>
      </c>
      <c r="E20" s="70" t="s">
        <v>1651</v>
      </c>
      <c r="F20" s="70" t="s">
        <v>132</v>
      </c>
      <c r="G20" s="72">
        <v>11349.164962999999</v>
      </c>
      <c r="H20" s="80">
        <v>18500</v>
      </c>
      <c r="I20" s="117" t="s">
        <v>3363</v>
      </c>
      <c r="J20" s="72">
        <v>2099.5955181550003</v>
      </c>
      <c r="K20" s="73">
        <v>3.6227343796708977E-4</v>
      </c>
      <c r="L20" s="73">
        <f t="shared" si="0"/>
        <v>1.8478084651271855E-2</v>
      </c>
      <c r="M20" s="73">
        <f>J20/'סכום נכסי הקרן'!$C$41</f>
        <v>2.4324936409238864E-3</v>
      </c>
    </row>
    <row r="21" spans="1:13">
      <c r="A21" s="69" t="s">
        <v>1670</v>
      </c>
      <c r="B21" s="54" t="s">
        <v>1671</v>
      </c>
      <c r="C21" s="70" t="s">
        <v>120</v>
      </c>
      <c r="D21" s="54" t="s">
        <v>1672</v>
      </c>
      <c r="E21" s="70" t="s">
        <v>1651</v>
      </c>
      <c r="F21" s="70" t="s">
        <v>132</v>
      </c>
      <c r="G21" s="72">
        <v>132348</v>
      </c>
      <c r="H21" s="80">
        <v>1833</v>
      </c>
      <c r="I21" s="117" t="s">
        <v>3363</v>
      </c>
      <c r="J21" s="72">
        <v>2425.9388399999998</v>
      </c>
      <c r="K21" s="73">
        <v>2.057592919447588E-3</v>
      </c>
      <c r="L21" s="73">
        <f t="shared" si="0"/>
        <v>2.1350161427149208E-2</v>
      </c>
      <c r="M21" s="73">
        <f>J21/'סכום נכסי הקרן'!$C$41</f>
        <v>2.8105798238490182E-3</v>
      </c>
    </row>
    <row r="22" spans="1:13">
      <c r="A22" s="69" t="s">
        <v>1673</v>
      </c>
      <c r="B22" s="54" t="s">
        <v>1674</v>
      </c>
      <c r="C22" s="70" t="s">
        <v>120</v>
      </c>
      <c r="D22" s="54" t="s">
        <v>1672</v>
      </c>
      <c r="E22" s="70" t="s">
        <v>1651</v>
      </c>
      <c r="F22" s="70" t="s">
        <v>132</v>
      </c>
      <c r="G22" s="72">
        <v>11731.901637000001</v>
      </c>
      <c r="H22" s="80">
        <v>2759</v>
      </c>
      <c r="I22" s="117" t="s">
        <v>3363</v>
      </c>
      <c r="J22" s="72">
        <v>323.68316616499999</v>
      </c>
      <c r="K22" s="73">
        <v>1.7655566737608569E-3</v>
      </c>
      <c r="L22" s="73">
        <f t="shared" si="0"/>
        <v>2.8486653228543516E-3</v>
      </c>
      <c r="M22" s="73">
        <f>J22/'סכום נכסי הקרן'!$C$41</f>
        <v>3.7500425037216448E-4</v>
      </c>
    </row>
    <row r="23" spans="1:13">
      <c r="A23" s="69" t="s">
        <v>1675</v>
      </c>
      <c r="B23" s="54" t="s">
        <v>1676</v>
      </c>
      <c r="C23" s="70" t="s">
        <v>120</v>
      </c>
      <c r="D23" s="54" t="s">
        <v>1672</v>
      </c>
      <c r="E23" s="70" t="s">
        <v>1651</v>
      </c>
      <c r="F23" s="70" t="s">
        <v>132</v>
      </c>
      <c r="G23" s="72">
        <v>114671.99784599998</v>
      </c>
      <c r="H23" s="80">
        <v>1860</v>
      </c>
      <c r="I23" s="117" t="s">
        <v>3363</v>
      </c>
      <c r="J23" s="72">
        <v>2132.8991599360002</v>
      </c>
      <c r="K23" s="73">
        <v>5.5942390072703828E-4</v>
      </c>
      <c r="L23" s="73">
        <f t="shared" si="0"/>
        <v>1.8771182777412701E-2</v>
      </c>
      <c r="M23" s="73">
        <f>J23/'סכום נכסי הקרן'!$C$41</f>
        <v>2.4710776901616543E-3</v>
      </c>
    </row>
    <row r="24" spans="1:13">
      <c r="A24" s="69" t="s">
        <v>1677</v>
      </c>
      <c r="B24" s="54" t="s">
        <v>1678</v>
      </c>
      <c r="C24" s="70" t="s">
        <v>120</v>
      </c>
      <c r="D24" s="54" t="s">
        <v>1672</v>
      </c>
      <c r="E24" s="70" t="s">
        <v>1651</v>
      </c>
      <c r="F24" s="70" t="s">
        <v>132</v>
      </c>
      <c r="G24" s="72">
        <v>24154.781340000001</v>
      </c>
      <c r="H24" s="80">
        <v>1841</v>
      </c>
      <c r="I24" s="117" t="s">
        <v>3363</v>
      </c>
      <c r="J24" s="72">
        <v>444.68952447800001</v>
      </c>
      <c r="K24" s="73">
        <v>3.2851254443068683E-4</v>
      </c>
      <c r="L24" s="73">
        <f t="shared" si="0"/>
        <v>3.9136160302242077E-3</v>
      </c>
      <c r="M24" s="73">
        <f>J24/'סכום נכסי הקרן'!$C$41</f>
        <v>5.151965848301769E-4</v>
      </c>
    </row>
    <row r="25" spans="1:13">
      <c r="A25" s="69" t="s">
        <v>1679</v>
      </c>
      <c r="B25" s="54" t="s">
        <v>1680</v>
      </c>
      <c r="C25" s="70" t="s">
        <v>120</v>
      </c>
      <c r="D25" s="54" t="s">
        <v>1672</v>
      </c>
      <c r="E25" s="70" t="s">
        <v>1651</v>
      </c>
      <c r="F25" s="70" t="s">
        <v>132</v>
      </c>
      <c r="G25" s="72">
        <v>96440.876885999998</v>
      </c>
      <c r="H25" s="80">
        <v>3381</v>
      </c>
      <c r="I25" s="117" t="s">
        <v>3363</v>
      </c>
      <c r="J25" s="72">
        <v>3260.6660475160006</v>
      </c>
      <c r="K25" s="73">
        <v>6.0891818161257823E-4</v>
      </c>
      <c r="L25" s="73">
        <f t="shared" si="0"/>
        <v>2.8696414487716922E-2</v>
      </c>
      <c r="M25" s="73">
        <f>J25/'סכום נכסי הקרן'!$C$41</f>
        <v>3.7776559138061354E-3</v>
      </c>
    </row>
    <row r="26" spans="1:13">
      <c r="A26" s="118" t="s">
        <v>3363</v>
      </c>
      <c r="B26" s="117" t="s">
        <v>3363</v>
      </c>
      <c r="C26" s="117" t="s">
        <v>3363</v>
      </c>
      <c r="D26" s="117" t="s">
        <v>3363</v>
      </c>
      <c r="E26" s="117" t="s">
        <v>3363</v>
      </c>
      <c r="F26" s="117" t="s">
        <v>3363</v>
      </c>
      <c r="G26" s="117" t="s">
        <v>3363</v>
      </c>
      <c r="H26" s="117" t="s">
        <v>3363</v>
      </c>
      <c r="I26" s="117" t="s">
        <v>3363</v>
      </c>
      <c r="J26" s="117" t="s">
        <v>3363</v>
      </c>
      <c r="K26" s="117" t="s">
        <v>3363</v>
      </c>
      <c r="L26" s="117" t="s">
        <v>3363</v>
      </c>
      <c r="M26" s="117" t="s">
        <v>3363</v>
      </c>
    </row>
    <row r="27" spans="1:13">
      <c r="A27" s="68" t="s">
        <v>212</v>
      </c>
      <c r="B27" s="116" t="s">
        <v>3363</v>
      </c>
      <c r="C27" s="116" t="s">
        <v>3363</v>
      </c>
      <c r="D27" s="116" t="s">
        <v>3363</v>
      </c>
      <c r="E27" s="116" t="s">
        <v>3363</v>
      </c>
      <c r="F27" s="116" t="s">
        <v>3363</v>
      </c>
      <c r="G27" s="116" t="s">
        <v>3363</v>
      </c>
      <c r="H27" s="116" t="s">
        <v>3363</v>
      </c>
      <c r="I27" s="116" t="s">
        <v>3363</v>
      </c>
      <c r="J27" s="66">
        <v>1713.0801747409998</v>
      </c>
      <c r="K27" s="116" t="s">
        <v>3363</v>
      </c>
      <c r="L27" s="67">
        <f t="shared" si="0"/>
        <v>1.5076446967793021E-2</v>
      </c>
      <c r="M27" s="67">
        <f>J27/'סכום נכסי הקרן'!$C$41</f>
        <v>1.9846949545367786E-3</v>
      </c>
    </row>
    <row r="28" spans="1:13">
      <c r="A28" s="69" t="s">
        <v>1681</v>
      </c>
      <c r="B28" s="54" t="s">
        <v>1682</v>
      </c>
      <c r="C28" s="70" t="s">
        <v>120</v>
      </c>
      <c r="D28" s="54" t="s">
        <v>1650</v>
      </c>
      <c r="E28" s="70" t="s">
        <v>1683</v>
      </c>
      <c r="F28" s="70" t="s">
        <v>132</v>
      </c>
      <c r="G28" s="72">
        <v>128031.641</v>
      </c>
      <c r="H28" s="80">
        <v>381.09</v>
      </c>
      <c r="I28" s="117" t="s">
        <v>3363</v>
      </c>
      <c r="J28" s="72">
        <v>487.91578068699999</v>
      </c>
      <c r="K28" s="73">
        <v>1.4109819140070941E-3</v>
      </c>
      <c r="L28" s="73">
        <f t="shared" si="0"/>
        <v>4.2940409332499823E-3</v>
      </c>
      <c r="M28" s="73">
        <f>J28/'סכום נכסי הקרן'!$C$41</f>
        <v>5.6527651329265369E-4</v>
      </c>
    </row>
    <row r="29" spans="1:13">
      <c r="A29" s="69" t="s">
        <v>1684</v>
      </c>
      <c r="B29" s="54" t="s">
        <v>1685</v>
      </c>
      <c r="C29" s="70" t="s">
        <v>120</v>
      </c>
      <c r="D29" s="54" t="s">
        <v>1650</v>
      </c>
      <c r="E29" s="70" t="s">
        <v>1683</v>
      </c>
      <c r="F29" s="70" t="s">
        <v>132</v>
      </c>
      <c r="G29" s="72">
        <v>222.24786599999999</v>
      </c>
      <c r="H29" s="80">
        <v>352.49</v>
      </c>
      <c r="I29" s="117" t="s">
        <v>3363</v>
      </c>
      <c r="J29" s="72">
        <v>0.78340151099999999</v>
      </c>
      <c r="K29" s="73">
        <v>1.4174235366480941E-6</v>
      </c>
      <c r="L29" s="73">
        <f t="shared" si="0"/>
        <v>6.8945467405611131E-6</v>
      </c>
      <c r="M29" s="73">
        <f>J29/'סכום נכסי הקרן'!$C$41</f>
        <v>9.0761252694624191E-7</v>
      </c>
    </row>
    <row r="30" spans="1:13">
      <c r="A30" s="69" t="s">
        <v>1686</v>
      </c>
      <c r="B30" s="54" t="s">
        <v>1687</v>
      </c>
      <c r="C30" s="70" t="s">
        <v>120</v>
      </c>
      <c r="D30" s="54" t="s">
        <v>1663</v>
      </c>
      <c r="E30" s="70" t="s">
        <v>1683</v>
      </c>
      <c r="F30" s="70" t="s">
        <v>132</v>
      </c>
      <c r="G30" s="72">
        <v>14693.453373</v>
      </c>
      <c r="H30" s="80">
        <v>3822.41</v>
      </c>
      <c r="I30" s="117" t="s">
        <v>3363</v>
      </c>
      <c r="J30" s="72">
        <v>561.64403108900001</v>
      </c>
      <c r="K30" s="73">
        <v>1.3578469565270427E-3</v>
      </c>
      <c r="L30" s="73">
        <f t="shared" si="0"/>
        <v>4.9429072698077411E-3</v>
      </c>
      <c r="M30" s="73">
        <f>J30/'סכום נכסי הקרן'!$C$41</f>
        <v>6.5069463250111209E-4</v>
      </c>
    </row>
    <row r="31" spans="1:13">
      <c r="A31" s="69" t="s">
        <v>1688</v>
      </c>
      <c r="B31" s="54" t="s">
        <v>1689</v>
      </c>
      <c r="C31" s="70" t="s">
        <v>120</v>
      </c>
      <c r="D31" s="54" t="s">
        <v>1672</v>
      </c>
      <c r="E31" s="70" t="s">
        <v>1683</v>
      </c>
      <c r="F31" s="70" t="s">
        <v>132</v>
      </c>
      <c r="G31" s="72">
        <v>17321.927899999999</v>
      </c>
      <c r="H31" s="80">
        <v>3826</v>
      </c>
      <c r="I31" s="117" t="s">
        <v>3363</v>
      </c>
      <c r="J31" s="72">
        <v>662.73696145399992</v>
      </c>
      <c r="K31" s="73">
        <v>1.01966791722984E-3</v>
      </c>
      <c r="L31" s="73">
        <f t="shared" si="0"/>
        <v>5.8326042179947376E-3</v>
      </c>
      <c r="M31" s="73">
        <f>J31/'סכום נכסי הקרן'!$C$41</f>
        <v>7.6781619621606656E-4</v>
      </c>
    </row>
    <row r="32" spans="1:13">
      <c r="A32" s="118" t="s">
        <v>3363</v>
      </c>
      <c r="B32" s="117" t="s">
        <v>3363</v>
      </c>
      <c r="C32" s="117" t="s">
        <v>3363</v>
      </c>
      <c r="D32" s="117" t="s">
        <v>3363</v>
      </c>
      <c r="E32" s="117" t="s">
        <v>3363</v>
      </c>
      <c r="F32" s="117" t="s">
        <v>3363</v>
      </c>
      <c r="G32" s="117" t="s">
        <v>3363</v>
      </c>
      <c r="H32" s="117" t="s">
        <v>3363</v>
      </c>
      <c r="I32" s="117" t="s">
        <v>3363</v>
      </c>
      <c r="J32" s="117" t="s">
        <v>3363</v>
      </c>
      <c r="K32" s="117" t="s">
        <v>3363</v>
      </c>
      <c r="L32" s="117" t="s">
        <v>3363</v>
      </c>
      <c r="M32" s="117" t="s">
        <v>3363</v>
      </c>
    </row>
    <row r="33" spans="1:13">
      <c r="A33" s="63" t="s">
        <v>185</v>
      </c>
      <c r="B33" s="116" t="s">
        <v>3363</v>
      </c>
      <c r="C33" s="116" t="s">
        <v>3363</v>
      </c>
      <c r="D33" s="116" t="s">
        <v>3363</v>
      </c>
      <c r="E33" s="116" t="s">
        <v>3363</v>
      </c>
      <c r="F33" s="116" t="s">
        <v>3363</v>
      </c>
      <c r="G33" s="116" t="s">
        <v>3363</v>
      </c>
      <c r="H33" s="116" t="s">
        <v>3363</v>
      </c>
      <c r="I33" s="66">
        <v>0.14847090800000001</v>
      </c>
      <c r="J33" s="66">
        <v>82315.926278087019</v>
      </c>
      <c r="K33" s="116" t="s">
        <v>3363</v>
      </c>
      <c r="L33" s="67">
        <f t="shared" si="0"/>
        <v>0.72444460886016049</v>
      </c>
      <c r="M33" s="67">
        <f>J33/'סכום נכסי הקרן'!$C$41</f>
        <v>9.5367400762104371E-2</v>
      </c>
    </row>
    <row r="34" spans="1:13">
      <c r="A34" s="68" t="s">
        <v>213</v>
      </c>
      <c r="B34" s="116" t="s">
        <v>3363</v>
      </c>
      <c r="C34" s="116" t="s">
        <v>3363</v>
      </c>
      <c r="D34" s="116" t="s">
        <v>3363</v>
      </c>
      <c r="E34" s="116" t="s">
        <v>3363</v>
      </c>
      <c r="F34" s="116" t="s">
        <v>3363</v>
      </c>
      <c r="G34" s="116" t="s">
        <v>3363</v>
      </c>
      <c r="H34" s="116" t="s">
        <v>3363</v>
      </c>
      <c r="I34" s="66">
        <v>0.14847090800000001</v>
      </c>
      <c r="J34" s="66">
        <v>82315.926278087019</v>
      </c>
      <c r="K34" s="116" t="s">
        <v>3363</v>
      </c>
      <c r="L34" s="67">
        <f t="shared" si="0"/>
        <v>0.72444460886016049</v>
      </c>
      <c r="M34" s="67">
        <f>J34/'סכום נכסי הקרן'!$C$41</f>
        <v>9.5367400762104371E-2</v>
      </c>
    </row>
    <row r="35" spans="1:13">
      <c r="A35" s="69" t="s">
        <v>1690</v>
      </c>
      <c r="B35" s="54" t="s">
        <v>1691</v>
      </c>
      <c r="C35" s="70" t="s">
        <v>29</v>
      </c>
      <c r="D35" s="117" t="s">
        <v>3363</v>
      </c>
      <c r="E35" s="70" t="s">
        <v>1651</v>
      </c>
      <c r="F35" s="70" t="s">
        <v>131</v>
      </c>
      <c r="G35" s="72">
        <v>25294.951323000001</v>
      </c>
      <c r="H35" s="80">
        <v>6579.6</v>
      </c>
      <c r="I35" s="117" t="s">
        <v>3363</v>
      </c>
      <c r="J35" s="72">
        <v>6036.440101049001</v>
      </c>
      <c r="K35" s="73">
        <v>5.6573766502763839E-4</v>
      </c>
      <c r="L35" s="73">
        <f t="shared" si="0"/>
        <v>5.3125399732959905E-2</v>
      </c>
      <c r="M35" s="73">
        <f>J35/'סכום נכסי הקרן'!$C$41</f>
        <v>6.9935385328516574E-3</v>
      </c>
    </row>
    <row r="36" spans="1:13">
      <c r="A36" s="69" t="s">
        <v>1692</v>
      </c>
      <c r="B36" s="54" t="s">
        <v>1693</v>
      </c>
      <c r="C36" s="70" t="s">
        <v>29</v>
      </c>
      <c r="D36" s="117" t="s">
        <v>3363</v>
      </c>
      <c r="E36" s="70" t="s">
        <v>1651</v>
      </c>
      <c r="F36" s="70" t="s">
        <v>131</v>
      </c>
      <c r="G36" s="72">
        <v>19253.707549999999</v>
      </c>
      <c r="H36" s="80">
        <v>1866.48</v>
      </c>
      <c r="I36" s="117" t="s">
        <v>3363</v>
      </c>
      <c r="J36" s="72">
        <v>1303.422660664</v>
      </c>
      <c r="K36" s="73">
        <v>1.27037286016383E-3</v>
      </c>
      <c r="L36" s="73">
        <f t="shared" si="0"/>
        <v>1.1471140060967376E-2</v>
      </c>
      <c r="M36" s="73">
        <f>J36/'סכום נכסי הקרן'!$C$41</f>
        <v>1.5100848263799775E-3</v>
      </c>
    </row>
    <row r="37" spans="1:13">
      <c r="A37" s="69" t="s">
        <v>1694</v>
      </c>
      <c r="B37" s="54" t="s">
        <v>1695</v>
      </c>
      <c r="C37" s="70" t="s">
        <v>29</v>
      </c>
      <c r="D37" s="117" t="s">
        <v>3363</v>
      </c>
      <c r="E37" s="70" t="s">
        <v>1651</v>
      </c>
      <c r="F37" s="70" t="s">
        <v>131</v>
      </c>
      <c r="G37" s="72">
        <v>2736.89066</v>
      </c>
      <c r="H37" s="80">
        <v>4831.8</v>
      </c>
      <c r="I37" s="117" t="s">
        <v>3363</v>
      </c>
      <c r="J37" s="72">
        <v>479.63840771399998</v>
      </c>
      <c r="K37" s="73">
        <v>1.4827332204453514E-4</v>
      </c>
      <c r="L37" s="73">
        <f t="shared" si="0"/>
        <v>4.2211935694779134E-3</v>
      </c>
      <c r="M37" s="73">
        <f>J37/'סכום נכסי הקרן'!$C$41</f>
        <v>5.5568673423936679E-4</v>
      </c>
    </row>
    <row r="38" spans="1:13">
      <c r="A38" s="69" t="s">
        <v>1696</v>
      </c>
      <c r="B38" s="54" t="s">
        <v>1697</v>
      </c>
      <c r="C38" s="70" t="s">
        <v>1509</v>
      </c>
      <c r="D38" s="117" t="s">
        <v>3363</v>
      </c>
      <c r="E38" s="70" t="s">
        <v>1651</v>
      </c>
      <c r="F38" s="70" t="s">
        <v>131</v>
      </c>
      <c r="G38" s="72">
        <v>6801.0873640000009</v>
      </c>
      <c r="H38" s="80">
        <v>7266</v>
      </c>
      <c r="I38" s="117" t="s">
        <v>3363</v>
      </c>
      <c r="J38" s="72">
        <v>1792.343737657</v>
      </c>
      <c r="K38" s="73">
        <v>3.0166721508094924E-5</v>
      </c>
      <c r="L38" s="73">
        <f t="shared" si="0"/>
        <v>1.577402838890898E-2</v>
      </c>
      <c r="M38" s="73">
        <f>J38/'סכום נכסי הקרן'!$C$41</f>
        <v>2.0765260291808934E-3</v>
      </c>
    </row>
    <row r="39" spans="1:13">
      <c r="A39" s="69" t="s">
        <v>1698</v>
      </c>
      <c r="B39" s="54" t="s">
        <v>1699</v>
      </c>
      <c r="C39" s="70" t="s">
        <v>1509</v>
      </c>
      <c r="D39" s="117" t="s">
        <v>3363</v>
      </c>
      <c r="E39" s="70" t="s">
        <v>1651</v>
      </c>
      <c r="F39" s="70" t="s">
        <v>131</v>
      </c>
      <c r="G39" s="72">
        <v>2138.319943</v>
      </c>
      <c r="H39" s="80">
        <v>17881</v>
      </c>
      <c r="I39" s="117" t="s">
        <v>3363</v>
      </c>
      <c r="J39" s="72">
        <v>1386.794291098</v>
      </c>
      <c r="K39" s="73">
        <v>1.9545305134074075E-5</v>
      </c>
      <c r="L39" s="73">
        <f t="shared" si="0"/>
        <v>1.2204875693070338E-2</v>
      </c>
      <c r="M39" s="73">
        <f>J39/'סכום נכסי הקרן'!$C$41</f>
        <v>1.6066753168390022E-3</v>
      </c>
    </row>
    <row r="40" spans="1:13">
      <c r="A40" s="69" t="s">
        <v>1700</v>
      </c>
      <c r="B40" s="54" t="s">
        <v>1701</v>
      </c>
      <c r="C40" s="70" t="s">
        <v>1509</v>
      </c>
      <c r="D40" s="117" t="s">
        <v>3363</v>
      </c>
      <c r="E40" s="70" t="s">
        <v>1651</v>
      </c>
      <c r="F40" s="70" t="s">
        <v>131</v>
      </c>
      <c r="G40" s="72">
        <v>8075.5905139999995</v>
      </c>
      <c r="H40" s="80">
        <v>3760</v>
      </c>
      <c r="I40" s="117" t="s">
        <v>3363</v>
      </c>
      <c r="J40" s="72">
        <v>1101.310271431</v>
      </c>
      <c r="K40" s="73">
        <v>8.924828786254118E-6</v>
      </c>
      <c r="L40" s="73">
        <f t="shared" si="0"/>
        <v>9.6923927712989511E-3</v>
      </c>
      <c r="M40" s="73">
        <f>J40/'סכום נכסי הקרן'!$C$41</f>
        <v>1.2759268196067361E-3</v>
      </c>
    </row>
    <row r="41" spans="1:13">
      <c r="A41" s="69" t="s">
        <v>1702</v>
      </c>
      <c r="B41" s="54" t="s">
        <v>1703</v>
      </c>
      <c r="C41" s="70" t="s">
        <v>1509</v>
      </c>
      <c r="D41" s="117" t="s">
        <v>3363</v>
      </c>
      <c r="E41" s="70" t="s">
        <v>1651</v>
      </c>
      <c r="F41" s="70" t="s">
        <v>131</v>
      </c>
      <c r="G41" s="72">
        <v>8799.4217150000004</v>
      </c>
      <c r="H41" s="80">
        <v>3487.98</v>
      </c>
      <c r="I41" s="72">
        <v>0.14847090800000001</v>
      </c>
      <c r="J41" s="72">
        <v>1113.3548171140001</v>
      </c>
      <c r="K41" s="73">
        <v>4.5475047622739023E-4</v>
      </c>
      <c r="L41" s="73">
        <f t="shared" si="0"/>
        <v>9.7983942048094196E-3</v>
      </c>
      <c r="M41" s="73">
        <f>J41/'סכום נכסי הקרן'!$C$41</f>
        <v>1.2898810696174527E-3</v>
      </c>
    </row>
    <row r="42" spans="1:13">
      <c r="A42" s="69" t="s">
        <v>1704</v>
      </c>
      <c r="B42" s="54" t="s">
        <v>1705</v>
      </c>
      <c r="C42" s="70" t="s">
        <v>29</v>
      </c>
      <c r="D42" s="117" t="s">
        <v>3363</v>
      </c>
      <c r="E42" s="70" t="s">
        <v>1651</v>
      </c>
      <c r="F42" s="70" t="s">
        <v>139</v>
      </c>
      <c r="G42" s="72">
        <v>12295.306256</v>
      </c>
      <c r="H42" s="80">
        <v>5340</v>
      </c>
      <c r="I42" s="117" t="s">
        <v>3363</v>
      </c>
      <c r="J42" s="72">
        <v>1798.409117784</v>
      </c>
      <c r="K42" s="73">
        <v>1.7609480989123184E-4</v>
      </c>
      <c r="L42" s="73">
        <f t="shared" si="0"/>
        <v>1.5827408483531841E-2</v>
      </c>
      <c r="M42" s="73">
        <f>J42/'סכום נכסי הקרן'!$C$41</f>
        <v>2.0835530962807882E-3</v>
      </c>
    </row>
    <row r="43" spans="1:13">
      <c r="A43" s="69" t="s">
        <v>1706</v>
      </c>
      <c r="B43" s="54" t="s">
        <v>1707</v>
      </c>
      <c r="C43" s="70" t="s">
        <v>121</v>
      </c>
      <c r="D43" s="117" t="s">
        <v>3363</v>
      </c>
      <c r="E43" s="70" t="s">
        <v>1651</v>
      </c>
      <c r="F43" s="70" t="s">
        <v>131</v>
      </c>
      <c r="G43" s="72">
        <v>29755.819117000006</v>
      </c>
      <c r="H43" s="80">
        <v>1022.25</v>
      </c>
      <c r="I43" s="117" t="s">
        <v>3363</v>
      </c>
      <c r="J43" s="72">
        <v>1103.2567285929999</v>
      </c>
      <c r="K43" s="73">
        <v>1.5359316936424701E-4</v>
      </c>
      <c r="L43" s="73">
        <f t="shared" si="0"/>
        <v>9.7095231185008318E-3</v>
      </c>
      <c r="M43" s="73">
        <f>J43/'סכום נכסי הקרן'!$C$41</f>
        <v>1.2781818942760974E-3</v>
      </c>
    </row>
    <row r="44" spans="1:13">
      <c r="A44" s="69" t="s">
        <v>1708</v>
      </c>
      <c r="B44" s="54" t="s">
        <v>1709</v>
      </c>
      <c r="C44" s="70" t="s">
        <v>1509</v>
      </c>
      <c r="D44" s="117" t="s">
        <v>3363</v>
      </c>
      <c r="E44" s="70" t="s">
        <v>1651</v>
      </c>
      <c r="F44" s="70" t="s">
        <v>131</v>
      </c>
      <c r="G44" s="72">
        <v>9696.8672569999999</v>
      </c>
      <c r="H44" s="80">
        <v>11399</v>
      </c>
      <c r="I44" s="117" t="s">
        <v>3363</v>
      </c>
      <c r="J44" s="72">
        <v>4009.0895743139999</v>
      </c>
      <c r="K44" s="73">
        <v>7.1708600838596133E-5</v>
      </c>
      <c r="L44" s="73">
        <f t="shared" si="0"/>
        <v>3.5283127577735968E-2</v>
      </c>
      <c r="M44" s="73">
        <f>J44/'סכום נכסי הקרן'!$C$41</f>
        <v>4.6447445763184939E-3</v>
      </c>
    </row>
    <row r="45" spans="1:13">
      <c r="A45" s="69" t="s">
        <v>1710</v>
      </c>
      <c r="B45" s="54" t="s">
        <v>1711</v>
      </c>
      <c r="C45" s="70" t="s">
        <v>29</v>
      </c>
      <c r="D45" s="117" t="s">
        <v>3363</v>
      </c>
      <c r="E45" s="70" t="s">
        <v>1651</v>
      </c>
      <c r="F45" s="70" t="s">
        <v>131</v>
      </c>
      <c r="G45" s="72">
        <v>4216.7210739999991</v>
      </c>
      <c r="H45" s="80">
        <v>4819</v>
      </c>
      <c r="I45" s="117" t="s">
        <v>3363</v>
      </c>
      <c r="J45" s="72">
        <v>737.02014126799997</v>
      </c>
      <c r="K45" s="73">
        <v>5.0094761917716783E-4</v>
      </c>
      <c r="L45" s="73">
        <f t="shared" si="0"/>
        <v>6.4863543679164288E-3</v>
      </c>
      <c r="M45" s="73">
        <f>J45/'סכום נכסי הקרן'!$C$41</f>
        <v>8.5387723081188399E-4</v>
      </c>
    </row>
    <row r="46" spans="1:13">
      <c r="A46" s="69" t="s">
        <v>1712</v>
      </c>
      <c r="B46" s="54" t="s">
        <v>1713</v>
      </c>
      <c r="C46" s="70" t="s">
        <v>29</v>
      </c>
      <c r="D46" s="117" t="s">
        <v>3363</v>
      </c>
      <c r="E46" s="70" t="s">
        <v>1651</v>
      </c>
      <c r="F46" s="70" t="s">
        <v>131</v>
      </c>
      <c r="G46" s="72">
        <v>11915.021664</v>
      </c>
      <c r="H46" s="80">
        <v>6526.5</v>
      </c>
      <c r="I46" s="117" t="s">
        <v>3363</v>
      </c>
      <c r="J46" s="72">
        <v>2820.4781150439999</v>
      </c>
      <c r="K46" s="73">
        <v>3.0957004537615694E-4</v>
      </c>
      <c r="L46" s="73">
        <f t="shared" si="0"/>
        <v>2.4822415992124071E-2</v>
      </c>
      <c r="M46" s="73">
        <f>J46/'סכום נכסי הקרן'!$C$41</f>
        <v>3.267674663945929E-3</v>
      </c>
    </row>
    <row r="47" spans="1:13">
      <c r="A47" s="69" t="s">
        <v>1714</v>
      </c>
      <c r="B47" s="54" t="s">
        <v>1715</v>
      </c>
      <c r="C47" s="70" t="s">
        <v>1509</v>
      </c>
      <c r="D47" s="117" t="s">
        <v>3363</v>
      </c>
      <c r="E47" s="70" t="s">
        <v>1651</v>
      </c>
      <c r="F47" s="70" t="s">
        <v>131</v>
      </c>
      <c r="G47" s="72">
        <v>3511.8126090000001</v>
      </c>
      <c r="H47" s="80">
        <v>5335</v>
      </c>
      <c r="I47" s="117" t="s">
        <v>3363</v>
      </c>
      <c r="J47" s="72">
        <v>679.5373200759999</v>
      </c>
      <c r="K47" s="73">
        <v>1.0678097205667721E-4</v>
      </c>
      <c r="L47" s="73">
        <f t="shared" si="0"/>
        <v>5.9804605294150612E-3</v>
      </c>
      <c r="M47" s="73">
        <f>J47/'סכום נכסי הקרן'!$C$41</f>
        <v>7.8728030973692557E-4</v>
      </c>
    </row>
    <row r="48" spans="1:13">
      <c r="A48" s="69" t="s">
        <v>1716</v>
      </c>
      <c r="B48" s="54" t="s">
        <v>1717</v>
      </c>
      <c r="C48" s="70" t="s">
        <v>121</v>
      </c>
      <c r="D48" s="117" t="s">
        <v>3363</v>
      </c>
      <c r="E48" s="70" t="s">
        <v>1651</v>
      </c>
      <c r="F48" s="70" t="s">
        <v>131</v>
      </c>
      <c r="G48" s="72">
        <v>163054.557351</v>
      </c>
      <c r="H48" s="80">
        <v>855.35</v>
      </c>
      <c r="I48" s="117" t="s">
        <v>3363</v>
      </c>
      <c r="J48" s="72">
        <v>5058.5303159800005</v>
      </c>
      <c r="K48" s="73">
        <v>1.6283712761082351E-4</v>
      </c>
      <c r="L48" s="73">
        <f t="shared" si="0"/>
        <v>4.4519027870587667E-2</v>
      </c>
      <c r="M48" s="73">
        <f>J48/'סכום נכסי הקרן'!$C$41</f>
        <v>5.8605777730249744E-3</v>
      </c>
    </row>
    <row r="49" spans="1:13">
      <c r="A49" s="69" t="s">
        <v>1718</v>
      </c>
      <c r="B49" s="54" t="s">
        <v>1719</v>
      </c>
      <c r="C49" s="70" t="s">
        <v>29</v>
      </c>
      <c r="D49" s="117" t="s">
        <v>3363</v>
      </c>
      <c r="E49" s="70" t="s">
        <v>1651</v>
      </c>
      <c r="F49" s="70" t="s">
        <v>133</v>
      </c>
      <c r="G49" s="72">
        <v>54494.163099999998</v>
      </c>
      <c r="H49" s="80">
        <v>2972.5</v>
      </c>
      <c r="I49" s="117" t="s">
        <v>3363</v>
      </c>
      <c r="J49" s="72">
        <v>6498.1461250530001</v>
      </c>
      <c r="K49" s="73">
        <v>2.2567949715276476E-4</v>
      </c>
      <c r="L49" s="73">
        <f t="shared" si="0"/>
        <v>5.7188774283809092E-2</v>
      </c>
      <c r="M49" s="73">
        <f>J49/'סכום נכסי הקרן'!$C$41</f>
        <v>7.528449641993713E-3</v>
      </c>
    </row>
    <row r="50" spans="1:13">
      <c r="A50" s="69" t="s">
        <v>1720</v>
      </c>
      <c r="B50" s="54" t="s">
        <v>1721</v>
      </c>
      <c r="C50" s="70" t="s">
        <v>1509</v>
      </c>
      <c r="D50" s="117" t="s">
        <v>3363</v>
      </c>
      <c r="E50" s="70" t="s">
        <v>1651</v>
      </c>
      <c r="F50" s="70" t="s">
        <v>131</v>
      </c>
      <c r="G50" s="72">
        <v>1113.85085</v>
      </c>
      <c r="H50" s="80">
        <v>5397</v>
      </c>
      <c r="I50" s="117" t="s">
        <v>3363</v>
      </c>
      <c r="J50" s="72">
        <v>218.03540166800002</v>
      </c>
      <c r="K50" s="73">
        <v>1.1172024573721163E-5</v>
      </c>
      <c r="L50" s="73">
        <f t="shared" si="0"/>
        <v>1.9188822676358644E-3</v>
      </c>
      <c r="M50" s="73">
        <f>J50/'סכום נכסי הקרן'!$C$41</f>
        <v>2.5260566783822855E-4</v>
      </c>
    </row>
    <row r="51" spans="1:13">
      <c r="A51" s="69" t="s">
        <v>1722</v>
      </c>
      <c r="B51" s="54" t="s">
        <v>1723</v>
      </c>
      <c r="C51" s="70" t="s">
        <v>29</v>
      </c>
      <c r="D51" s="117" t="s">
        <v>3363</v>
      </c>
      <c r="E51" s="70" t="s">
        <v>1651</v>
      </c>
      <c r="F51" s="70" t="s">
        <v>131</v>
      </c>
      <c r="G51" s="72">
        <v>8318.1744990000007</v>
      </c>
      <c r="H51" s="80">
        <v>4281.5</v>
      </c>
      <c r="I51" s="117" t="s">
        <v>3363</v>
      </c>
      <c r="J51" s="72">
        <v>1291.729359572</v>
      </c>
      <c r="K51" s="73">
        <v>1.0763683357919255E-4</v>
      </c>
      <c r="L51" s="73">
        <f t="shared" si="0"/>
        <v>1.1368229854900326E-2</v>
      </c>
      <c r="M51" s="73">
        <f>J51/'סכום נכסי הקרן'!$C$41</f>
        <v>1.4965375120035908E-3</v>
      </c>
    </row>
    <row r="52" spans="1:13">
      <c r="A52" s="69" t="s">
        <v>1724</v>
      </c>
      <c r="B52" s="54" t="s">
        <v>1725</v>
      </c>
      <c r="C52" s="70" t="s">
        <v>121</v>
      </c>
      <c r="D52" s="117" t="s">
        <v>3363</v>
      </c>
      <c r="E52" s="70" t="s">
        <v>1651</v>
      </c>
      <c r="F52" s="70" t="s">
        <v>131</v>
      </c>
      <c r="G52" s="72">
        <v>51922.26875399999</v>
      </c>
      <c r="H52" s="80">
        <v>491.97</v>
      </c>
      <c r="I52" s="117" t="s">
        <v>3363</v>
      </c>
      <c r="J52" s="72">
        <v>926.48808174300018</v>
      </c>
      <c r="K52" s="73">
        <v>3.5973066768574811E-4</v>
      </c>
      <c r="L52" s="73">
        <f t="shared" si="0"/>
        <v>8.15382060725936E-3</v>
      </c>
      <c r="M52" s="73">
        <f>J52/'סכום נכסי הקרן'!$C$41</f>
        <v>1.0733859677944132E-3</v>
      </c>
    </row>
    <row r="53" spans="1:13">
      <c r="A53" s="69" t="s">
        <v>1726</v>
      </c>
      <c r="B53" s="54" t="s">
        <v>1727</v>
      </c>
      <c r="C53" s="70" t="s">
        <v>121</v>
      </c>
      <c r="D53" s="117" t="s">
        <v>3363</v>
      </c>
      <c r="E53" s="70" t="s">
        <v>1651</v>
      </c>
      <c r="F53" s="70" t="s">
        <v>131</v>
      </c>
      <c r="G53" s="72">
        <v>6065.7134879999994</v>
      </c>
      <c r="H53" s="80">
        <v>3962.75</v>
      </c>
      <c r="I53" s="117" t="s">
        <v>3363</v>
      </c>
      <c r="J53" s="72">
        <v>871.81858486899966</v>
      </c>
      <c r="K53" s="73">
        <v>5.9222101630981073E-5</v>
      </c>
      <c r="L53" s="73">
        <f t="shared" si="0"/>
        <v>7.6726862257343329E-3</v>
      </c>
      <c r="M53" s="73">
        <f>J53/'סכום נכסי הקרן'!$C$41</f>
        <v>1.0100484333271211E-3</v>
      </c>
    </row>
    <row r="54" spans="1:13">
      <c r="A54" s="69" t="s">
        <v>1728</v>
      </c>
      <c r="B54" s="54" t="s">
        <v>1729</v>
      </c>
      <c r="C54" s="70" t="s">
        <v>29</v>
      </c>
      <c r="D54" s="117" t="s">
        <v>3363</v>
      </c>
      <c r="E54" s="70" t="s">
        <v>1651</v>
      </c>
      <c r="F54" s="70" t="s">
        <v>133</v>
      </c>
      <c r="G54" s="72">
        <v>46145.249500999998</v>
      </c>
      <c r="H54" s="80">
        <v>690</v>
      </c>
      <c r="I54" s="117" t="s">
        <v>3363</v>
      </c>
      <c r="J54" s="72">
        <v>1277.302351969</v>
      </c>
      <c r="K54" s="73">
        <v>2.1872169626918118E-4</v>
      </c>
      <c r="L54" s="73">
        <f t="shared" si="0"/>
        <v>1.1241260890903378E-2</v>
      </c>
      <c r="M54" s="73">
        <f>J54/'סכום נכסי הקרן'!$C$41</f>
        <v>1.4798230525048888E-3</v>
      </c>
    </row>
    <row r="55" spans="1:13">
      <c r="A55" s="69" t="s">
        <v>1730</v>
      </c>
      <c r="B55" s="54" t="s">
        <v>1731</v>
      </c>
      <c r="C55" s="70" t="s">
        <v>121</v>
      </c>
      <c r="D55" s="117" t="s">
        <v>3363</v>
      </c>
      <c r="E55" s="70" t="s">
        <v>1651</v>
      </c>
      <c r="F55" s="70" t="s">
        <v>131</v>
      </c>
      <c r="G55" s="72">
        <v>47099.978799999997</v>
      </c>
      <c r="H55" s="80">
        <v>1064</v>
      </c>
      <c r="I55" s="117" t="s">
        <v>3363</v>
      </c>
      <c r="J55" s="72">
        <v>1817.6484698650004</v>
      </c>
      <c r="K55" s="73">
        <v>2.4131895552641303E-4</v>
      </c>
      <c r="L55" s="73">
        <f t="shared" si="0"/>
        <v>1.5996729847248956E-2</v>
      </c>
      <c r="M55" s="73">
        <f>J55/'סכום נכסי הקרן'!$C$41</f>
        <v>2.1058429140994382E-3</v>
      </c>
    </row>
    <row r="56" spans="1:13">
      <c r="A56" s="69" t="s">
        <v>1732</v>
      </c>
      <c r="B56" s="54" t="s">
        <v>1733</v>
      </c>
      <c r="C56" s="70" t="s">
        <v>1509</v>
      </c>
      <c r="D56" s="117" t="s">
        <v>3363</v>
      </c>
      <c r="E56" s="70" t="s">
        <v>1651</v>
      </c>
      <c r="F56" s="70" t="s">
        <v>131</v>
      </c>
      <c r="G56" s="72">
        <v>2184.0673889999998</v>
      </c>
      <c r="H56" s="80">
        <v>40564</v>
      </c>
      <c r="I56" s="117" t="s">
        <v>3363</v>
      </c>
      <c r="J56" s="72">
        <v>3213.3228613450001</v>
      </c>
      <c r="K56" s="73">
        <v>1.1837763626016259E-4</v>
      </c>
      <c r="L56" s="73">
        <f t="shared" si="0"/>
        <v>2.827975737725719E-2</v>
      </c>
      <c r="M56" s="73">
        <f>J56/'סכום נכסי הקרן'!$C$41</f>
        <v>3.7228063019136351E-3</v>
      </c>
    </row>
    <row r="57" spans="1:13">
      <c r="A57" s="69" t="s">
        <v>1734</v>
      </c>
      <c r="B57" s="54" t="s">
        <v>1735</v>
      </c>
      <c r="C57" s="70" t="s">
        <v>29</v>
      </c>
      <c r="D57" s="117" t="s">
        <v>3363</v>
      </c>
      <c r="E57" s="70" t="s">
        <v>1651</v>
      </c>
      <c r="F57" s="70" t="s">
        <v>131</v>
      </c>
      <c r="G57" s="72">
        <v>29914.8514</v>
      </c>
      <c r="H57" s="80">
        <v>772.45</v>
      </c>
      <c r="I57" s="117" t="s">
        <v>3363</v>
      </c>
      <c r="J57" s="72">
        <v>838.11725698200007</v>
      </c>
      <c r="K57" s="73">
        <v>6.3550491550782621E-5</v>
      </c>
      <c r="L57" s="73">
        <f t="shared" si="0"/>
        <v>7.3760881504519706E-3</v>
      </c>
      <c r="M57" s="73">
        <f>J57/'סכום נכסי הקרן'!$C$41</f>
        <v>9.7100364347738142E-4</v>
      </c>
    </row>
    <row r="58" spans="1:13">
      <c r="A58" s="69" t="s">
        <v>1736</v>
      </c>
      <c r="B58" s="54" t="s">
        <v>1737</v>
      </c>
      <c r="C58" s="70" t="s">
        <v>29</v>
      </c>
      <c r="D58" s="117" t="s">
        <v>3363</v>
      </c>
      <c r="E58" s="70" t="s">
        <v>1651</v>
      </c>
      <c r="F58" s="70" t="s">
        <v>131</v>
      </c>
      <c r="G58" s="72">
        <v>30869.580699999999</v>
      </c>
      <c r="H58" s="80">
        <v>567.15</v>
      </c>
      <c r="I58" s="117" t="s">
        <v>3363</v>
      </c>
      <c r="J58" s="72">
        <v>635.00365131199999</v>
      </c>
      <c r="K58" s="73">
        <v>1.0571774212328766E-3</v>
      </c>
      <c r="L58" s="73">
        <f t="shared" si="0"/>
        <v>5.5885293721338698E-3</v>
      </c>
      <c r="M58" s="73">
        <f>J58/'סכום נכסי הקרן'!$C$41</f>
        <v>7.3568567394220231E-4</v>
      </c>
    </row>
    <row r="59" spans="1:13">
      <c r="A59" s="69" t="s">
        <v>1738</v>
      </c>
      <c r="B59" s="54" t="s">
        <v>1739</v>
      </c>
      <c r="C59" s="70" t="s">
        <v>29</v>
      </c>
      <c r="D59" s="117" t="s">
        <v>3363</v>
      </c>
      <c r="E59" s="70" t="s">
        <v>1651</v>
      </c>
      <c r="F59" s="70" t="s">
        <v>133</v>
      </c>
      <c r="G59" s="72">
        <v>10312.441703999999</v>
      </c>
      <c r="H59" s="80">
        <v>21775</v>
      </c>
      <c r="I59" s="117" t="s">
        <v>3363</v>
      </c>
      <c r="J59" s="72">
        <v>9008.184919719999</v>
      </c>
      <c r="K59" s="73">
        <v>3.3504485350814003E-4</v>
      </c>
      <c r="L59" s="73">
        <f t="shared" si="0"/>
        <v>7.9279081166627074E-2</v>
      </c>
      <c r="M59" s="73">
        <f>J59/'סכום נכסי הקרן'!$C$41</f>
        <v>1.0436463758858001E-2</v>
      </c>
    </row>
    <row r="60" spans="1:13">
      <c r="A60" s="69" t="s">
        <v>1740</v>
      </c>
      <c r="B60" s="54" t="s">
        <v>1741</v>
      </c>
      <c r="C60" s="70" t="s">
        <v>29</v>
      </c>
      <c r="D60" s="117" t="s">
        <v>3363</v>
      </c>
      <c r="E60" s="70" t="s">
        <v>1651</v>
      </c>
      <c r="F60" s="70" t="s">
        <v>133</v>
      </c>
      <c r="G60" s="72">
        <v>6348.9498440000007</v>
      </c>
      <c r="H60" s="80">
        <v>9116.7000000000007</v>
      </c>
      <c r="I60" s="117" t="s">
        <v>3363</v>
      </c>
      <c r="J60" s="72">
        <v>2321.9730927060004</v>
      </c>
      <c r="K60" s="73">
        <v>1.3984692805700885E-3</v>
      </c>
      <c r="L60" s="73">
        <f t="shared" si="0"/>
        <v>2.0435181440423288E-2</v>
      </c>
      <c r="M60" s="73">
        <f>J60/'סכום נכסי הקרן'!$C$41</f>
        <v>2.6901299481563975E-3</v>
      </c>
    </row>
    <row r="61" spans="1:13">
      <c r="A61" s="69" t="s">
        <v>1742</v>
      </c>
      <c r="B61" s="54" t="s">
        <v>1743</v>
      </c>
      <c r="C61" s="70" t="s">
        <v>29</v>
      </c>
      <c r="D61" s="117" t="s">
        <v>3363</v>
      </c>
      <c r="E61" s="70" t="s">
        <v>1651</v>
      </c>
      <c r="F61" s="70" t="s">
        <v>133</v>
      </c>
      <c r="G61" s="72">
        <v>9918.3612709999979</v>
      </c>
      <c r="H61" s="80">
        <v>2553.8000000000002</v>
      </c>
      <c r="I61" s="117" t="s">
        <v>3363</v>
      </c>
      <c r="J61" s="72">
        <v>1016.1186639230001</v>
      </c>
      <c r="K61" s="73">
        <v>4.8552567773352051E-4</v>
      </c>
      <c r="L61" s="73">
        <f t="shared" si="0"/>
        <v>8.9426399158089361E-3</v>
      </c>
      <c r="M61" s="73">
        <f>J61/'סכום נכסי הקרן'!$C$41</f>
        <v>1.177227788421247E-3</v>
      </c>
    </row>
    <row r="62" spans="1:13">
      <c r="A62" s="69" t="s">
        <v>1744</v>
      </c>
      <c r="B62" s="54" t="s">
        <v>1745</v>
      </c>
      <c r="C62" s="70" t="s">
        <v>122</v>
      </c>
      <c r="D62" s="117" t="s">
        <v>3363</v>
      </c>
      <c r="E62" s="70" t="s">
        <v>1651</v>
      </c>
      <c r="F62" s="70" t="s">
        <v>140</v>
      </c>
      <c r="G62" s="72">
        <v>70872.289646999998</v>
      </c>
      <c r="H62" s="80">
        <v>247450</v>
      </c>
      <c r="I62" s="117" t="s">
        <v>3363</v>
      </c>
      <c r="J62" s="72">
        <v>4496.0499255590003</v>
      </c>
      <c r="K62" s="73">
        <v>8.7969432928343973E-6</v>
      </c>
      <c r="L62" s="73">
        <f t="shared" si="0"/>
        <v>3.9568759983745858E-2</v>
      </c>
      <c r="M62" s="73">
        <f>J62/'סכום נכסי הקרן'!$C$41</f>
        <v>5.2089141735304455E-3</v>
      </c>
    </row>
    <row r="63" spans="1:13">
      <c r="A63" s="69" t="s">
        <v>1746</v>
      </c>
      <c r="B63" s="54" t="s">
        <v>1747</v>
      </c>
      <c r="C63" s="70" t="s">
        <v>1509</v>
      </c>
      <c r="D63" s="117" t="s">
        <v>3363</v>
      </c>
      <c r="E63" s="70" t="s">
        <v>1651</v>
      </c>
      <c r="F63" s="70" t="s">
        <v>131</v>
      </c>
      <c r="G63" s="72">
        <v>17503.370500000001</v>
      </c>
      <c r="H63" s="80">
        <v>4006</v>
      </c>
      <c r="I63" s="117" t="s">
        <v>3363</v>
      </c>
      <c r="J63" s="72">
        <v>2543.198075628</v>
      </c>
      <c r="K63" s="73">
        <v>1.2235840964697659E-4</v>
      </c>
      <c r="L63" s="73">
        <f t="shared" si="0"/>
        <v>2.2382134520700869E-2</v>
      </c>
      <c r="M63" s="73">
        <f>J63/'סכום נכסי הקרן'!$C$41</f>
        <v>2.9464309163753305E-3</v>
      </c>
    </row>
    <row r="64" spans="1:13">
      <c r="A64" s="69" t="s">
        <v>1748</v>
      </c>
      <c r="B64" s="54" t="s">
        <v>1749</v>
      </c>
      <c r="C64" s="70" t="s">
        <v>121</v>
      </c>
      <c r="D64" s="117" t="s">
        <v>3363</v>
      </c>
      <c r="E64" s="70" t="s">
        <v>1651</v>
      </c>
      <c r="F64" s="70" t="s">
        <v>131</v>
      </c>
      <c r="G64" s="72">
        <v>717.31994699999996</v>
      </c>
      <c r="H64" s="80">
        <v>93137</v>
      </c>
      <c r="I64" s="117" t="s">
        <v>3363</v>
      </c>
      <c r="J64" s="72">
        <v>2423.1634434329999</v>
      </c>
      <c r="K64" s="73">
        <v>3.7606755784807262E-5</v>
      </c>
      <c r="L64" s="73">
        <f t="shared" si="0"/>
        <v>2.1325735764081047E-2</v>
      </c>
      <c r="M64" s="73">
        <f>J64/'סכום נכסי הקרן'!$C$41</f>
        <v>2.8073643785682997E-3</v>
      </c>
    </row>
    <row r="65" spans="1:13">
      <c r="A65" s="69" t="s">
        <v>1750</v>
      </c>
      <c r="B65" s="54" t="s">
        <v>1751</v>
      </c>
      <c r="C65" s="70" t="s">
        <v>121</v>
      </c>
      <c r="D65" s="117" t="s">
        <v>3363</v>
      </c>
      <c r="E65" s="70" t="s">
        <v>1651</v>
      </c>
      <c r="F65" s="70" t="s">
        <v>131</v>
      </c>
      <c r="G65" s="72">
        <v>6181.8722180000004</v>
      </c>
      <c r="H65" s="80">
        <v>5893.5</v>
      </c>
      <c r="I65" s="117" t="s">
        <v>3363</v>
      </c>
      <c r="J65" s="72">
        <v>1321.4199741469999</v>
      </c>
      <c r="K65" s="73">
        <v>8.7686130751773051E-4</v>
      </c>
      <c r="L65" s="73">
        <f t="shared" si="0"/>
        <v>1.1629530512441848E-2</v>
      </c>
      <c r="M65" s="73">
        <f>J65/'סכום נכסי הקרן'!$C$41</f>
        <v>1.5309356760901068E-3</v>
      </c>
    </row>
    <row r="66" spans="1:13">
      <c r="A66" s="69" t="s">
        <v>1752</v>
      </c>
      <c r="B66" s="54" t="s">
        <v>1753</v>
      </c>
      <c r="C66" s="70" t="s">
        <v>29</v>
      </c>
      <c r="D66" s="117" t="s">
        <v>3363</v>
      </c>
      <c r="E66" s="70" t="s">
        <v>1651</v>
      </c>
      <c r="F66" s="70" t="s">
        <v>133</v>
      </c>
      <c r="G66" s="72">
        <v>1217.5917360000001</v>
      </c>
      <c r="H66" s="80">
        <v>19498</v>
      </c>
      <c r="I66" s="117" t="s">
        <v>3363</v>
      </c>
      <c r="J66" s="72">
        <v>952.37805655099999</v>
      </c>
      <c r="K66" s="73">
        <v>2.3372525885401673E-4</v>
      </c>
      <c r="L66" s="73">
        <f t="shared" si="0"/>
        <v>8.38167265875445E-3</v>
      </c>
      <c r="M66" s="73">
        <f>J66/'סכום נכסי הקרן'!$C$41</f>
        <v>1.1033808875489952E-3</v>
      </c>
    </row>
    <row r="67" spans="1:13">
      <c r="A67" s="69" t="s">
        <v>1754</v>
      </c>
      <c r="B67" s="54" t="s">
        <v>1755</v>
      </c>
      <c r="C67" s="70" t="s">
        <v>1509</v>
      </c>
      <c r="D67" s="117" t="s">
        <v>3363</v>
      </c>
      <c r="E67" s="70" t="s">
        <v>1651</v>
      </c>
      <c r="F67" s="70" t="s">
        <v>131</v>
      </c>
      <c r="G67" s="72">
        <v>2482.2961799999998</v>
      </c>
      <c r="H67" s="80">
        <v>4602</v>
      </c>
      <c r="I67" s="117" t="s">
        <v>3363</v>
      </c>
      <c r="J67" s="72">
        <v>414.33132502800004</v>
      </c>
      <c r="K67" s="73">
        <v>5.6285192017308555E-5</v>
      </c>
      <c r="L67" s="73">
        <f t="shared" si="0"/>
        <v>3.6464401030293198E-3</v>
      </c>
      <c r="M67" s="73">
        <f>J67/'סכום נכסי הקרן'!$C$41</f>
        <v>4.800249879804582E-4</v>
      </c>
    </row>
    <row r="68" spans="1:13">
      <c r="A68" s="69" t="s">
        <v>1756</v>
      </c>
      <c r="B68" s="54" t="s">
        <v>1757</v>
      </c>
      <c r="C68" s="70" t="s">
        <v>29</v>
      </c>
      <c r="D68" s="117" t="s">
        <v>3363</v>
      </c>
      <c r="E68" s="70" t="s">
        <v>1651</v>
      </c>
      <c r="F68" s="70" t="s">
        <v>133</v>
      </c>
      <c r="G68" s="72">
        <v>2829.1811590000002</v>
      </c>
      <c r="H68" s="80">
        <v>20075</v>
      </c>
      <c r="I68" s="117" t="s">
        <v>3363</v>
      </c>
      <c r="J68" s="72">
        <v>2278.4207848420006</v>
      </c>
      <c r="K68" s="73">
        <v>6.8979182226014879E-4</v>
      </c>
      <c r="L68" s="73">
        <f t="shared" si="0"/>
        <v>2.0051887027518266E-2</v>
      </c>
      <c r="M68" s="73">
        <f>J68/'סכום נכסי הקרן'!$C$41</f>
        <v>2.6396722714226266E-3</v>
      </c>
    </row>
    <row r="69" spans="1:13">
      <c r="A69" s="69" t="s">
        <v>1758</v>
      </c>
      <c r="B69" s="54" t="s">
        <v>1759</v>
      </c>
      <c r="C69" s="70" t="s">
        <v>1509</v>
      </c>
      <c r="D69" s="117" t="s">
        <v>3363</v>
      </c>
      <c r="E69" s="70" t="s">
        <v>1651</v>
      </c>
      <c r="F69" s="70" t="s">
        <v>131</v>
      </c>
      <c r="G69" s="72">
        <v>1906.298446</v>
      </c>
      <c r="H69" s="80">
        <v>8929</v>
      </c>
      <c r="I69" s="117" t="s">
        <v>3363</v>
      </c>
      <c r="J69" s="72">
        <v>617.36395915200001</v>
      </c>
      <c r="K69" s="73">
        <v>2.4346084878671776E-5</v>
      </c>
      <c r="L69" s="73">
        <f t="shared" si="0"/>
        <v>5.4332862683377251E-3</v>
      </c>
      <c r="M69" s="73">
        <f>J69/'סכום נכסי הקרן'!$C$41</f>
        <v>7.1524914765129066E-4</v>
      </c>
    </row>
    <row r="70" spans="1:13">
      <c r="A70" s="69" t="s">
        <v>1760</v>
      </c>
      <c r="B70" s="54" t="s">
        <v>1761</v>
      </c>
      <c r="C70" s="70" t="s">
        <v>121</v>
      </c>
      <c r="D70" s="117" t="s">
        <v>3363</v>
      </c>
      <c r="E70" s="70" t="s">
        <v>1651</v>
      </c>
      <c r="F70" s="70" t="s">
        <v>131</v>
      </c>
      <c r="G70" s="72">
        <v>13175.26434</v>
      </c>
      <c r="H70" s="80">
        <v>3163.375</v>
      </c>
      <c r="I70" s="117" t="s">
        <v>3363</v>
      </c>
      <c r="J70" s="72">
        <v>1511.672007446</v>
      </c>
      <c r="K70" s="73">
        <v>5.2701057360000003E-4</v>
      </c>
      <c r="L70" s="73">
        <f t="shared" si="0"/>
        <v>1.3303897382621072E-2</v>
      </c>
      <c r="M70" s="73">
        <f>J70/'סכום נכסי הקרן'!$C$41</f>
        <v>1.7513528265226466E-3</v>
      </c>
    </row>
    <row r="71" spans="1:13">
      <c r="A71" s="69" t="s">
        <v>1762</v>
      </c>
      <c r="B71" s="54" t="s">
        <v>1763</v>
      </c>
      <c r="C71" s="70" t="s">
        <v>1509</v>
      </c>
      <c r="D71" s="117" t="s">
        <v>3363</v>
      </c>
      <c r="E71" s="70" t="s">
        <v>1651</v>
      </c>
      <c r="F71" s="70" t="s">
        <v>131</v>
      </c>
      <c r="G71" s="72">
        <v>2969.055366</v>
      </c>
      <c r="H71" s="80">
        <v>19248</v>
      </c>
      <c r="I71" s="117" t="s">
        <v>3363</v>
      </c>
      <c r="J71" s="72">
        <v>2072.7716588379999</v>
      </c>
      <c r="K71" s="73">
        <v>9.7744781099673593E-6</v>
      </c>
      <c r="L71" s="73">
        <f t="shared" si="0"/>
        <v>1.8242013684817853E-2</v>
      </c>
      <c r="M71" s="73">
        <f>J71/'סכום נכסי הקרן'!$C$41</f>
        <v>2.4014167660451587E-3</v>
      </c>
    </row>
    <row r="72" spans="1:13">
      <c r="A72" s="69" t="s">
        <v>1764</v>
      </c>
      <c r="B72" s="54" t="s">
        <v>1765</v>
      </c>
      <c r="C72" s="70" t="s">
        <v>1509</v>
      </c>
      <c r="D72" s="117" t="s">
        <v>3363</v>
      </c>
      <c r="E72" s="70" t="s">
        <v>1651</v>
      </c>
      <c r="F72" s="70" t="s">
        <v>131</v>
      </c>
      <c r="G72" s="72">
        <v>8497.0907700000007</v>
      </c>
      <c r="H72" s="80">
        <v>6333</v>
      </c>
      <c r="I72" s="117" t="s">
        <v>3363</v>
      </c>
      <c r="J72" s="72">
        <v>1951.7639909490003</v>
      </c>
      <c r="K72" s="73">
        <v>3.7811202720704353E-5</v>
      </c>
      <c r="L72" s="73">
        <f t="shared" si="0"/>
        <v>1.7177051452153733E-2</v>
      </c>
      <c r="M72" s="73">
        <f>J72/'סכום נכסי הקרן'!$C$41</f>
        <v>2.2612229143733477E-3</v>
      </c>
    </row>
    <row r="73" spans="1:13">
      <c r="A73" s="69" t="s">
        <v>1766</v>
      </c>
      <c r="B73" s="54" t="s">
        <v>1767</v>
      </c>
      <c r="C73" s="70" t="s">
        <v>123</v>
      </c>
      <c r="D73" s="117" t="s">
        <v>3363</v>
      </c>
      <c r="E73" s="70" t="s">
        <v>1651</v>
      </c>
      <c r="F73" s="70" t="s">
        <v>135</v>
      </c>
      <c r="G73" s="72">
        <v>10183.779200000001</v>
      </c>
      <c r="H73" s="80">
        <v>9441</v>
      </c>
      <c r="I73" s="117" t="s">
        <v>3363</v>
      </c>
      <c r="J73" s="72">
        <v>2379.8786560010003</v>
      </c>
      <c r="K73" s="73">
        <v>6.8047637345697859E-5</v>
      </c>
      <c r="L73" s="73">
        <f t="shared" si="0"/>
        <v>2.0944795740459911E-2</v>
      </c>
      <c r="M73" s="73">
        <f>J73/'סכום נכסי הקרן'!$C$41</f>
        <v>2.757216638555212E-3</v>
      </c>
    </row>
    <row r="74" spans="1:13">
      <c r="A74" s="119" t="s">
        <v>3363</v>
      </c>
      <c r="B74" s="119" t="s">
        <v>3363</v>
      </c>
      <c r="C74" s="120" t="s">
        <v>3363</v>
      </c>
      <c r="D74" s="120" t="s">
        <v>3363</v>
      </c>
      <c r="E74" s="120" t="s">
        <v>3363</v>
      </c>
      <c r="F74" s="120" t="s">
        <v>3363</v>
      </c>
      <c r="G74" s="120" t="s">
        <v>3363</v>
      </c>
      <c r="H74" s="120" t="s">
        <v>3363</v>
      </c>
      <c r="I74" s="120" t="s">
        <v>3363</v>
      </c>
      <c r="J74" s="120" t="s">
        <v>3363</v>
      </c>
      <c r="K74" s="120" t="s">
        <v>3363</v>
      </c>
      <c r="L74" s="120" t="s">
        <v>3363</v>
      </c>
      <c r="M74" s="120" t="s">
        <v>3363</v>
      </c>
    </row>
    <row r="75" spans="1:13">
      <c r="A75" s="119" t="s">
        <v>3363</v>
      </c>
      <c r="B75" s="119" t="s">
        <v>3363</v>
      </c>
      <c r="C75" s="120" t="s">
        <v>3363</v>
      </c>
      <c r="D75" s="120" t="s">
        <v>3363</v>
      </c>
      <c r="E75" s="120" t="s">
        <v>3363</v>
      </c>
      <c r="F75" s="120" t="s">
        <v>3363</v>
      </c>
      <c r="G75" s="120" t="s">
        <v>3363</v>
      </c>
      <c r="H75" s="120" t="s">
        <v>3363</v>
      </c>
      <c r="I75" s="120" t="s">
        <v>3363</v>
      </c>
      <c r="J75" s="120" t="s">
        <v>3363</v>
      </c>
      <c r="K75" s="120" t="s">
        <v>3363</v>
      </c>
      <c r="L75" s="120" t="s">
        <v>3363</v>
      </c>
      <c r="M75" s="120" t="s">
        <v>3363</v>
      </c>
    </row>
    <row r="76" spans="1:13">
      <c r="A76" s="119" t="s">
        <v>3363</v>
      </c>
      <c r="B76" s="119" t="s">
        <v>3363</v>
      </c>
      <c r="C76" s="120" t="s">
        <v>3363</v>
      </c>
      <c r="D76" s="120" t="s">
        <v>3363</v>
      </c>
      <c r="E76" s="120" t="s">
        <v>3363</v>
      </c>
      <c r="F76" s="120" t="s">
        <v>3363</v>
      </c>
      <c r="G76" s="120" t="s">
        <v>3363</v>
      </c>
      <c r="H76" s="120" t="s">
        <v>3363</v>
      </c>
      <c r="I76" s="120" t="s">
        <v>3363</v>
      </c>
      <c r="J76" s="120" t="s">
        <v>3363</v>
      </c>
      <c r="K76" s="120" t="s">
        <v>3363</v>
      </c>
      <c r="L76" s="120" t="s">
        <v>3363</v>
      </c>
      <c r="M76" s="120" t="s">
        <v>3363</v>
      </c>
    </row>
    <row r="77" spans="1:13">
      <c r="A77" s="84" t="s">
        <v>208</v>
      </c>
      <c r="B77" s="119" t="s">
        <v>3363</v>
      </c>
      <c r="C77" s="120" t="s">
        <v>3363</v>
      </c>
      <c r="D77" s="120" t="s">
        <v>3363</v>
      </c>
      <c r="E77" s="120" t="s">
        <v>3363</v>
      </c>
      <c r="F77" s="120" t="s">
        <v>3363</v>
      </c>
      <c r="G77" s="120" t="s">
        <v>3363</v>
      </c>
      <c r="H77" s="120" t="s">
        <v>3363</v>
      </c>
      <c r="I77" s="120" t="s">
        <v>3363</v>
      </c>
      <c r="J77" s="120" t="s">
        <v>3363</v>
      </c>
      <c r="K77" s="120" t="s">
        <v>3363</v>
      </c>
      <c r="L77" s="120" t="s">
        <v>3363</v>
      </c>
      <c r="M77" s="120" t="s">
        <v>3363</v>
      </c>
    </row>
    <row r="78" spans="1:13">
      <c r="A78" s="84" t="s">
        <v>112</v>
      </c>
      <c r="B78" s="119" t="s">
        <v>3363</v>
      </c>
      <c r="C78" s="120" t="s">
        <v>3363</v>
      </c>
      <c r="D78" s="120" t="s">
        <v>3363</v>
      </c>
      <c r="E78" s="120" t="s">
        <v>3363</v>
      </c>
      <c r="F78" s="120" t="s">
        <v>3363</v>
      </c>
      <c r="G78" s="120" t="s">
        <v>3363</v>
      </c>
      <c r="H78" s="120" t="s">
        <v>3363</v>
      </c>
      <c r="I78" s="120" t="s">
        <v>3363</v>
      </c>
      <c r="J78" s="120" t="s">
        <v>3363</v>
      </c>
      <c r="K78" s="120" t="s">
        <v>3363</v>
      </c>
      <c r="L78" s="120" t="s">
        <v>3363</v>
      </c>
      <c r="M78" s="120" t="s">
        <v>3363</v>
      </c>
    </row>
    <row r="79" spans="1:13">
      <c r="A79" s="84" t="s">
        <v>191</v>
      </c>
      <c r="B79" s="119" t="s">
        <v>3363</v>
      </c>
      <c r="C79" s="120" t="s">
        <v>3363</v>
      </c>
      <c r="D79" s="120" t="s">
        <v>3363</v>
      </c>
      <c r="E79" s="120" t="s">
        <v>3363</v>
      </c>
      <c r="F79" s="120" t="s">
        <v>3363</v>
      </c>
      <c r="G79" s="120" t="s">
        <v>3363</v>
      </c>
      <c r="H79" s="120" t="s">
        <v>3363</v>
      </c>
      <c r="I79" s="120" t="s">
        <v>3363</v>
      </c>
      <c r="J79" s="120" t="s">
        <v>3363</v>
      </c>
      <c r="K79" s="120" t="s">
        <v>3363</v>
      </c>
      <c r="L79" s="120" t="s">
        <v>3363</v>
      </c>
      <c r="M79" s="120" t="s">
        <v>3363</v>
      </c>
    </row>
    <row r="80" spans="1:13">
      <c r="A80" s="84" t="s">
        <v>199</v>
      </c>
      <c r="B80" s="119" t="s">
        <v>3363</v>
      </c>
      <c r="C80" s="120" t="s">
        <v>3363</v>
      </c>
      <c r="D80" s="120" t="s">
        <v>3363</v>
      </c>
      <c r="E80" s="120" t="s">
        <v>3363</v>
      </c>
      <c r="F80" s="120" t="s">
        <v>3363</v>
      </c>
      <c r="G80" s="120" t="s">
        <v>3363</v>
      </c>
      <c r="H80" s="120" t="s">
        <v>3363</v>
      </c>
      <c r="I80" s="120" t="s">
        <v>3363</v>
      </c>
      <c r="J80" s="120" t="s">
        <v>3363</v>
      </c>
      <c r="K80" s="120" t="s">
        <v>3363</v>
      </c>
      <c r="L80" s="120" t="s">
        <v>3363</v>
      </c>
      <c r="M80" s="120" t="s">
        <v>3363</v>
      </c>
    </row>
    <row r="81" spans="1:13">
      <c r="A81" s="84" t="s">
        <v>206</v>
      </c>
      <c r="B81" s="119" t="s">
        <v>3363</v>
      </c>
      <c r="C81" s="120" t="s">
        <v>3363</v>
      </c>
      <c r="D81" s="120" t="s">
        <v>3363</v>
      </c>
      <c r="E81" s="120" t="s">
        <v>3363</v>
      </c>
      <c r="F81" s="120" t="s">
        <v>3363</v>
      </c>
      <c r="G81" s="120" t="s">
        <v>3363</v>
      </c>
      <c r="H81" s="120" t="s">
        <v>3363</v>
      </c>
      <c r="I81" s="120" t="s">
        <v>3363</v>
      </c>
      <c r="J81" s="120" t="s">
        <v>3363</v>
      </c>
      <c r="K81" s="120" t="s">
        <v>3363</v>
      </c>
      <c r="L81" s="120" t="s">
        <v>3363</v>
      </c>
      <c r="M81" s="120" t="s">
        <v>3363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22.14062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217</v>
      </c>
    </row>
    <row r="3" spans="1:14">
      <c r="A3" s="36" t="s">
        <v>146</v>
      </c>
      <c r="B3" s="36" t="s">
        <v>218</v>
      </c>
    </row>
    <row r="4" spans="1:14">
      <c r="A4" s="36" t="s">
        <v>147</v>
      </c>
      <c r="B4" s="36">
        <v>2145</v>
      </c>
    </row>
    <row r="5" spans="1:14" ht="18.75">
      <c r="A5" s="144" t="s">
        <v>93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1:14" s="3" customFormat="1">
      <c r="A6" s="37" t="s">
        <v>115</v>
      </c>
      <c r="B6" s="38" t="s">
        <v>47</v>
      </c>
      <c r="C6" s="38" t="s">
        <v>119</v>
      </c>
      <c r="D6" s="38" t="s">
        <v>117</v>
      </c>
      <c r="E6" s="38" t="s">
        <v>69</v>
      </c>
      <c r="F6" s="38" t="s">
        <v>14</v>
      </c>
      <c r="G6" s="38" t="s">
        <v>70</v>
      </c>
      <c r="H6" s="38" t="s">
        <v>103</v>
      </c>
      <c r="I6" s="38" t="s">
        <v>193</v>
      </c>
      <c r="J6" s="38" t="s">
        <v>192</v>
      </c>
      <c r="K6" s="38" t="s">
        <v>65</v>
      </c>
      <c r="L6" s="38" t="s">
        <v>62</v>
      </c>
      <c r="M6" s="38" t="s">
        <v>148</v>
      </c>
      <c r="N6" s="130" t="s">
        <v>150</v>
      </c>
    </row>
    <row r="7" spans="1:14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113" t="s">
        <v>3363</v>
      </c>
      <c r="I7" s="26" t="s">
        <v>200</v>
      </c>
      <c r="J7" s="113" t="s">
        <v>3363</v>
      </c>
      <c r="K7" s="26" t="s">
        <v>196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72">
        <v>9801.551114758</v>
      </c>
      <c r="L9" s="117" t="s">
        <v>3363</v>
      </c>
      <c r="M9" s="73">
        <f>IFERROR(K9/$K$9,0)</f>
        <v>1</v>
      </c>
      <c r="N9" s="73">
        <f>K9/'סכום נכסי הקרן'!$C$41</f>
        <v>1.1355620904920954E-2</v>
      </c>
    </row>
    <row r="10" spans="1:14" s="4" customFormat="1" ht="20.25">
      <c r="A10" s="83" t="s">
        <v>185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72">
        <v>9801.551114758</v>
      </c>
      <c r="L10" s="117" t="s">
        <v>3363</v>
      </c>
      <c r="M10" s="73">
        <f t="shared" ref="M10:M23" si="0">IFERROR(K10/$K$9,0)</f>
        <v>1</v>
      </c>
      <c r="N10" s="73">
        <f>K10/'סכום נכסי הקרן'!$C$41</f>
        <v>1.1355620904920954E-2</v>
      </c>
    </row>
    <row r="11" spans="1:14">
      <c r="A11" s="68" t="s">
        <v>55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116" t="s">
        <v>3363</v>
      </c>
      <c r="I11" s="116" t="s">
        <v>3363</v>
      </c>
      <c r="J11" s="116" t="s">
        <v>3363</v>
      </c>
      <c r="K11" s="66">
        <v>5558.2253907169998</v>
      </c>
      <c r="L11" s="116" t="s">
        <v>3363</v>
      </c>
      <c r="M11" s="67">
        <f t="shared" si="0"/>
        <v>0.56707610108241857</v>
      </c>
      <c r="N11" s="67">
        <f>K11/'סכום נכסי הקרן'!$C$41</f>
        <v>6.4395012281325799E-3</v>
      </c>
    </row>
    <row r="12" spans="1:14">
      <c r="A12" s="69" t="s">
        <v>1768</v>
      </c>
      <c r="B12" s="54" t="s">
        <v>1769</v>
      </c>
      <c r="C12" s="70" t="s">
        <v>29</v>
      </c>
      <c r="D12" s="117" t="s">
        <v>3363</v>
      </c>
      <c r="E12" s="70" t="s">
        <v>1683</v>
      </c>
      <c r="F12" s="54" t="s">
        <v>803</v>
      </c>
      <c r="G12" s="54" t="s">
        <v>804</v>
      </c>
      <c r="H12" s="70" t="s">
        <v>133</v>
      </c>
      <c r="I12" s="72">
        <v>135.81993199999999</v>
      </c>
      <c r="J12" s="80">
        <v>109226.59639999999</v>
      </c>
      <c r="K12" s="72">
        <v>595.12683147500002</v>
      </c>
      <c r="L12" s="73">
        <v>4.3814539262142157E-4</v>
      </c>
      <c r="M12" s="73">
        <f t="shared" si="0"/>
        <v>6.0717617498206936E-2</v>
      </c>
      <c r="N12" s="73">
        <f>K12/'סכום נכסי הקרן'!$C$41</f>
        <v>6.8948624655963296E-4</v>
      </c>
    </row>
    <row r="13" spans="1:14">
      <c r="A13" s="69" t="s">
        <v>1770</v>
      </c>
      <c r="B13" s="54" t="s">
        <v>1771</v>
      </c>
      <c r="C13" s="70" t="s">
        <v>29</v>
      </c>
      <c r="D13" s="117" t="s">
        <v>3363</v>
      </c>
      <c r="E13" s="70" t="s">
        <v>1683</v>
      </c>
      <c r="F13" s="54" t="s">
        <v>816</v>
      </c>
      <c r="G13" s="54" t="s">
        <v>804</v>
      </c>
      <c r="H13" s="70" t="s">
        <v>131</v>
      </c>
      <c r="I13" s="72">
        <v>23.739665999999996</v>
      </c>
      <c r="J13" s="80">
        <v>1016194</v>
      </c>
      <c r="K13" s="72">
        <v>874.98095187099989</v>
      </c>
      <c r="L13" s="73">
        <v>1.6508424417931554E-4</v>
      </c>
      <c r="M13" s="73">
        <f t="shared" si="0"/>
        <v>8.9269641266631616E-2</v>
      </c>
      <c r="N13" s="73">
        <f>K13/'סכום נכסי הקרן'!$C$41</f>
        <v>1.0137122045421564E-3</v>
      </c>
    </row>
    <row r="14" spans="1:14">
      <c r="A14" s="69" t="s">
        <v>1772</v>
      </c>
      <c r="B14" s="54" t="s">
        <v>1773</v>
      </c>
      <c r="C14" s="70" t="s">
        <v>29</v>
      </c>
      <c r="D14" s="117" t="s">
        <v>3363</v>
      </c>
      <c r="E14" s="70" t="s">
        <v>1683</v>
      </c>
      <c r="F14" s="54" t="s">
        <v>1774</v>
      </c>
      <c r="G14" s="54" t="s">
        <v>804</v>
      </c>
      <c r="H14" s="70" t="s">
        <v>133</v>
      </c>
      <c r="I14" s="72">
        <v>82.10477299999998</v>
      </c>
      <c r="J14" s="80">
        <v>244579</v>
      </c>
      <c r="K14" s="72">
        <v>805.57354315399982</v>
      </c>
      <c r="L14" s="73">
        <v>3.2336875957922611E-4</v>
      </c>
      <c r="M14" s="73">
        <f t="shared" si="0"/>
        <v>8.2188373423984273E-2</v>
      </c>
      <c r="N14" s="73">
        <f>K14/'סכום נכסי הקרן'!$C$41</f>
        <v>9.3330001139484554E-4</v>
      </c>
    </row>
    <row r="15" spans="1:14">
      <c r="A15" s="69" t="s">
        <v>1775</v>
      </c>
      <c r="B15" s="54" t="s">
        <v>1776</v>
      </c>
      <c r="C15" s="70" t="s">
        <v>29</v>
      </c>
      <c r="D15" s="117" t="s">
        <v>3363</v>
      </c>
      <c r="E15" s="70" t="s">
        <v>1683</v>
      </c>
      <c r="F15" s="54" t="s">
        <v>1777</v>
      </c>
      <c r="G15" s="54" t="s">
        <v>804</v>
      </c>
      <c r="H15" s="70" t="s">
        <v>131</v>
      </c>
      <c r="I15" s="72">
        <v>320.17687699999999</v>
      </c>
      <c r="J15" s="80">
        <v>129297.8</v>
      </c>
      <c r="K15" s="72">
        <v>1501.5113980839999</v>
      </c>
      <c r="L15" s="73">
        <v>5.7620910413028214E-4</v>
      </c>
      <c r="M15" s="73">
        <f t="shared" si="0"/>
        <v>0.15319120213771106</v>
      </c>
      <c r="N15" s="73">
        <f>K15/'סכום נכסי הקרן'!$C$41</f>
        <v>1.7395812174449631E-3</v>
      </c>
    </row>
    <row r="16" spans="1:14">
      <c r="A16" s="69" t="s">
        <v>1778</v>
      </c>
      <c r="B16" s="54" t="s">
        <v>1779</v>
      </c>
      <c r="C16" s="70" t="s">
        <v>29</v>
      </c>
      <c r="D16" s="117" t="s">
        <v>3363</v>
      </c>
      <c r="E16" s="70" t="s">
        <v>1683</v>
      </c>
      <c r="F16" s="54" t="s">
        <v>1777</v>
      </c>
      <c r="G16" s="54" t="s">
        <v>804</v>
      </c>
      <c r="H16" s="70" t="s">
        <v>134</v>
      </c>
      <c r="I16" s="72">
        <v>52693.406442</v>
      </c>
      <c r="J16" s="80">
        <v>129.5</v>
      </c>
      <c r="K16" s="72">
        <v>322.62552452099999</v>
      </c>
      <c r="L16" s="73">
        <v>2.3232841111705895E-4</v>
      </c>
      <c r="M16" s="73">
        <f t="shared" si="0"/>
        <v>3.2915762081292335E-2</v>
      </c>
      <c r="N16" s="73">
        <f>K16/'סכום נכסי הקרן'!$C$41</f>
        <v>3.7377891599172768E-4</v>
      </c>
    </row>
    <row r="17" spans="1:14">
      <c r="A17" s="69" t="s">
        <v>1780</v>
      </c>
      <c r="B17" s="54" t="s">
        <v>1781</v>
      </c>
      <c r="C17" s="70" t="s">
        <v>29</v>
      </c>
      <c r="D17" s="117" t="s">
        <v>3363</v>
      </c>
      <c r="E17" s="70" t="s">
        <v>1683</v>
      </c>
      <c r="F17" s="54" t="s">
        <v>645</v>
      </c>
      <c r="G17" s="117" t="s">
        <v>3363</v>
      </c>
      <c r="H17" s="70" t="s">
        <v>134</v>
      </c>
      <c r="I17" s="72">
        <v>1892.7835680000001</v>
      </c>
      <c r="J17" s="80">
        <v>16674.439999999999</v>
      </c>
      <c r="K17" s="72">
        <v>1458.407141612</v>
      </c>
      <c r="L17" s="73">
        <v>2.5145443221301716E-3</v>
      </c>
      <c r="M17" s="73">
        <f t="shared" si="0"/>
        <v>0.14879350467459232</v>
      </c>
      <c r="N17" s="73">
        <f>K17/'סכום נכסי הקרן'!$C$41</f>
        <v>1.6896426321992542E-3</v>
      </c>
    </row>
    <row r="18" spans="1:14">
      <c r="A18" s="118" t="s">
        <v>3363</v>
      </c>
      <c r="B18" s="117" t="s">
        <v>3363</v>
      </c>
      <c r="C18" s="117" t="s">
        <v>3363</v>
      </c>
      <c r="D18" s="117" t="s">
        <v>3363</v>
      </c>
      <c r="E18" s="117" t="s">
        <v>3363</v>
      </c>
      <c r="F18" s="117" t="s">
        <v>3363</v>
      </c>
      <c r="G18" s="117" t="s">
        <v>3363</v>
      </c>
      <c r="H18" s="117" t="s">
        <v>3363</v>
      </c>
      <c r="I18" s="117" t="s">
        <v>3363</v>
      </c>
      <c r="J18" s="117" t="s">
        <v>3363</v>
      </c>
      <c r="K18" s="117" t="s">
        <v>3363</v>
      </c>
      <c r="L18" s="117" t="s">
        <v>3363</v>
      </c>
      <c r="M18" s="117" t="s">
        <v>3363</v>
      </c>
      <c r="N18" s="117" t="s">
        <v>3363</v>
      </c>
    </row>
    <row r="19" spans="1:14">
      <c r="A19" s="68" t="s">
        <v>31</v>
      </c>
      <c r="B19" s="116" t="s">
        <v>3363</v>
      </c>
      <c r="C19" s="116" t="s">
        <v>3363</v>
      </c>
      <c r="D19" s="116" t="s">
        <v>3363</v>
      </c>
      <c r="E19" s="116" t="s">
        <v>3363</v>
      </c>
      <c r="F19" s="116" t="s">
        <v>3363</v>
      </c>
      <c r="G19" s="116" t="s">
        <v>3363</v>
      </c>
      <c r="H19" s="116" t="s">
        <v>3363</v>
      </c>
      <c r="I19" s="116" t="s">
        <v>3363</v>
      </c>
      <c r="J19" s="116" t="s">
        <v>3363</v>
      </c>
      <c r="K19" s="66">
        <v>4243.3257240410003</v>
      </c>
      <c r="L19" s="116" t="s">
        <v>3363</v>
      </c>
      <c r="M19" s="67">
        <f t="shared" si="0"/>
        <v>0.43292389891758148</v>
      </c>
      <c r="N19" s="67">
        <f>K19/'סכום נכסי הקרן'!$C$41</f>
        <v>4.9161196767883737E-3</v>
      </c>
    </row>
    <row r="20" spans="1:14">
      <c r="A20" s="69" t="s">
        <v>1782</v>
      </c>
      <c r="B20" s="54" t="s">
        <v>1783</v>
      </c>
      <c r="C20" s="70" t="s">
        <v>29</v>
      </c>
      <c r="D20" s="117" t="s">
        <v>3363</v>
      </c>
      <c r="E20" s="70" t="s">
        <v>1651</v>
      </c>
      <c r="F20" s="54" t="s">
        <v>645</v>
      </c>
      <c r="G20" s="117" t="s">
        <v>3363</v>
      </c>
      <c r="H20" s="70" t="s">
        <v>131</v>
      </c>
      <c r="I20" s="72">
        <v>723.04832299999998</v>
      </c>
      <c r="J20" s="80">
        <v>22796</v>
      </c>
      <c r="K20" s="72">
        <v>597.82424929700005</v>
      </c>
      <c r="L20" s="73">
        <v>8.4814659783036248E-5</v>
      </c>
      <c r="M20" s="73">
        <f t="shared" si="0"/>
        <v>6.0992820656402845E-2</v>
      </c>
      <c r="N20" s="73">
        <f>K20/'סכום נכסי הקרן'!$C$41</f>
        <v>6.9261134929594274E-4</v>
      </c>
    </row>
    <row r="21" spans="1:14">
      <c r="A21" s="69" t="s">
        <v>1784</v>
      </c>
      <c r="B21" s="54" t="s">
        <v>1785</v>
      </c>
      <c r="C21" s="70" t="s">
        <v>29</v>
      </c>
      <c r="D21" s="117" t="s">
        <v>3363</v>
      </c>
      <c r="E21" s="70" t="s">
        <v>1651</v>
      </c>
      <c r="F21" s="54" t="s">
        <v>645</v>
      </c>
      <c r="G21" s="117" t="s">
        <v>3363</v>
      </c>
      <c r="H21" s="70" t="s">
        <v>131</v>
      </c>
      <c r="I21" s="72">
        <v>4064.7281699999999</v>
      </c>
      <c r="J21" s="80">
        <v>4107</v>
      </c>
      <c r="K21" s="72">
        <v>605.485525865</v>
      </c>
      <c r="L21" s="73">
        <v>5.6273009983453518E-5</v>
      </c>
      <c r="M21" s="73">
        <f t="shared" si="0"/>
        <v>6.1774459855984683E-2</v>
      </c>
      <c r="N21" s="73">
        <f>K21/'סכום נכסי הקרן'!$C$41</f>
        <v>7.0148734773081993E-4</v>
      </c>
    </row>
    <row r="22" spans="1:14">
      <c r="A22" s="69" t="s">
        <v>1786</v>
      </c>
      <c r="B22" s="54" t="s">
        <v>1787</v>
      </c>
      <c r="C22" s="70" t="s">
        <v>29</v>
      </c>
      <c r="D22" s="117" t="s">
        <v>3363</v>
      </c>
      <c r="E22" s="70" t="s">
        <v>1651</v>
      </c>
      <c r="F22" s="54" t="s">
        <v>645</v>
      </c>
      <c r="G22" s="117" t="s">
        <v>3363</v>
      </c>
      <c r="H22" s="70" t="s">
        <v>131</v>
      </c>
      <c r="I22" s="72">
        <v>10692.96816</v>
      </c>
      <c r="J22" s="80">
        <v>1264.03</v>
      </c>
      <c r="K22" s="72">
        <v>490.233754358</v>
      </c>
      <c r="L22" s="73">
        <v>3.4956141461948704E-5</v>
      </c>
      <c r="M22" s="73">
        <f t="shared" si="0"/>
        <v>5.0015936112383766E-2</v>
      </c>
      <c r="N22" s="73">
        <f>K22/'סכום נכסי הקרן'!$C$41</f>
        <v>5.6796200969697595E-4</v>
      </c>
    </row>
    <row r="23" spans="1:14">
      <c r="A23" s="69" t="s">
        <v>1788</v>
      </c>
      <c r="B23" s="54" t="s">
        <v>1789</v>
      </c>
      <c r="C23" s="70" t="s">
        <v>124</v>
      </c>
      <c r="D23" s="117" t="s">
        <v>3363</v>
      </c>
      <c r="E23" s="70" t="s">
        <v>1651</v>
      </c>
      <c r="F23" s="54" t="s">
        <v>645</v>
      </c>
      <c r="G23" s="117" t="s">
        <v>3363</v>
      </c>
      <c r="H23" s="70" t="s">
        <v>131</v>
      </c>
      <c r="I23" s="72">
        <v>5515.5016849999993</v>
      </c>
      <c r="J23" s="80">
        <v>12745.9</v>
      </c>
      <c r="K23" s="72">
        <v>2549.7821945210003</v>
      </c>
      <c r="L23" s="73">
        <v>6.0277252022359076E-5</v>
      </c>
      <c r="M23" s="73">
        <f t="shared" si="0"/>
        <v>0.26014068229281018</v>
      </c>
      <c r="N23" s="73">
        <f>K23/'סכום נכסי הקרן'!$C$41</f>
        <v>2.9540589700646357E-3</v>
      </c>
    </row>
    <row r="24" spans="1:14">
      <c r="A24" s="118" t="s">
        <v>3363</v>
      </c>
      <c r="B24" s="117" t="s">
        <v>3363</v>
      </c>
      <c r="C24" s="117" t="s">
        <v>3363</v>
      </c>
      <c r="D24" s="117" t="s">
        <v>3363</v>
      </c>
      <c r="E24" s="117" t="s">
        <v>3363</v>
      </c>
      <c r="F24" s="117" t="s">
        <v>3363</v>
      </c>
      <c r="G24" s="117" t="s">
        <v>3363</v>
      </c>
      <c r="H24" s="117" t="s">
        <v>3363</v>
      </c>
      <c r="I24" s="117" t="s">
        <v>3363</v>
      </c>
      <c r="J24" s="117" t="s">
        <v>3363</v>
      </c>
      <c r="K24" s="117" t="s">
        <v>3363</v>
      </c>
      <c r="L24" s="117" t="s">
        <v>3363</v>
      </c>
      <c r="M24" s="117" t="s">
        <v>3363</v>
      </c>
      <c r="N24" s="117" t="s">
        <v>3363</v>
      </c>
    </row>
    <row r="25" spans="1:14">
      <c r="A25" s="117" t="s">
        <v>3363</v>
      </c>
      <c r="B25" s="117" t="s">
        <v>3363</v>
      </c>
      <c r="C25" s="117" t="s">
        <v>3363</v>
      </c>
      <c r="D25" s="117" t="s">
        <v>3363</v>
      </c>
      <c r="E25" s="117" t="s">
        <v>3363</v>
      </c>
      <c r="F25" s="117" t="s">
        <v>3363</v>
      </c>
      <c r="G25" s="117" t="s">
        <v>3363</v>
      </c>
      <c r="H25" s="117" t="s">
        <v>3363</v>
      </c>
      <c r="I25" s="117" t="s">
        <v>3363</v>
      </c>
      <c r="J25" s="117" t="s">
        <v>3363</v>
      </c>
      <c r="K25" s="117" t="s">
        <v>3363</v>
      </c>
      <c r="L25" s="117" t="s">
        <v>3363</v>
      </c>
      <c r="M25" s="117" t="s">
        <v>3363</v>
      </c>
      <c r="N25" s="117" t="s">
        <v>3363</v>
      </c>
    </row>
    <row r="26" spans="1:14">
      <c r="A26" s="117" t="s">
        <v>3363</v>
      </c>
      <c r="B26" s="117" t="s">
        <v>3363</v>
      </c>
      <c r="C26" s="117" t="s">
        <v>3363</v>
      </c>
      <c r="D26" s="117" t="s">
        <v>3363</v>
      </c>
      <c r="E26" s="117" t="s">
        <v>3363</v>
      </c>
      <c r="F26" s="117" t="s">
        <v>3363</v>
      </c>
      <c r="G26" s="117" t="s">
        <v>3363</v>
      </c>
      <c r="H26" s="117" t="s">
        <v>3363</v>
      </c>
      <c r="I26" s="117" t="s">
        <v>3363</v>
      </c>
      <c r="J26" s="117" t="s">
        <v>3363</v>
      </c>
      <c r="K26" s="117" t="s">
        <v>3363</v>
      </c>
      <c r="L26" s="117" t="s">
        <v>3363</v>
      </c>
      <c r="M26" s="117" t="s">
        <v>3363</v>
      </c>
      <c r="N26" s="117" t="s">
        <v>3363</v>
      </c>
    </row>
    <row r="27" spans="1:14">
      <c r="A27" s="84" t="s">
        <v>208</v>
      </c>
      <c r="B27" s="117" t="s">
        <v>3363</v>
      </c>
      <c r="C27" s="117" t="s">
        <v>3363</v>
      </c>
      <c r="D27" s="117" t="s">
        <v>3363</v>
      </c>
      <c r="E27" s="117" t="s">
        <v>3363</v>
      </c>
      <c r="F27" s="117" t="s">
        <v>3363</v>
      </c>
      <c r="G27" s="117" t="s">
        <v>3363</v>
      </c>
      <c r="H27" s="117" t="s">
        <v>3363</v>
      </c>
      <c r="I27" s="117" t="s">
        <v>3363</v>
      </c>
      <c r="J27" s="117" t="s">
        <v>3363</v>
      </c>
      <c r="K27" s="117" t="s">
        <v>3363</v>
      </c>
      <c r="L27" s="117" t="s">
        <v>3363</v>
      </c>
      <c r="M27" s="117" t="s">
        <v>3363</v>
      </c>
      <c r="N27" s="117" t="s">
        <v>3363</v>
      </c>
    </row>
    <row r="28" spans="1:14">
      <c r="A28" s="84" t="s">
        <v>112</v>
      </c>
      <c r="B28" s="117" t="s">
        <v>3363</v>
      </c>
      <c r="C28" s="117" t="s">
        <v>3363</v>
      </c>
      <c r="D28" s="117" t="s">
        <v>3363</v>
      </c>
      <c r="E28" s="117" t="s">
        <v>3363</v>
      </c>
      <c r="F28" s="117" t="s">
        <v>3363</v>
      </c>
      <c r="G28" s="117" t="s">
        <v>3363</v>
      </c>
      <c r="H28" s="117" t="s">
        <v>3363</v>
      </c>
      <c r="I28" s="117" t="s">
        <v>3363</v>
      </c>
      <c r="J28" s="117" t="s">
        <v>3363</v>
      </c>
      <c r="K28" s="117" t="s">
        <v>3363</v>
      </c>
      <c r="L28" s="117" t="s">
        <v>3363</v>
      </c>
      <c r="M28" s="117" t="s">
        <v>3363</v>
      </c>
      <c r="N28" s="117" t="s">
        <v>3363</v>
      </c>
    </row>
    <row r="29" spans="1:14">
      <c r="A29" s="84" t="s">
        <v>191</v>
      </c>
      <c r="B29" s="117" t="s">
        <v>3363</v>
      </c>
      <c r="C29" s="117" t="s">
        <v>3363</v>
      </c>
      <c r="D29" s="117" t="s">
        <v>3363</v>
      </c>
      <c r="E29" s="117" t="s">
        <v>3363</v>
      </c>
      <c r="F29" s="117" t="s">
        <v>3363</v>
      </c>
      <c r="G29" s="117" t="s">
        <v>3363</v>
      </c>
      <c r="H29" s="117" t="s">
        <v>3363</v>
      </c>
      <c r="I29" s="117" t="s">
        <v>3363</v>
      </c>
      <c r="J29" s="117" t="s">
        <v>3363</v>
      </c>
      <c r="K29" s="117" t="s">
        <v>3363</v>
      </c>
      <c r="L29" s="117" t="s">
        <v>3363</v>
      </c>
      <c r="M29" s="117" t="s">
        <v>3363</v>
      </c>
      <c r="N29" s="117" t="s">
        <v>3363</v>
      </c>
    </row>
    <row r="30" spans="1:14">
      <c r="A30" s="84" t="s">
        <v>199</v>
      </c>
      <c r="B30" s="117" t="s">
        <v>3363</v>
      </c>
      <c r="C30" s="117" t="s">
        <v>3363</v>
      </c>
      <c r="D30" s="117" t="s">
        <v>3363</v>
      </c>
      <c r="E30" s="117" t="s">
        <v>3363</v>
      </c>
      <c r="F30" s="117" t="s">
        <v>3363</v>
      </c>
      <c r="G30" s="117" t="s">
        <v>3363</v>
      </c>
      <c r="H30" s="117" t="s">
        <v>3363</v>
      </c>
      <c r="I30" s="117" t="s">
        <v>3363</v>
      </c>
      <c r="J30" s="117" t="s">
        <v>3363</v>
      </c>
      <c r="K30" s="117" t="s">
        <v>3363</v>
      </c>
      <c r="L30" s="117" t="s">
        <v>3363</v>
      </c>
      <c r="M30" s="117" t="s">
        <v>3363</v>
      </c>
      <c r="N30" s="117" t="s">
        <v>3363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24.1406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217</v>
      </c>
    </row>
    <row r="3" spans="1:11">
      <c r="A3" s="36" t="s">
        <v>146</v>
      </c>
      <c r="B3" s="36" t="s">
        <v>218</v>
      </c>
    </row>
    <row r="4" spans="1:11">
      <c r="A4" s="36" t="s">
        <v>147</v>
      </c>
      <c r="B4" s="36">
        <v>2145</v>
      </c>
    </row>
    <row r="5" spans="1:11" ht="18.75">
      <c r="A5" s="147" t="s">
        <v>94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</row>
    <row r="6" spans="1:11" s="3" customFormat="1">
      <c r="A6" s="17" t="s">
        <v>116</v>
      </c>
      <c r="B6" s="25" t="s">
        <v>47</v>
      </c>
      <c r="C6" s="25" t="s">
        <v>119</v>
      </c>
      <c r="D6" s="25" t="s">
        <v>69</v>
      </c>
      <c r="E6" s="25" t="s">
        <v>103</v>
      </c>
      <c r="F6" s="25" t="s">
        <v>193</v>
      </c>
      <c r="G6" s="25" t="s">
        <v>192</v>
      </c>
      <c r="H6" s="25" t="s">
        <v>65</v>
      </c>
      <c r="I6" s="25" t="s">
        <v>62</v>
      </c>
      <c r="J6" s="25" t="s">
        <v>148</v>
      </c>
      <c r="K6" s="52" t="s">
        <v>150</v>
      </c>
    </row>
    <row r="7" spans="1:11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2" t="s">
        <v>200</v>
      </c>
      <c r="G7" s="113" t="s">
        <v>3363</v>
      </c>
      <c r="H7" s="12" t="s">
        <v>196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51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72">
        <v>13.895302193000003</v>
      </c>
      <c r="I9" s="117" t="s">
        <v>3363</v>
      </c>
      <c r="J9" s="73">
        <f>IFERROR(H9/$H$9,0)</f>
        <v>1</v>
      </c>
      <c r="K9" s="73">
        <f>H9/'סכום נכסי הקרן'!$C$41</f>
        <v>1.609845035909101E-5</v>
      </c>
    </row>
    <row r="10" spans="1:11" s="4" customFormat="1" ht="20.25">
      <c r="A10" s="83" t="s">
        <v>27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72">
        <v>13.583584091000001</v>
      </c>
      <c r="I10" s="117" t="s">
        <v>3363</v>
      </c>
      <c r="J10" s="73">
        <f t="shared" ref="J10:J20" si="0">IFERROR(H10/$H$9,0)</f>
        <v>0.97756665542998877</v>
      </c>
      <c r="K10" s="73">
        <f>H10/'סכום נכסי הקרן'!$C$41</f>
        <v>1.57373082751423E-5</v>
      </c>
    </row>
    <row r="11" spans="1:11">
      <c r="A11" s="68" t="s">
        <v>1790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66">
        <v>13.583584091000001</v>
      </c>
      <c r="I11" s="116" t="s">
        <v>3363</v>
      </c>
      <c r="J11" s="67">
        <f t="shared" si="0"/>
        <v>0.97756665542998877</v>
      </c>
      <c r="K11" s="67">
        <f>H11/'סכום נכסי הקרן'!$C$41</f>
        <v>1.57373082751423E-5</v>
      </c>
    </row>
    <row r="12" spans="1:11">
      <c r="A12" s="69" t="s">
        <v>1791</v>
      </c>
      <c r="B12" s="54" t="s">
        <v>1792</v>
      </c>
      <c r="C12" s="70" t="s">
        <v>120</v>
      </c>
      <c r="D12" s="70" t="s">
        <v>1377</v>
      </c>
      <c r="E12" s="70" t="s">
        <v>132</v>
      </c>
      <c r="F12" s="72">
        <v>1957.50818</v>
      </c>
      <c r="G12" s="80">
        <v>90</v>
      </c>
      <c r="H12" s="72">
        <v>1.761757362</v>
      </c>
      <c r="I12" s="73">
        <v>5.9318429696969695E-4</v>
      </c>
      <c r="J12" s="73">
        <f t="shared" si="0"/>
        <v>0.12678798471094177</v>
      </c>
      <c r="K12" s="73">
        <f>H12/'סכום נכסי הקרן'!$C$41</f>
        <v>2.0410900779982861E-6</v>
      </c>
    </row>
    <row r="13" spans="1:11">
      <c r="A13" s="69" t="s">
        <v>1793</v>
      </c>
      <c r="B13" s="54" t="s">
        <v>1794</v>
      </c>
      <c r="C13" s="70" t="s">
        <v>120</v>
      </c>
      <c r="D13" s="70" t="s">
        <v>332</v>
      </c>
      <c r="E13" s="70" t="s">
        <v>132</v>
      </c>
      <c r="F13" s="72">
        <v>43247.491170000008</v>
      </c>
      <c r="G13" s="80">
        <v>17.3</v>
      </c>
      <c r="H13" s="72">
        <v>7.4818159720000006</v>
      </c>
      <c r="I13" s="73">
        <v>4.9526965613122152E-4</v>
      </c>
      <c r="J13" s="73">
        <f t="shared" si="0"/>
        <v>0.53844212008351244</v>
      </c>
      <c r="K13" s="73">
        <f>H13/'סכום נכסי הקרן'!$C$41</f>
        <v>8.6680837414081448E-6</v>
      </c>
    </row>
    <row r="14" spans="1:11">
      <c r="A14" s="69" t="s">
        <v>1795</v>
      </c>
      <c r="B14" s="54" t="s">
        <v>1796</v>
      </c>
      <c r="C14" s="70" t="s">
        <v>120</v>
      </c>
      <c r="D14" s="70" t="s">
        <v>156</v>
      </c>
      <c r="E14" s="70" t="s">
        <v>132</v>
      </c>
      <c r="F14" s="72">
        <v>11613.57465</v>
      </c>
      <c r="G14" s="80">
        <v>12.9</v>
      </c>
      <c r="H14" s="72">
        <v>1.4981511299999997</v>
      </c>
      <c r="I14" s="73">
        <v>7.7447850159929606E-4</v>
      </c>
      <c r="J14" s="73">
        <f t="shared" si="0"/>
        <v>0.1078170959646145</v>
      </c>
      <c r="K14" s="73">
        <f>H14/'סכום נכסי הקרן'!$C$41</f>
        <v>1.7356881672476982E-6</v>
      </c>
    </row>
    <row r="15" spans="1:11">
      <c r="A15" s="69" t="s">
        <v>1797</v>
      </c>
      <c r="B15" s="54" t="s">
        <v>1798</v>
      </c>
      <c r="C15" s="70" t="s">
        <v>120</v>
      </c>
      <c r="D15" s="70" t="s">
        <v>332</v>
      </c>
      <c r="E15" s="70" t="s">
        <v>132</v>
      </c>
      <c r="F15" s="72">
        <v>8407.8686830000006</v>
      </c>
      <c r="G15" s="80">
        <v>33.799999999999997</v>
      </c>
      <c r="H15" s="72">
        <v>2.8418596269999998</v>
      </c>
      <c r="I15" s="73">
        <v>5.1105192473196255E-4</v>
      </c>
      <c r="J15" s="73">
        <f t="shared" si="0"/>
        <v>0.20451945467092003</v>
      </c>
      <c r="K15" s="73">
        <f>H15/'סכום נכסי הקרן'!$C$41</f>
        <v>3.2924462884881703E-6</v>
      </c>
    </row>
    <row r="16" spans="1:11">
      <c r="A16" s="118" t="s">
        <v>3363</v>
      </c>
      <c r="B16" s="117" t="s">
        <v>3363</v>
      </c>
      <c r="C16" s="117" t="s">
        <v>3363</v>
      </c>
      <c r="D16" s="117" t="s">
        <v>3363</v>
      </c>
      <c r="E16" s="117" t="s">
        <v>3363</v>
      </c>
      <c r="F16" s="117" t="s">
        <v>3363</v>
      </c>
      <c r="G16" s="117" t="s">
        <v>3363</v>
      </c>
      <c r="H16" s="117" t="s">
        <v>3363</v>
      </c>
      <c r="I16" s="117" t="s">
        <v>3363</v>
      </c>
      <c r="J16" s="117" t="s">
        <v>3363</v>
      </c>
      <c r="K16" s="117" t="s">
        <v>3363</v>
      </c>
    </row>
    <row r="17" spans="1:11">
      <c r="A17" s="83" t="s">
        <v>43</v>
      </c>
      <c r="B17" s="117" t="s">
        <v>3363</v>
      </c>
      <c r="C17" s="117" t="s">
        <v>3363</v>
      </c>
      <c r="D17" s="117" t="s">
        <v>3363</v>
      </c>
      <c r="E17" s="117" t="s">
        <v>3363</v>
      </c>
      <c r="F17" s="117" t="s">
        <v>3363</v>
      </c>
      <c r="G17" s="117" t="s">
        <v>3363</v>
      </c>
      <c r="H17" s="72">
        <v>0.31171810200000005</v>
      </c>
      <c r="I17" s="117" t="s">
        <v>3363</v>
      </c>
      <c r="J17" s="73">
        <f t="shared" si="0"/>
        <v>2.2433344570011109E-2</v>
      </c>
      <c r="K17" s="73">
        <f>H17/'סכום נכסי הקרן'!$C$41</f>
        <v>3.6114208394870766E-7</v>
      </c>
    </row>
    <row r="18" spans="1:11">
      <c r="A18" s="68" t="s">
        <v>1799</v>
      </c>
      <c r="B18" s="116" t="s">
        <v>3363</v>
      </c>
      <c r="C18" s="116" t="s">
        <v>3363</v>
      </c>
      <c r="D18" s="116" t="s">
        <v>3363</v>
      </c>
      <c r="E18" s="116" t="s">
        <v>3363</v>
      </c>
      <c r="F18" s="116" t="s">
        <v>3363</v>
      </c>
      <c r="G18" s="116" t="s">
        <v>3363</v>
      </c>
      <c r="H18" s="66">
        <v>0.31171810200000005</v>
      </c>
      <c r="I18" s="116" t="s">
        <v>3363</v>
      </c>
      <c r="J18" s="67">
        <f t="shared" si="0"/>
        <v>2.2433344570011109E-2</v>
      </c>
      <c r="K18" s="67">
        <f>H18/'סכום נכסי הקרן'!$C$41</f>
        <v>3.6114208394870766E-7</v>
      </c>
    </row>
    <row r="19" spans="1:11">
      <c r="A19" s="69" t="s">
        <v>1800</v>
      </c>
      <c r="B19" s="54" t="s">
        <v>1801</v>
      </c>
      <c r="C19" s="70" t="s">
        <v>1487</v>
      </c>
      <c r="D19" s="70" t="s">
        <v>3095</v>
      </c>
      <c r="E19" s="70" t="s">
        <v>131</v>
      </c>
      <c r="F19" s="72">
        <v>1752.9924000000001</v>
      </c>
      <c r="G19" s="80">
        <v>4.1100000000000003</v>
      </c>
      <c r="H19" s="72">
        <v>0.26131805100000005</v>
      </c>
      <c r="I19" s="73">
        <v>5.2484802395209583E-5</v>
      </c>
      <c r="J19" s="73">
        <f t="shared" si="0"/>
        <v>1.8806215753381997E-2</v>
      </c>
      <c r="K19" s="73">
        <f>H19/'סכום נכסי הקרן'!$C$41</f>
        <v>3.0275093074817538E-7</v>
      </c>
    </row>
    <row r="20" spans="1:11">
      <c r="A20" s="69" t="s">
        <v>1802</v>
      </c>
      <c r="B20" s="54" t="s">
        <v>1803</v>
      </c>
      <c r="C20" s="70" t="s">
        <v>1509</v>
      </c>
      <c r="D20" s="70" t="s">
        <v>950</v>
      </c>
      <c r="E20" s="70" t="s">
        <v>131</v>
      </c>
      <c r="F20" s="72">
        <v>463.19318199999992</v>
      </c>
      <c r="G20" s="80">
        <v>3</v>
      </c>
      <c r="H20" s="72">
        <v>5.0400050999999987E-2</v>
      </c>
      <c r="I20" s="73">
        <v>1.8308030909090905E-5</v>
      </c>
      <c r="J20" s="73">
        <f t="shared" si="0"/>
        <v>3.6271288166291106E-3</v>
      </c>
      <c r="K20" s="73">
        <f>H20/'סכום נכסי הקרן'!$C$41</f>
        <v>5.8391153200532253E-8</v>
      </c>
    </row>
    <row r="21" spans="1:11">
      <c r="A21" s="118" t="s">
        <v>3363</v>
      </c>
      <c r="B21" s="117" t="s">
        <v>3363</v>
      </c>
      <c r="C21" s="117" t="s">
        <v>3363</v>
      </c>
      <c r="D21" s="117" t="s">
        <v>3363</v>
      </c>
      <c r="E21" s="117" t="s">
        <v>3363</v>
      </c>
      <c r="F21" s="117" t="s">
        <v>3363</v>
      </c>
      <c r="G21" s="117" t="s">
        <v>3363</v>
      </c>
      <c r="H21" s="117" t="s">
        <v>3363</v>
      </c>
      <c r="I21" s="117" t="s">
        <v>3363</v>
      </c>
      <c r="J21" s="117" t="s">
        <v>3363</v>
      </c>
      <c r="K21" s="117" t="s">
        <v>3363</v>
      </c>
    </row>
    <row r="22" spans="1:11">
      <c r="A22" s="117" t="s">
        <v>3363</v>
      </c>
      <c r="B22" s="117" t="s">
        <v>3363</v>
      </c>
      <c r="C22" s="117" t="s">
        <v>3363</v>
      </c>
      <c r="D22" s="117" t="s">
        <v>3363</v>
      </c>
      <c r="E22" s="117" t="s">
        <v>3363</v>
      </c>
      <c r="F22" s="117" t="s">
        <v>3363</v>
      </c>
      <c r="G22" s="117" t="s">
        <v>3363</v>
      </c>
      <c r="H22" s="117" t="s">
        <v>3363</v>
      </c>
      <c r="I22" s="117" t="s">
        <v>3363</v>
      </c>
      <c r="J22" s="117" t="s">
        <v>3363</v>
      </c>
      <c r="K22" s="117" t="s">
        <v>3363</v>
      </c>
    </row>
    <row r="23" spans="1:11">
      <c r="A23" s="117" t="s">
        <v>3363</v>
      </c>
      <c r="B23" s="117" t="s">
        <v>3363</v>
      </c>
      <c r="C23" s="117" t="s">
        <v>3363</v>
      </c>
      <c r="D23" s="117" t="s">
        <v>3363</v>
      </c>
      <c r="E23" s="117" t="s">
        <v>3363</v>
      </c>
      <c r="F23" s="117" t="s">
        <v>3363</v>
      </c>
      <c r="G23" s="117" t="s">
        <v>3363</v>
      </c>
      <c r="H23" s="117" t="s">
        <v>3363</v>
      </c>
      <c r="I23" s="117" t="s">
        <v>3363</v>
      </c>
      <c r="J23" s="117" t="s">
        <v>3363</v>
      </c>
      <c r="K23" s="117" t="s">
        <v>3363</v>
      </c>
    </row>
    <row r="24" spans="1:11">
      <c r="A24" s="84" t="s">
        <v>208</v>
      </c>
      <c r="B24" s="117" t="s">
        <v>3363</v>
      </c>
      <c r="C24" s="117" t="s">
        <v>3363</v>
      </c>
      <c r="D24" s="117" t="s">
        <v>3363</v>
      </c>
      <c r="E24" s="117" t="s">
        <v>3363</v>
      </c>
      <c r="F24" s="117" t="s">
        <v>3363</v>
      </c>
      <c r="G24" s="117" t="s">
        <v>3363</v>
      </c>
      <c r="H24" s="117" t="s">
        <v>3363</v>
      </c>
      <c r="I24" s="117" t="s">
        <v>3363</v>
      </c>
      <c r="J24" s="117" t="s">
        <v>3363</v>
      </c>
      <c r="K24" s="117" t="s">
        <v>3363</v>
      </c>
    </row>
    <row r="25" spans="1:11">
      <c r="A25" s="84" t="s">
        <v>112</v>
      </c>
      <c r="B25" s="117" t="s">
        <v>3363</v>
      </c>
      <c r="C25" s="117" t="s">
        <v>3363</v>
      </c>
      <c r="D25" s="117" t="s">
        <v>3363</v>
      </c>
      <c r="E25" s="117" t="s">
        <v>3363</v>
      </c>
      <c r="F25" s="117" t="s">
        <v>3363</v>
      </c>
      <c r="G25" s="117" t="s">
        <v>3363</v>
      </c>
      <c r="H25" s="117" t="s">
        <v>3363</v>
      </c>
      <c r="I25" s="117" t="s">
        <v>3363</v>
      </c>
      <c r="J25" s="117" t="s">
        <v>3363</v>
      </c>
      <c r="K25" s="117" t="s">
        <v>3363</v>
      </c>
    </row>
    <row r="26" spans="1:11">
      <c r="A26" s="84" t="s">
        <v>191</v>
      </c>
      <c r="B26" s="117" t="s">
        <v>3363</v>
      </c>
      <c r="C26" s="117" t="s">
        <v>3363</v>
      </c>
      <c r="D26" s="117" t="s">
        <v>3363</v>
      </c>
      <c r="E26" s="117" t="s">
        <v>3363</v>
      </c>
      <c r="F26" s="117" t="s">
        <v>3363</v>
      </c>
      <c r="G26" s="117" t="s">
        <v>3363</v>
      </c>
      <c r="H26" s="117" t="s">
        <v>3363</v>
      </c>
      <c r="I26" s="117" t="s">
        <v>3363</v>
      </c>
      <c r="J26" s="117" t="s">
        <v>3363</v>
      </c>
      <c r="K26" s="117" t="s">
        <v>3363</v>
      </c>
    </row>
    <row r="27" spans="1:11">
      <c r="A27" s="84" t="s">
        <v>199</v>
      </c>
      <c r="B27" s="117" t="s">
        <v>3363</v>
      </c>
      <c r="C27" s="117" t="s">
        <v>3363</v>
      </c>
      <c r="D27" s="117" t="s">
        <v>3363</v>
      </c>
      <c r="E27" s="117" t="s">
        <v>3363</v>
      </c>
      <c r="F27" s="117" t="s">
        <v>3363</v>
      </c>
      <c r="G27" s="117" t="s">
        <v>3363</v>
      </c>
      <c r="H27" s="117" t="s">
        <v>3363</v>
      </c>
      <c r="I27" s="117" t="s">
        <v>3363</v>
      </c>
      <c r="J27" s="117" t="s">
        <v>3363</v>
      </c>
      <c r="K27" s="117" t="s">
        <v>3363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25.425781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145</v>
      </c>
      <c r="B1" s="36" t="s" vm="1">
        <v>216</v>
      </c>
    </row>
    <row r="2" spans="1:12">
      <c r="A2" s="36" t="s">
        <v>144</v>
      </c>
      <c r="B2" s="36" t="s">
        <v>217</v>
      </c>
    </row>
    <row r="3" spans="1:12">
      <c r="A3" s="36" t="s">
        <v>146</v>
      </c>
      <c r="B3" s="36" t="s">
        <v>218</v>
      </c>
    </row>
    <row r="4" spans="1:12">
      <c r="A4" s="36" t="s">
        <v>147</v>
      </c>
      <c r="B4" s="36">
        <v>2145</v>
      </c>
    </row>
    <row r="5" spans="1:12" ht="18.75">
      <c r="A5" s="144" t="s">
        <v>95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3"/>
    </row>
    <row r="6" spans="1:12" s="3" customFormat="1">
      <c r="A6" s="37" t="s">
        <v>116</v>
      </c>
      <c r="B6" s="38" t="s">
        <v>47</v>
      </c>
      <c r="C6" s="38" t="s">
        <v>119</v>
      </c>
      <c r="D6" s="38" t="s">
        <v>69</v>
      </c>
      <c r="E6" s="38" t="s">
        <v>103</v>
      </c>
      <c r="F6" s="38" t="s">
        <v>193</v>
      </c>
      <c r="G6" s="38" t="s">
        <v>192</v>
      </c>
      <c r="H6" s="38" t="s">
        <v>65</v>
      </c>
      <c r="I6" s="38" t="s">
        <v>62</v>
      </c>
      <c r="J6" s="38" t="s">
        <v>148</v>
      </c>
      <c r="K6" s="40" t="s">
        <v>150</v>
      </c>
    </row>
    <row r="7" spans="1:12" s="3" customFormat="1">
      <c r="A7" s="112" t="s">
        <v>3363</v>
      </c>
      <c r="B7" s="131" t="s">
        <v>3363</v>
      </c>
      <c r="C7" s="131" t="s">
        <v>3363</v>
      </c>
      <c r="D7" s="131" t="s">
        <v>3363</v>
      </c>
      <c r="E7" s="131" t="s">
        <v>3363</v>
      </c>
      <c r="F7" s="12" t="s">
        <v>200</v>
      </c>
      <c r="G7" s="113" t="s">
        <v>3363</v>
      </c>
      <c r="H7" s="12" t="s">
        <v>196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53</v>
      </c>
      <c r="B9" s="116" t="s">
        <v>3363</v>
      </c>
      <c r="C9" s="116" t="s">
        <v>3363</v>
      </c>
      <c r="D9" s="116" t="s">
        <v>3363</v>
      </c>
      <c r="E9" s="116" t="s">
        <v>3363</v>
      </c>
      <c r="F9" s="116" t="s">
        <v>3363</v>
      </c>
      <c r="G9" s="116" t="s">
        <v>3363</v>
      </c>
      <c r="H9" s="66">
        <v>342.47279423700002</v>
      </c>
      <c r="I9" s="116" t="s">
        <v>3363</v>
      </c>
      <c r="J9" s="67">
        <f>IFERROR(H9/$H$9,0)</f>
        <v>1</v>
      </c>
      <c r="K9" s="67">
        <f>H9/'סכום נכסי הקרן'!$C$41</f>
        <v>3.9677303888654861E-4</v>
      </c>
    </row>
    <row r="10" spans="1:12">
      <c r="A10" s="83" t="s">
        <v>186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72">
        <v>174.06513334999997</v>
      </c>
      <c r="I10" s="117" t="s">
        <v>3363</v>
      </c>
      <c r="J10" s="73">
        <f t="shared" ref="J10:J18" si="0">IFERROR(H10/$H$9,0)</f>
        <v>0.50825973998256457</v>
      </c>
      <c r="K10" s="73">
        <f>H10/'סכום נכסי הקרן'!$C$41</f>
        <v>2.0166376157656918E-4</v>
      </c>
    </row>
    <row r="11" spans="1:12">
      <c r="A11" s="68" t="s">
        <v>178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66">
        <v>174.06513334999997</v>
      </c>
      <c r="I11" s="116" t="s">
        <v>3363</v>
      </c>
      <c r="J11" s="67">
        <f t="shared" si="0"/>
        <v>0.50825973998256457</v>
      </c>
      <c r="K11" s="67">
        <f>H11/'סכום נכסי הקרן'!$C$41</f>
        <v>2.0166376157656918E-4</v>
      </c>
    </row>
    <row r="12" spans="1:12">
      <c r="A12" s="69" t="s">
        <v>1804</v>
      </c>
      <c r="B12" s="54" t="s">
        <v>1805</v>
      </c>
      <c r="C12" s="70" t="s">
        <v>120</v>
      </c>
      <c r="D12" s="70" t="s">
        <v>1812</v>
      </c>
      <c r="E12" s="70" t="s">
        <v>132</v>
      </c>
      <c r="F12" s="72">
        <v>6.3545970000000001</v>
      </c>
      <c r="G12" s="80">
        <v>2988900</v>
      </c>
      <c r="H12" s="72">
        <v>189.93256318299996</v>
      </c>
      <c r="I12" s="117" t="s">
        <v>3363</v>
      </c>
      <c r="J12" s="73">
        <f t="shared" si="0"/>
        <v>0.55459168254854641</v>
      </c>
      <c r="K12" s="73">
        <f>H12/'סכום נכסי הקרן'!$C$41</f>
        <v>2.2004702722599082E-4</v>
      </c>
    </row>
    <row r="13" spans="1:12">
      <c r="A13" s="69" t="s">
        <v>1806</v>
      </c>
      <c r="B13" s="54" t="s">
        <v>1807</v>
      </c>
      <c r="C13" s="70" t="s">
        <v>120</v>
      </c>
      <c r="D13" s="70" t="s">
        <v>1812</v>
      </c>
      <c r="E13" s="70" t="s">
        <v>132</v>
      </c>
      <c r="F13" s="72">
        <v>-6.3545970000000001</v>
      </c>
      <c r="G13" s="80">
        <v>249700</v>
      </c>
      <c r="H13" s="72">
        <v>-15.867429833000001</v>
      </c>
      <c r="I13" s="117" t="s">
        <v>3363</v>
      </c>
      <c r="J13" s="73">
        <f t="shared" si="0"/>
        <v>-4.6331942565981839E-2</v>
      </c>
      <c r="K13" s="73">
        <f>H13/'סכום נכסי הקרן'!$C$41</f>
        <v>-1.838326564942165E-5</v>
      </c>
    </row>
    <row r="14" spans="1:12">
      <c r="A14" s="118" t="s">
        <v>3363</v>
      </c>
      <c r="B14" s="117" t="s">
        <v>3363</v>
      </c>
      <c r="C14" s="117" t="s">
        <v>3363</v>
      </c>
      <c r="D14" s="117" t="s">
        <v>3363</v>
      </c>
      <c r="E14" s="117" t="s">
        <v>3363</v>
      </c>
      <c r="F14" s="117" t="s">
        <v>3363</v>
      </c>
      <c r="G14" s="117" t="s">
        <v>3363</v>
      </c>
      <c r="H14" s="117" t="s">
        <v>3363</v>
      </c>
      <c r="I14" s="117" t="s">
        <v>3363</v>
      </c>
      <c r="J14" s="117" t="s">
        <v>3363</v>
      </c>
      <c r="K14" s="117" t="s">
        <v>3363</v>
      </c>
    </row>
    <row r="15" spans="1:12">
      <c r="A15" s="83" t="s">
        <v>185</v>
      </c>
      <c r="B15" s="117" t="s">
        <v>3363</v>
      </c>
      <c r="C15" s="117" t="s">
        <v>3363</v>
      </c>
      <c r="D15" s="117" t="s">
        <v>3363</v>
      </c>
      <c r="E15" s="117" t="s">
        <v>3363</v>
      </c>
      <c r="F15" s="117" t="s">
        <v>3363</v>
      </c>
      <c r="G15" s="117" t="s">
        <v>3363</v>
      </c>
      <c r="H15" s="72">
        <v>168.40766088699999</v>
      </c>
      <c r="I15" s="117" t="s">
        <v>3363</v>
      </c>
      <c r="J15" s="73">
        <f t="shared" si="0"/>
        <v>0.49174026001743526</v>
      </c>
      <c r="K15" s="73">
        <f>H15/'סכום נכסי הקרן'!$C$41</f>
        <v>1.9510927730997937E-4</v>
      </c>
    </row>
    <row r="16" spans="1:12">
      <c r="A16" s="68" t="s">
        <v>178</v>
      </c>
      <c r="B16" s="116" t="s">
        <v>3363</v>
      </c>
      <c r="C16" s="116" t="s">
        <v>3363</v>
      </c>
      <c r="D16" s="116" t="s">
        <v>3363</v>
      </c>
      <c r="E16" s="116" t="s">
        <v>3363</v>
      </c>
      <c r="F16" s="116" t="s">
        <v>3363</v>
      </c>
      <c r="G16" s="116" t="s">
        <v>3363</v>
      </c>
      <c r="H16" s="66">
        <v>168.40766088699999</v>
      </c>
      <c r="I16" s="116" t="s">
        <v>3363</v>
      </c>
      <c r="J16" s="67">
        <f t="shared" si="0"/>
        <v>0.49174026001743526</v>
      </c>
      <c r="K16" s="67">
        <f>H16/'סכום נכסי הקרן'!$C$41</f>
        <v>1.9510927730997937E-4</v>
      </c>
    </row>
    <row r="17" spans="1:11">
      <c r="A17" s="69" t="s">
        <v>1808</v>
      </c>
      <c r="B17" s="54" t="s">
        <v>1808</v>
      </c>
      <c r="C17" s="70" t="s">
        <v>1487</v>
      </c>
      <c r="D17" s="70" t="s">
        <v>1812</v>
      </c>
      <c r="E17" s="70" t="s">
        <v>131</v>
      </c>
      <c r="F17" s="72">
        <v>182.98978299999999</v>
      </c>
      <c r="G17" s="80">
        <v>160</v>
      </c>
      <c r="H17" s="72">
        <v>106.19263058</v>
      </c>
      <c r="I17" s="117" t="s">
        <v>3363</v>
      </c>
      <c r="J17" s="73">
        <f t="shared" si="0"/>
        <v>0.31007610638558331</v>
      </c>
      <c r="K17" s="73">
        <f>H17/'סכום נכסי הקרן'!$C$41</f>
        <v>1.2302983901671662E-4</v>
      </c>
    </row>
    <row r="18" spans="1:11">
      <c r="A18" s="69" t="s">
        <v>1809</v>
      </c>
      <c r="B18" s="54" t="s">
        <v>1809</v>
      </c>
      <c r="C18" s="70" t="s">
        <v>1487</v>
      </c>
      <c r="D18" s="70" t="s">
        <v>1812</v>
      </c>
      <c r="E18" s="70" t="s">
        <v>131</v>
      </c>
      <c r="F18" s="72">
        <v>122.52359400000002</v>
      </c>
      <c r="G18" s="80">
        <v>140</v>
      </c>
      <c r="H18" s="72">
        <v>62.215030306999999</v>
      </c>
      <c r="I18" s="117" t="s">
        <v>3363</v>
      </c>
      <c r="J18" s="73">
        <f t="shared" si="0"/>
        <v>0.18166415363185198</v>
      </c>
      <c r="K18" s="73">
        <f>H18/'סכום נכסי הקרן'!$C$41</f>
        <v>7.2079438293262739E-5</v>
      </c>
    </row>
    <row r="19" spans="1:11">
      <c r="A19" s="118" t="s">
        <v>3363</v>
      </c>
      <c r="B19" s="117" t="s">
        <v>3363</v>
      </c>
      <c r="C19" s="117" t="s">
        <v>3363</v>
      </c>
      <c r="D19" s="117" t="s">
        <v>3363</v>
      </c>
      <c r="E19" s="117" t="s">
        <v>3363</v>
      </c>
      <c r="F19" s="117" t="s">
        <v>3363</v>
      </c>
      <c r="G19" s="117" t="s">
        <v>3363</v>
      </c>
      <c r="H19" s="117" t="s">
        <v>3363</v>
      </c>
      <c r="I19" s="117" t="s">
        <v>3363</v>
      </c>
      <c r="J19" s="117" t="s">
        <v>3363</v>
      </c>
      <c r="K19" s="117" t="s">
        <v>3363</v>
      </c>
    </row>
    <row r="20" spans="1:11">
      <c r="A20" s="117" t="s">
        <v>3363</v>
      </c>
      <c r="B20" s="117" t="s">
        <v>3363</v>
      </c>
      <c r="C20" s="117" t="s">
        <v>3363</v>
      </c>
      <c r="D20" s="117" t="s">
        <v>3363</v>
      </c>
      <c r="E20" s="117" t="s">
        <v>3363</v>
      </c>
      <c r="F20" s="117" t="s">
        <v>3363</v>
      </c>
      <c r="G20" s="117" t="s">
        <v>3363</v>
      </c>
      <c r="H20" s="117" t="s">
        <v>3363</v>
      </c>
      <c r="I20" s="117" t="s">
        <v>3363</v>
      </c>
      <c r="J20" s="117" t="s">
        <v>3363</v>
      </c>
      <c r="K20" s="117" t="s">
        <v>3363</v>
      </c>
    </row>
    <row r="21" spans="1:11">
      <c r="A21" s="117" t="s">
        <v>3363</v>
      </c>
      <c r="B21" s="117" t="s">
        <v>3363</v>
      </c>
      <c r="C21" s="117" t="s">
        <v>3363</v>
      </c>
      <c r="D21" s="117" t="s">
        <v>3363</v>
      </c>
      <c r="E21" s="117" t="s">
        <v>3363</v>
      </c>
      <c r="F21" s="117" t="s">
        <v>3363</v>
      </c>
      <c r="G21" s="117" t="s">
        <v>3363</v>
      </c>
      <c r="H21" s="117" t="s">
        <v>3363</v>
      </c>
      <c r="I21" s="117" t="s">
        <v>3363</v>
      </c>
      <c r="J21" s="117" t="s">
        <v>3363</v>
      </c>
      <c r="K21" s="117" t="s">
        <v>3363</v>
      </c>
    </row>
    <row r="22" spans="1:11">
      <c r="A22" s="84" t="s">
        <v>208</v>
      </c>
      <c r="B22" s="117" t="s">
        <v>3363</v>
      </c>
      <c r="C22" s="117" t="s">
        <v>3363</v>
      </c>
      <c r="D22" s="117" t="s">
        <v>3363</v>
      </c>
      <c r="E22" s="117" t="s">
        <v>3363</v>
      </c>
      <c r="F22" s="117" t="s">
        <v>3363</v>
      </c>
      <c r="G22" s="117" t="s">
        <v>3363</v>
      </c>
      <c r="H22" s="117" t="s">
        <v>3363</v>
      </c>
      <c r="I22" s="117" t="s">
        <v>3363</v>
      </c>
      <c r="J22" s="117" t="s">
        <v>3363</v>
      </c>
      <c r="K22" s="117" t="s">
        <v>3363</v>
      </c>
    </row>
    <row r="23" spans="1:11">
      <c r="A23" s="84" t="s">
        <v>112</v>
      </c>
      <c r="B23" s="117" t="s">
        <v>3363</v>
      </c>
      <c r="C23" s="117" t="s">
        <v>3363</v>
      </c>
      <c r="D23" s="117" t="s">
        <v>3363</v>
      </c>
      <c r="E23" s="117" t="s">
        <v>3363</v>
      </c>
      <c r="F23" s="117" t="s">
        <v>3363</v>
      </c>
      <c r="G23" s="117" t="s">
        <v>3363</v>
      </c>
      <c r="H23" s="117" t="s">
        <v>3363</v>
      </c>
      <c r="I23" s="117" t="s">
        <v>3363</v>
      </c>
      <c r="J23" s="117" t="s">
        <v>3363</v>
      </c>
      <c r="K23" s="117" t="s">
        <v>3363</v>
      </c>
    </row>
    <row r="24" spans="1:11">
      <c r="A24" s="84" t="s">
        <v>191</v>
      </c>
      <c r="B24" s="117" t="s">
        <v>3363</v>
      </c>
      <c r="C24" s="117" t="s">
        <v>3363</v>
      </c>
      <c r="D24" s="117" t="s">
        <v>3363</v>
      </c>
      <c r="E24" s="117" t="s">
        <v>3363</v>
      </c>
      <c r="F24" s="117" t="s">
        <v>3363</v>
      </c>
      <c r="G24" s="117" t="s">
        <v>3363</v>
      </c>
      <c r="H24" s="117" t="s">
        <v>3363</v>
      </c>
      <c r="I24" s="117" t="s">
        <v>3363</v>
      </c>
      <c r="J24" s="117" t="s">
        <v>3363</v>
      </c>
      <c r="K24" s="117" t="s">
        <v>3363</v>
      </c>
    </row>
    <row r="25" spans="1:11">
      <c r="A25" s="84" t="s">
        <v>199</v>
      </c>
      <c r="B25" s="117" t="s">
        <v>3363</v>
      </c>
      <c r="C25" s="117" t="s">
        <v>3363</v>
      </c>
      <c r="D25" s="117" t="s">
        <v>3363</v>
      </c>
      <c r="E25" s="117" t="s">
        <v>3363</v>
      </c>
      <c r="F25" s="117" t="s">
        <v>3363</v>
      </c>
      <c r="G25" s="117" t="s">
        <v>3363</v>
      </c>
      <c r="H25" s="117" t="s">
        <v>3363</v>
      </c>
      <c r="I25" s="117" t="s">
        <v>3363</v>
      </c>
      <c r="J25" s="117" t="s">
        <v>3363</v>
      </c>
      <c r="K25" s="117" t="s">
        <v>3363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17.8554687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217</v>
      </c>
    </row>
    <row r="3" spans="1:10">
      <c r="A3" s="36" t="s">
        <v>146</v>
      </c>
      <c r="B3" s="36" t="s">
        <v>218</v>
      </c>
    </row>
    <row r="4" spans="1:10">
      <c r="A4" s="36" t="s">
        <v>147</v>
      </c>
      <c r="B4" s="36">
        <v>2145</v>
      </c>
    </row>
    <row r="5" spans="1:10" ht="18.75">
      <c r="A5" s="144" t="s">
        <v>96</v>
      </c>
      <c r="B5" s="145"/>
      <c r="C5" s="145"/>
      <c r="D5" s="145"/>
      <c r="E5" s="145"/>
      <c r="F5" s="145"/>
      <c r="G5" s="145"/>
      <c r="H5" s="145"/>
      <c r="I5" s="145"/>
      <c r="J5" s="146"/>
    </row>
    <row r="6" spans="1:10" s="3" customFormat="1">
      <c r="A6" s="37" t="s">
        <v>116</v>
      </c>
      <c r="B6" s="38" t="s">
        <v>47</v>
      </c>
      <c r="C6" s="38" t="s">
        <v>119</v>
      </c>
      <c r="D6" s="38" t="s">
        <v>69</v>
      </c>
      <c r="E6" s="38" t="s">
        <v>103</v>
      </c>
      <c r="F6" s="38" t="s">
        <v>193</v>
      </c>
      <c r="G6" s="38" t="s">
        <v>192</v>
      </c>
      <c r="H6" s="38" t="s">
        <v>65</v>
      </c>
      <c r="I6" s="38" t="s">
        <v>148</v>
      </c>
      <c r="J6" s="40" t="s">
        <v>150</v>
      </c>
    </row>
    <row r="7" spans="1:10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2" t="s">
        <v>200</v>
      </c>
      <c r="G7" s="113" t="s">
        <v>3363</v>
      </c>
      <c r="H7" s="12" t="s">
        <v>196</v>
      </c>
      <c r="I7" s="26" t="s">
        <v>19</v>
      </c>
      <c r="J7" s="27" t="s">
        <v>19</v>
      </c>
    </row>
    <row r="8" spans="1:10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52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72">
        <v>2745.0361799980001</v>
      </c>
      <c r="I9" s="73">
        <f>IFERROR(H9/$H$9,0)</f>
        <v>1</v>
      </c>
      <c r="J9" s="73">
        <f>H9/'סכום נכסי הקרן'!$C$41</f>
        <v>3.1802711494729858E-3</v>
      </c>
    </row>
    <row r="10" spans="1:10">
      <c r="A10" s="83" t="s">
        <v>188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72">
        <v>2745.0361799980001</v>
      </c>
      <c r="I10" s="73">
        <f t="shared" ref="I10:I16" si="0">IFERROR(H10/$H$9,0)</f>
        <v>1</v>
      </c>
      <c r="J10" s="73">
        <f>H10/'סכום נכסי הקרן'!$C$41</f>
        <v>3.1802711494729858E-3</v>
      </c>
    </row>
    <row r="11" spans="1:10">
      <c r="A11" s="74" t="s">
        <v>1810</v>
      </c>
      <c r="B11" s="54" t="s">
        <v>1811</v>
      </c>
      <c r="C11" s="70" t="s">
        <v>29</v>
      </c>
      <c r="D11" s="70" t="s">
        <v>1812</v>
      </c>
      <c r="E11" s="70" t="s">
        <v>133</v>
      </c>
      <c r="F11" s="72">
        <v>23.728206</v>
      </c>
      <c r="G11" s="80">
        <v>454300</v>
      </c>
      <c r="H11" s="72">
        <v>66.119579501999993</v>
      </c>
      <c r="I11" s="73">
        <f t="shared" si="0"/>
        <v>2.4086961033077593E-2</v>
      </c>
      <c r="J11" s="73">
        <f>H11/'סכום נכסי הקרן'!$C$41</f>
        <v>7.6603067251976691E-5</v>
      </c>
    </row>
    <row r="12" spans="1:10">
      <c r="A12" s="74" t="s">
        <v>1813</v>
      </c>
      <c r="B12" s="54" t="s">
        <v>1814</v>
      </c>
      <c r="C12" s="70" t="s">
        <v>29</v>
      </c>
      <c r="D12" s="70" t="s">
        <v>1812</v>
      </c>
      <c r="E12" s="70" t="s">
        <v>131</v>
      </c>
      <c r="F12" s="72">
        <v>14.476879000000002</v>
      </c>
      <c r="G12" s="80">
        <v>103370</v>
      </c>
      <c r="H12" s="72">
        <v>121.163368135</v>
      </c>
      <c r="I12" s="73">
        <f t="shared" si="0"/>
        <v>4.4139078755271004E-2</v>
      </c>
      <c r="J12" s="73">
        <f>H12/'סכום נכסי הקרן'!$C$41</f>
        <v>1.4037423872970435E-4</v>
      </c>
    </row>
    <row r="13" spans="1:10">
      <c r="A13" s="74" t="s">
        <v>1815</v>
      </c>
      <c r="B13" s="54" t="s">
        <v>1816</v>
      </c>
      <c r="C13" s="70" t="s">
        <v>29</v>
      </c>
      <c r="D13" s="70" t="s">
        <v>1812</v>
      </c>
      <c r="E13" s="70" t="s">
        <v>131</v>
      </c>
      <c r="F13" s="72">
        <v>7.1031859999999991</v>
      </c>
      <c r="G13" s="80">
        <v>1702350</v>
      </c>
      <c r="H13" s="72">
        <v>303.21869752500004</v>
      </c>
      <c r="I13" s="73">
        <f t="shared" si="0"/>
        <v>0.11046072898216626</v>
      </c>
      <c r="J13" s="73">
        <f>H13/'סכום נכסי הקרן'!$C$41</f>
        <v>3.5129506953173785E-4</v>
      </c>
    </row>
    <row r="14" spans="1:10">
      <c r="A14" s="74" t="s">
        <v>1817</v>
      </c>
      <c r="B14" s="54" t="s">
        <v>1818</v>
      </c>
      <c r="C14" s="70" t="s">
        <v>29</v>
      </c>
      <c r="D14" s="70" t="s">
        <v>1812</v>
      </c>
      <c r="E14" s="70" t="s">
        <v>140</v>
      </c>
      <c r="F14" s="72">
        <v>2.116317</v>
      </c>
      <c r="G14" s="80">
        <v>3345000</v>
      </c>
      <c r="H14" s="72">
        <v>34.791563823999994</v>
      </c>
      <c r="I14" s="73">
        <f t="shared" si="0"/>
        <v>1.2674355288106018E-2</v>
      </c>
      <c r="J14" s="73">
        <f>H14/'סכום נכסי הקרן'!$C$41</f>
        <v>4.030788646093394E-5</v>
      </c>
    </row>
    <row r="15" spans="1:10">
      <c r="A15" s="74" t="s">
        <v>1819</v>
      </c>
      <c r="B15" s="54" t="s">
        <v>1820</v>
      </c>
      <c r="C15" s="70" t="s">
        <v>29</v>
      </c>
      <c r="D15" s="70" t="s">
        <v>1812</v>
      </c>
      <c r="E15" s="70" t="s">
        <v>131</v>
      </c>
      <c r="F15" s="72">
        <v>70.675427999999997</v>
      </c>
      <c r="G15" s="80">
        <v>482000</v>
      </c>
      <c r="H15" s="72">
        <v>1669.9581515819998</v>
      </c>
      <c r="I15" s="73">
        <f t="shared" si="0"/>
        <v>0.60835560702271563</v>
      </c>
      <c r="J15" s="73">
        <f>H15/'סכום נכסי הקרן'!$C$41</f>
        <v>1.9347357856344678E-3</v>
      </c>
    </row>
    <row r="16" spans="1:10">
      <c r="A16" s="74" t="s">
        <v>1821</v>
      </c>
      <c r="B16" s="54" t="s">
        <v>1822</v>
      </c>
      <c r="C16" s="70" t="s">
        <v>29</v>
      </c>
      <c r="D16" s="70" t="s">
        <v>1812</v>
      </c>
      <c r="E16" s="70" t="s">
        <v>131</v>
      </c>
      <c r="F16" s="72">
        <v>29.312764999999999</v>
      </c>
      <c r="G16" s="80">
        <v>11801.5625</v>
      </c>
      <c r="H16" s="72">
        <v>549.78481943000008</v>
      </c>
      <c r="I16" s="73">
        <f t="shared" si="0"/>
        <v>0.20028326891866344</v>
      </c>
      <c r="J16" s="73">
        <f>H16/'סכום נכסי הקרן'!$C$41</f>
        <v>6.3695510186416492E-4</v>
      </c>
    </row>
    <row r="17" spans="1:10">
      <c r="A17" s="118" t="s">
        <v>3363</v>
      </c>
      <c r="B17" s="117" t="s">
        <v>3363</v>
      </c>
      <c r="C17" s="117" t="s">
        <v>3363</v>
      </c>
      <c r="D17" s="117" t="s">
        <v>3363</v>
      </c>
      <c r="E17" s="117" t="s">
        <v>3363</v>
      </c>
      <c r="F17" s="117" t="s">
        <v>3363</v>
      </c>
      <c r="G17" s="117" t="s">
        <v>3363</v>
      </c>
      <c r="H17" s="117" t="s">
        <v>3363</v>
      </c>
      <c r="I17" s="117" t="s">
        <v>3363</v>
      </c>
      <c r="J17" s="117" t="s">
        <v>3363</v>
      </c>
    </row>
    <row r="18" spans="1:10">
      <c r="A18" s="129" t="s">
        <v>3363</v>
      </c>
      <c r="B18" s="117" t="s">
        <v>3363</v>
      </c>
      <c r="C18" s="117" t="s">
        <v>3363</v>
      </c>
      <c r="D18" s="117" t="s">
        <v>3363</v>
      </c>
      <c r="E18" s="117" t="s">
        <v>3363</v>
      </c>
      <c r="F18" s="117" t="s">
        <v>3363</v>
      </c>
      <c r="G18" s="117" t="s">
        <v>3363</v>
      </c>
      <c r="H18" s="117" t="s">
        <v>3363</v>
      </c>
      <c r="I18" s="117" t="s">
        <v>3363</v>
      </c>
      <c r="J18" s="117" t="s">
        <v>3363</v>
      </c>
    </row>
    <row r="19" spans="1:10">
      <c r="A19" s="117" t="s">
        <v>3363</v>
      </c>
      <c r="B19" s="117" t="s">
        <v>3363</v>
      </c>
      <c r="C19" s="117" t="s">
        <v>3363</v>
      </c>
      <c r="D19" s="117" t="s">
        <v>3363</v>
      </c>
      <c r="E19" s="117" t="s">
        <v>3363</v>
      </c>
      <c r="F19" s="117" t="s">
        <v>3363</v>
      </c>
      <c r="G19" s="117" t="s">
        <v>3363</v>
      </c>
      <c r="H19" s="117" t="s">
        <v>3363</v>
      </c>
      <c r="I19" s="117" t="s">
        <v>3363</v>
      </c>
      <c r="J19" s="117" t="s">
        <v>3363</v>
      </c>
    </row>
    <row r="20" spans="1:10">
      <c r="A20" s="117" t="s">
        <v>3363</v>
      </c>
      <c r="B20" s="117" t="s">
        <v>3363</v>
      </c>
      <c r="C20" s="117" t="s">
        <v>3363</v>
      </c>
      <c r="D20" s="117" t="s">
        <v>3363</v>
      </c>
      <c r="E20" s="117" t="s">
        <v>3363</v>
      </c>
      <c r="F20" s="117" t="s">
        <v>3363</v>
      </c>
      <c r="G20" s="117" t="s">
        <v>3363</v>
      </c>
      <c r="H20" s="117" t="s">
        <v>3363</v>
      </c>
      <c r="I20" s="117" t="s">
        <v>3363</v>
      </c>
      <c r="J20" s="117" t="s">
        <v>3363</v>
      </c>
    </row>
    <row r="21" spans="1:10">
      <c r="A21" s="84" t="s">
        <v>208</v>
      </c>
      <c r="B21" s="117" t="s">
        <v>3363</v>
      </c>
      <c r="C21" s="117" t="s">
        <v>3363</v>
      </c>
      <c r="D21" s="117" t="s">
        <v>3363</v>
      </c>
      <c r="E21" s="117" t="s">
        <v>3363</v>
      </c>
      <c r="F21" s="117" t="s">
        <v>3363</v>
      </c>
      <c r="G21" s="117" t="s">
        <v>3363</v>
      </c>
      <c r="H21" s="117" t="s">
        <v>3363</v>
      </c>
      <c r="I21" s="117" t="s">
        <v>3363</v>
      </c>
      <c r="J21" s="117" t="s">
        <v>3363</v>
      </c>
    </row>
    <row r="22" spans="1:10">
      <c r="A22" s="84" t="s">
        <v>112</v>
      </c>
      <c r="B22" s="117" t="s">
        <v>3363</v>
      </c>
      <c r="C22" s="117" t="s">
        <v>3363</v>
      </c>
      <c r="D22" s="117" t="s">
        <v>3363</v>
      </c>
      <c r="E22" s="117" t="s">
        <v>3363</v>
      </c>
      <c r="F22" s="117" t="s">
        <v>3363</v>
      </c>
      <c r="G22" s="117" t="s">
        <v>3363</v>
      </c>
      <c r="H22" s="117" t="s">
        <v>3363</v>
      </c>
      <c r="I22" s="117" t="s">
        <v>3363</v>
      </c>
      <c r="J22" s="117" t="s">
        <v>3363</v>
      </c>
    </row>
    <row r="23" spans="1:10">
      <c r="A23" s="84" t="s">
        <v>191</v>
      </c>
      <c r="B23" s="117" t="s">
        <v>3363</v>
      </c>
      <c r="C23" s="117" t="s">
        <v>3363</v>
      </c>
      <c r="D23" s="117" t="s">
        <v>3363</v>
      </c>
      <c r="E23" s="117" t="s">
        <v>3363</v>
      </c>
      <c r="F23" s="117" t="s">
        <v>3363</v>
      </c>
      <c r="G23" s="117" t="s">
        <v>3363</v>
      </c>
      <c r="H23" s="117" t="s">
        <v>3363</v>
      </c>
      <c r="I23" s="117" t="s">
        <v>3363</v>
      </c>
      <c r="J23" s="117" t="s">
        <v>3363</v>
      </c>
    </row>
    <row r="24" spans="1:10">
      <c r="A24" s="84" t="s">
        <v>199</v>
      </c>
      <c r="B24" s="117" t="s">
        <v>3363</v>
      </c>
      <c r="C24" s="117" t="s">
        <v>3363</v>
      </c>
      <c r="D24" s="117" t="s">
        <v>3363</v>
      </c>
      <c r="E24" s="117" t="s">
        <v>3363</v>
      </c>
      <c r="F24" s="117" t="s">
        <v>3363</v>
      </c>
      <c r="G24" s="117" t="s">
        <v>3363</v>
      </c>
      <c r="H24" s="117" t="s">
        <v>3363</v>
      </c>
      <c r="I24" s="117" t="s">
        <v>3363</v>
      </c>
      <c r="J24" s="117" t="s">
        <v>3363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145</v>
      </c>
      <c r="B1" s="36" t="s" vm="1">
        <v>216</v>
      </c>
    </row>
    <row r="2" spans="1:34">
      <c r="A2" s="36" t="s">
        <v>144</v>
      </c>
      <c r="B2" s="36" t="s">
        <v>217</v>
      </c>
    </row>
    <row r="3" spans="1:34">
      <c r="A3" s="36" t="s">
        <v>146</v>
      </c>
      <c r="B3" s="36" t="s">
        <v>218</v>
      </c>
      <c r="D3" s="2"/>
    </row>
    <row r="4" spans="1:34">
      <c r="A4" s="36" t="s">
        <v>147</v>
      </c>
      <c r="B4" s="36">
        <v>2145</v>
      </c>
    </row>
    <row r="5" spans="1:34" ht="18.75">
      <c r="A5" s="144" t="s">
        <v>97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6"/>
    </row>
    <row r="6" spans="1:34" s="3" customFormat="1">
      <c r="A6" s="37" t="s">
        <v>116</v>
      </c>
      <c r="B6" s="38" t="s">
        <v>47</v>
      </c>
      <c r="C6" s="39" t="s">
        <v>54</v>
      </c>
      <c r="D6" s="38" t="s">
        <v>14</v>
      </c>
      <c r="E6" s="38" t="s">
        <v>70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65</v>
      </c>
      <c r="N6" s="38" t="s">
        <v>62</v>
      </c>
      <c r="O6" s="38" t="s">
        <v>148</v>
      </c>
      <c r="P6" s="40" t="s">
        <v>150</v>
      </c>
    </row>
    <row r="7" spans="1:34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26" t="s">
        <v>21</v>
      </c>
      <c r="G7" s="26" t="s">
        <v>20</v>
      </c>
      <c r="H7" s="113" t="s">
        <v>3363</v>
      </c>
      <c r="I7" s="26" t="s">
        <v>19</v>
      </c>
      <c r="J7" s="26" t="s">
        <v>19</v>
      </c>
      <c r="K7" s="26" t="s">
        <v>200</v>
      </c>
      <c r="L7" s="113" t="s">
        <v>3363</v>
      </c>
      <c r="M7" s="26" t="s">
        <v>196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34" s="4" customFormat="1" ht="20.25">
      <c r="A9" s="86" t="s">
        <v>3087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87">
        <v>0</v>
      </c>
      <c r="N9" s="117" t="s">
        <v>3363</v>
      </c>
      <c r="O9" s="88">
        <v>0</v>
      </c>
      <c r="P9" s="88">
        <v>0</v>
      </c>
      <c r="AH9" s="1"/>
    </row>
    <row r="10" spans="1:34">
      <c r="A10" s="84" t="s">
        <v>208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  <c r="P10" s="117" t="s">
        <v>3363</v>
      </c>
    </row>
    <row r="11" spans="1:34">
      <c r="A11" s="84" t="s">
        <v>112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  <c r="P11" s="117" t="s">
        <v>3363</v>
      </c>
    </row>
    <row r="12" spans="1:34">
      <c r="A12" s="84" t="s">
        <v>191</v>
      </c>
      <c r="B12" s="117" t="s">
        <v>3363</v>
      </c>
      <c r="C12" s="117" t="s">
        <v>3363</v>
      </c>
      <c r="D12" s="117" t="s">
        <v>3363</v>
      </c>
      <c r="E12" s="117" t="s">
        <v>3363</v>
      </c>
      <c r="F12" s="117" t="s">
        <v>3363</v>
      </c>
      <c r="G12" s="117" t="s">
        <v>3363</v>
      </c>
      <c r="H12" s="117" t="s">
        <v>3363</v>
      </c>
      <c r="I12" s="117" t="s">
        <v>3363</v>
      </c>
      <c r="J12" s="117" t="s">
        <v>3363</v>
      </c>
      <c r="K12" s="117" t="s">
        <v>3363</v>
      </c>
      <c r="L12" s="117" t="s">
        <v>3363</v>
      </c>
      <c r="M12" s="117" t="s">
        <v>3363</v>
      </c>
      <c r="N12" s="117" t="s">
        <v>3363</v>
      </c>
      <c r="O12" s="117" t="s">
        <v>3363</v>
      </c>
      <c r="P12" s="117" t="s">
        <v>3363</v>
      </c>
    </row>
    <row r="13" spans="1:34">
      <c r="A13" s="84" t="s">
        <v>199</v>
      </c>
      <c r="B13" s="117" t="s">
        <v>3363</v>
      </c>
      <c r="C13" s="117" t="s">
        <v>3363</v>
      </c>
      <c r="D13" s="117" t="s">
        <v>3363</v>
      </c>
      <c r="E13" s="117" t="s">
        <v>3363</v>
      </c>
      <c r="F13" s="117" t="s">
        <v>3363</v>
      </c>
      <c r="G13" s="117" t="s">
        <v>3363</v>
      </c>
      <c r="H13" s="117" t="s">
        <v>3363</v>
      </c>
      <c r="I13" s="117" t="s">
        <v>3363</v>
      </c>
      <c r="J13" s="117" t="s">
        <v>3363</v>
      </c>
      <c r="K13" s="117" t="s">
        <v>3363</v>
      </c>
      <c r="L13" s="117" t="s">
        <v>3363</v>
      </c>
      <c r="M13" s="117" t="s">
        <v>3363</v>
      </c>
      <c r="N13" s="117" t="s">
        <v>3363</v>
      </c>
      <c r="O13" s="117" t="s">
        <v>3363</v>
      </c>
      <c r="P13" s="117" t="s">
        <v>3363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217</v>
      </c>
    </row>
    <row r="3" spans="1:15">
      <c r="A3" s="36" t="s">
        <v>146</v>
      </c>
      <c r="B3" s="36" t="s">
        <v>218</v>
      </c>
    </row>
    <row r="4" spans="1:15">
      <c r="A4" s="36" t="s">
        <v>147</v>
      </c>
      <c r="B4" s="36">
        <v>2145</v>
      </c>
    </row>
    <row r="5" spans="1:15" ht="18.75">
      <c r="A5" s="144" t="s">
        <v>89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</row>
    <row r="6" spans="1:15" s="3" customFormat="1">
      <c r="A6" s="37" t="s">
        <v>116</v>
      </c>
      <c r="B6" s="38" t="s">
        <v>47</v>
      </c>
      <c r="C6" s="38" t="s">
        <v>14</v>
      </c>
      <c r="D6" s="38" t="s">
        <v>70</v>
      </c>
      <c r="E6" s="38" t="s">
        <v>104</v>
      </c>
      <c r="F6" s="38" t="s">
        <v>17</v>
      </c>
      <c r="G6" s="38" t="s">
        <v>103</v>
      </c>
      <c r="H6" s="38" t="s">
        <v>16</v>
      </c>
      <c r="I6" s="38" t="s">
        <v>18</v>
      </c>
      <c r="J6" s="38" t="s">
        <v>193</v>
      </c>
      <c r="K6" s="38" t="s">
        <v>192</v>
      </c>
      <c r="L6" s="38" t="s">
        <v>111</v>
      </c>
      <c r="M6" s="38" t="s">
        <v>62</v>
      </c>
      <c r="N6" s="38" t="s">
        <v>148</v>
      </c>
      <c r="O6" s="40" t="s">
        <v>150</v>
      </c>
    </row>
    <row r="7" spans="1:15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26" t="s">
        <v>21</v>
      </c>
      <c r="F7" s="26" t="s">
        <v>20</v>
      </c>
      <c r="G7" s="113" t="s">
        <v>3363</v>
      </c>
      <c r="H7" s="26" t="s">
        <v>19</v>
      </c>
      <c r="I7" s="26" t="s">
        <v>19</v>
      </c>
      <c r="J7" s="26" t="s">
        <v>200</v>
      </c>
      <c r="K7" s="113" t="s">
        <v>3363</v>
      </c>
      <c r="L7" s="26" t="s">
        <v>196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6" t="s">
        <v>28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87">
        <v>0</v>
      </c>
      <c r="M9" s="117" t="s">
        <v>3363</v>
      </c>
      <c r="N9" s="88">
        <v>0</v>
      </c>
      <c r="O9" s="88">
        <v>0</v>
      </c>
    </row>
    <row r="10" spans="1:15">
      <c r="A10" s="84" t="s">
        <v>112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</row>
    <row r="11" spans="1:15">
      <c r="A11" s="84" t="s">
        <v>191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</row>
    <row r="12" spans="1:15">
      <c r="A12" s="84" t="s">
        <v>199</v>
      </c>
      <c r="B12" s="117" t="s">
        <v>3363</v>
      </c>
      <c r="C12" s="117" t="s">
        <v>3363</v>
      </c>
      <c r="D12" s="117" t="s">
        <v>3363</v>
      </c>
      <c r="E12" s="117" t="s">
        <v>3363</v>
      </c>
      <c r="F12" s="117" t="s">
        <v>3363</v>
      </c>
      <c r="G12" s="117" t="s">
        <v>3363</v>
      </c>
      <c r="H12" s="117" t="s">
        <v>3363</v>
      </c>
      <c r="I12" s="117" t="s">
        <v>3363</v>
      </c>
      <c r="J12" s="117" t="s">
        <v>3363</v>
      </c>
      <c r="K12" s="117" t="s">
        <v>3363</v>
      </c>
      <c r="L12" s="117" t="s">
        <v>3363</v>
      </c>
      <c r="M12" s="117" t="s">
        <v>3363</v>
      </c>
      <c r="N12" s="117" t="s">
        <v>3363</v>
      </c>
      <c r="O12" s="117" t="s">
        <v>3363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1.57031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145</v>
      </c>
      <c r="B1" s="36" t="s" vm="1">
        <v>216</v>
      </c>
    </row>
    <row r="2" spans="1:18">
      <c r="A2" s="36" t="s">
        <v>144</v>
      </c>
      <c r="B2" s="36" t="s">
        <v>217</v>
      </c>
    </row>
    <row r="3" spans="1:18">
      <c r="A3" s="36" t="s">
        <v>146</v>
      </c>
      <c r="B3" s="36" t="s">
        <v>218</v>
      </c>
    </row>
    <row r="4" spans="1:18">
      <c r="A4" s="36" t="s">
        <v>147</v>
      </c>
      <c r="B4" s="36">
        <v>2145</v>
      </c>
    </row>
    <row r="5" spans="1:18" ht="18.75">
      <c r="A5" s="144" t="s">
        <v>90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18" s="3" customFormat="1">
      <c r="A6" s="37" t="s">
        <v>116</v>
      </c>
      <c r="B6" s="38" t="s">
        <v>47</v>
      </c>
      <c r="C6" s="38" t="s">
        <v>118</v>
      </c>
      <c r="D6" s="38" t="s">
        <v>117</v>
      </c>
      <c r="E6" s="38" t="s">
        <v>69</v>
      </c>
      <c r="F6" s="38" t="s">
        <v>14</v>
      </c>
      <c r="G6" s="38" t="s">
        <v>70</v>
      </c>
      <c r="H6" s="38" t="s">
        <v>104</v>
      </c>
      <c r="I6" s="38" t="s">
        <v>17</v>
      </c>
      <c r="J6" s="38" t="s">
        <v>103</v>
      </c>
      <c r="K6" s="38" t="s">
        <v>16</v>
      </c>
      <c r="L6" s="132" t="s">
        <v>18</v>
      </c>
      <c r="M6" s="38" t="s">
        <v>193</v>
      </c>
      <c r="N6" s="38" t="s">
        <v>192</v>
      </c>
      <c r="O6" s="38" t="s">
        <v>111</v>
      </c>
      <c r="P6" s="38" t="s">
        <v>62</v>
      </c>
      <c r="Q6" s="38" t="s">
        <v>148</v>
      </c>
      <c r="R6" s="40" t="s">
        <v>150</v>
      </c>
    </row>
    <row r="7" spans="1:18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26" t="s">
        <v>21</v>
      </c>
      <c r="I7" s="26" t="s">
        <v>20</v>
      </c>
      <c r="J7" s="113" t="s">
        <v>3363</v>
      </c>
      <c r="K7" s="26" t="s">
        <v>19</v>
      </c>
      <c r="L7" s="26" t="s">
        <v>19</v>
      </c>
      <c r="M7" s="26" t="s">
        <v>200</v>
      </c>
      <c r="N7" s="113" t="s">
        <v>3363</v>
      </c>
      <c r="O7" s="26" t="s">
        <v>196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</row>
    <row r="9" spans="1:18" s="4" customFormat="1" ht="20.25">
      <c r="A9" s="86" t="s">
        <v>48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71" t="s">
        <v>3096</v>
      </c>
      <c r="L9" s="71">
        <v>6.3556000000000001E-2</v>
      </c>
      <c r="M9" s="117" t="s">
        <v>3363</v>
      </c>
      <c r="N9" s="117" t="s">
        <v>3363</v>
      </c>
      <c r="O9" s="87">
        <f>O10</f>
        <v>967.33526663700002</v>
      </c>
      <c r="P9" s="117" t="s">
        <v>3363</v>
      </c>
      <c r="Q9" s="73">
        <v>1</v>
      </c>
      <c r="R9" s="73">
        <v>1.1235619397001811E-3</v>
      </c>
    </row>
    <row r="10" spans="1:18">
      <c r="A10" s="74" t="s">
        <v>186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71">
        <v>6.3556000000000001E-2</v>
      </c>
      <c r="M10" s="117" t="s">
        <v>3363</v>
      </c>
      <c r="N10" s="117" t="s">
        <v>3363</v>
      </c>
      <c r="O10" s="72">
        <v>967.33526663700002</v>
      </c>
      <c r="P10" s="117" t="s">
        <v>3363</v>
      </c>
      <c r="Q10" s="73">
        <v>1</v>
      </c>
      <c r="R10" s="73">
        <v>1.1235619397001811E-3</v>
      </c>
    </row>
    <row r="11" spans="1:18">
      <c r="A11" s="82" t="s">
        <v>64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71">
        <v>6.3556000000000001E-2</v>
      </c>
      <c r="M11" s="117" t="s">
        <v>3363</v>
      </c>
      <c r="N11" s="117" t="s">
        <v>3363</v>
      </c>
      <c r="O11" s="72">
        <f>O12</f>
        <v>967.33526663700002</v>
      </c>
      <c r="P11" s="117" t="s">
        <v>3363</v>
      </c>
      <c r="Q11" s="73">
        <v>1</v>
      </c>
      <c r="R11" s="73">
        <v>1.1235619397001811E-3</v>
      </c>
    </row>
    <row r="12" spans="1:18">
      <c r="A12" s="89" t="s">
        <v>1019</v>
      </c>
      <c r="B12" s="54">
        <v>1199157</v>
      </c>
      <c r="C12" s="70" t="s">
        <v>29</v>
      </c>
      <c r="D12" s="54">
        <v>520043027</v>
      </c>
      <c r="E12" s="70" t="s">
        <v>658</v>
      </c>
      <c r="F12" s="54" t="s">
        <v>621</v>
      </c>
      <c r="G12" s="54" t="s">
        <v>311</v>
      </c>
      <c r="H12" s="79">
        <v>45169</v>
      </c>
      <c r="I12" s="54">
        <v>0.66</v>
      </c>
      <c r="J12" s="70" t="s">
        <v>131</v>
      </c>
      <c r="K12" s="71">
        <v>6.3556000000000001E-2</v>
      </c>
      <c r="L12" s="71">
        <v>6.3556000000000001E-2</v>
      </c>
      <c r="M12" s="72">
        <v>967164.75765000004</v>
      </c>
      <c r="N12" s="80">
        <v>100.01763</v>
      </c>
      <c r="O12" s="72">
        <v>967.33526663700002</v>
      </c>
      <c r="P12" s="117" t="s">
        <v>3363</v>
      </c>
      <c r="Q12" s="73">
        <v>1</v>
      </c>
      <c r="R12" s="73">
        <v>1.1235619397001811E-3</v>
      </c>
    </row>
    <row r="13" spans="1:18">
      <c r="A13" s="118" t="s">
        <v>3363</v>
      </c>
      <c r="B13" s="117" t="s">
        <v>3363</v>
      </c>
      <c r="C13" s="117" t="s">
        <v>3363</v>
      </c>
      <c r="D13" s="117" t="s">
        <v>3363</v>
      </c>
      <c r="E13" s="117" t="s">
        <v>3363</v>
      </c>
      <c r="F13" s="117" t="s">
        <v>3363</v>
      </c>
      <c r="G13" s="117" t="s">
        <v>3363</v>
      </c>
      <c r="H13" s="117" t="s">
        <v>3363</v>
      </c>
      <c r="I13" s="117" t="s">
        <v>3363</v>
      </c>
      <c r="J13" s="117" t="s">
        <v>3363</v>
      </c>
      <c r="K13" s="117" t="s">
        <v>3363</v>
      </c>
      <c r="L13" s="117" t="s">
        <v>3363</v>
      </c>
      <c r="M13" s="117" t="s">
        <v>3363</v>
      </c>
      <c r="N13" s="117" t="s">
        <v>3363</v>
      </c>
      <c r="O13" s="117" t="s">
        <v>3363</v>
      </c>
      <c r="P13" s="117" t="s">
        <v>3363</v>
      </c>
      <c r="Q13" s="117" t="s">
        <v>3363</v>
      </c>
      <c r="R13" s="117" t="s">
        <v>3363</v>
      </c>
    </row>
    <row r="14" spans="1:18">
      <c r="A14" s="117" t="s">
        <v>3363</v>
      </c>
      <c r="B14" s="117" t="s">
        <v>3363</v>
      </c>
      <c r="C14" s="117" t="s">
        <v>3363</v>
      </c>
      <c r="D14" s="117" t="s">
        <v>3363</v>
      </c>
      <c r="E14" s="117" t="s">
        <v>3363</v>
      </c>
      <c r="F14" s="117" t="s">
        <v>3363</v>
      </c>
      <c r="G14" s="117" t="s">
        <v>3363</v>
      </c>
      <c r="H14" s="117" t="s">
        <v>3363</v>
      </c>
      <c r="I14" s="117" t="s">
        <v>3363</v>
      </c>
      <c r="J14" s="117" t="s">
        <v>3363</v>
      </c>
      <c r="K14" s="117" t="s">
        <v>3363</v>
      </c>
      <c r="L14" s="117" t="s">
        <v>3363</v>
      </c>
      <c r="M14" s="117" t="s">
        <v>3363</v>
      </c>
      <c r="N14" s="117" t="s">
        <v>3363</v>
      </c>
      <c r="O14" s="117" t="s">
        <v>3363</v>
      </c>
      <c r="P14" s="117" t="s">
        <v>3363</v>
      </c>
      <c r="Q14" s="117" t="s">
        <v>3363</v>
      </c>
      <c r="R14" s="117" t="s">
        <v>3363</v>
      </c>
    </row>
    <row r="15" spans="1:18">
      <c r="A15" s="117" t="s">
        <v>3363</v>
      </c>
      <c r="B15" s="117" t="s">
        <v>3363</v>
      </c>
      <c r="C15" s="117" t="s">
        <v>3363</v>
      </c>
      <c r="D15" s="117" t="s">
        <v>3363</v>
      </c>
      <c r="E15" s="117" t="s">
        <v>3363</v>
      </c>
      <c r="F15" s="117" t="s">
        <v>3363</v>
      </c>
      <c r="G15" s="117" t="s">
        <v>3363</v>
      </c>
      <c r="H15" s="117" t="s">
        <v>3363</v>
      </c>
      <c r="I15" s="117" t="s">
        <v>3363</v>
      </c>
      <c r="J15" s="117" t="s">
        <v>3363</v>
      </c>
      <c r="K15" s="117" t="s">
        <v>3363</v>
      </c>
      <c r="L15" s="117" t="s">
        <v>3363</v>
      </c>
      <c r="M15" s="117" t="s">
        <v>3363</v>
      </c>
      <c r="N15" s="117" t="s">
        <v>3363</v>
      </c>
      <c r="O15" s="117" t="s">
        <v>3363</v>
      </c>
      <c r="P15" s="117" t="s">
        <v>3363</v>
      </c>
      <c r="Q15" s="117" t="s">
        <v>3363</v>
      </c>
      <c r="R15" s="117" t="s">
        <v>3363</v>
      </c>
    </row>
    <row r="16" spans="1:18">
      <c r="A16" s="84" t="s">
        <v>208</v>
      </c>
      <c r="B16" s="117" t="s">
        <v>3363</v>
      </c>
      <c r="C16" s="117" t="s">
        <v>3363</v>
      </c>
      <c r="D16" s="117" t="s">
        <v>3363</v>
      </c>
      <c r="E16" s="117" t="s">
        <v>3363</v>
      </c>
      <c r="F16" s="117" t="s">
        <v>3363</v>
      </c>
      <c r="G16" s="117" t="s">
        <v>3363</v>
      </c>
      <c r="H16" s="117" t="s">
        <v>3363</v>
      </c>
      <c r="I16" s="117" t="s">
        <v>3363</v>
      </c>
      <c r="J16" s="117" t="s">
        <v>3363</v>
      </c>
      <c r="K16" s="117" t="s">
        <v>3363</v>
      </c>
      <c r="L16" s="117" t="s">
        <v>3363</v>
      </c>
      <c r="M16" s="117" t="s">
        <v>3363</v>
      </c>
      <c r="N16" s="117" t="s">
        <v>3363</v>
      </c>
      <c r="O16" s="117" t="s">
        <v>3363</v>
      </c>
      <c r="P16" s="117" t="s">
        <v>3363</v>
      </c>
      <c r="Q16" s="117" t="s">
        <v>3363</v>
      </c>
      <c r="R16" s="117" t="s">
        <v>3363</v>
      </c>
    </row>
    <row r="17" spans="1:18">
      <c r="A17" s="84" t="s">
        <v>112</v>
      </c>
      <c r="B17" s="117" t="s">
        <v>3363</v>
      </c>
      <c r="C17" s="117" t="s">
        <v>3363</v>
      </c>
      <c r="D17" s="117" t="s">
        <v>3363</v>
      </c>
      <c r="E17" s="117" t="s">
        <v>3363</v>
      </c>
      <c r="F17" s="117" t="s">
        <v>3363</v>
      </c>
      <c r="G17" s="117" t="s">
        <v>3363</v>
      </c>
      <c r="H17" s="117" t="s">
        <v>3363</v>
      </c>
      <c r="I17" s="117" t="s">
        <v>3363</v>
      </c>
      <c r="J17" s="117" t="s">
        <v>3363</v>
      </c>
      <c r="K17" s="117" t="s">
        <v>3363</v>
      </c>
      <c r="L17" s="117" t="s">
        <v>3363</v>
      </c>
      <c r="M17" s="117" t="s">
        <v>3363</v>
      </c>
      <c r="N17" s="117" t="s">
        <v>3363</v>
      </c>
      <c r="O17" s="117" t="s">
        <v>3363</v>
      </c>
      <c r="P17" s="117" t="s">
        <v>3363</v>
      </c>
      <c r="Q17" s="117" t="s">
        <v>3363</v>
      </c>
      <c r="R17" s="117" t="s">
        <v>3363</v>
      </c>
    </row>
    <row r="18" spans="1:18">
      <c r="A18" s="84" t="s">
        <v>191</v>
      </c>
      <c r="B18" s="117" t="s">
        <v>3363</v>
      </c>
      <c r="C18" s="117" t="s">
        <v>3363</v>
      </c>
      <c r="D18" s="117" t="s">
        <v>3363</v>
      </c>
      <c r="E18" s="117" t="s">
        <v>3363</v>
      </c>
      <c r="F18" s="117" t="s">
        <v>3363</v>
      </c>
      <c r="G18" s="117" t="s">
        <v>3363</v>
      </c>
      <c r="H18" s="117" t="s">
        <v>3363</v>
      </c>
      <c r="I18" s="117" t="s">
        <v>3363</v>
      </c>
      <c r="J18" s="117" t="s">
        <v>3363</v>
      </c>
      <c r="K18" s="117" t="s">
        <v>3363</v>
      </c>
      <c r="L18" s="117" t="s">
        <v>3363</v>
      </c>
      <c r="M18" s="117" t="s">
        <v>3363</v>
      </c>
      <c r="N18" s="117" t="s">
        <v>3363</v>
      </c>
      <c r="O18" s="117" t="s">
        <v>3363</v>
      </c>
      <c r="P18" s="117" t="s">
        <v>3363</v>
      </c>
      <c r="Q18" s="117" t="s">
        <v>3363</v>
      </c>
      <c r="R18" s="117" t="s">
        <v>3363</v>
      </c>
    </row>
    <row r="19" spans="1:18">
      <c r="A19" s="84" t="s">
        <v>199</v>
      </c>
      <c r="B19" s="117" t="s">
        <v>3363</v>
      </c>
      <c r="C19" s="117" t="s">
        <v>3363</v>
      </c>
      <c r="D19" s="117" t="s">
        <v>3363</v>
      </c>
      <c r="E19" s="117" t="s">
        <v>3363</v>
      </c>
      <c r="F19" s="117" t="s">
        <v>3363</v>
      </c>
      <c r="G19" s="117" t="s">
        <v>3363</v>
      </c>
      <c r="H19" s="117" t="s">
        <v>3363</v>
      </c>
      <c r="I19" s="117" t="s">
        <v>3363</v>
      </c>
      <c r="J19" s="117" t="s">
        <v>3363</v>
      </c>
      <c r="K19" s="117" t="s">
        <v>3363</v>
      </c>
      <c r="L19" s="117" t="s">
        <v>3363</v>
      </c>
      <c r="M19" s="117" t="s">
        <v>3363</v>
      </c>
      <c r="N19" s="117" t="s">
        <v>3363</v>
      </c>
      <c r="O19" s="117" t="s">
        <v>3363</v>
      </c>
      <c r="P19" s="117" t="s">
        <v>3363</v>
      </c>
      <c r="Q19" s="117" t="s">
        <v>3363</v>
      </c>
      <c r="R19" s="117" t="s">
        <v>3363</v>
      </c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1"/>
      <c r="C390" s="1"/>
      <c r="D390" s="1"/>
      <c r="E390" s="1"/>
    </row>
    <row r="391" spans="1:5" hidden="1">
      <c r="A391" s="3"/>
      <c r="C391" s="1"/>
      <c r="D391" s="1"/>
      <c r="E391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23" style="2" customWidth="1"/>
    <col min="3" max="3" width="13.5703125" style="2" customWidth="1"/>
    <col min="4" max="4" width="14.42578125" style="2" customWidth="1"/>
    <col min="5" max="5" width="35.42578125" style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145</v>
      </c>
      <c r="B1" s="36" t="s" vm="1">
        <v>216</v>
      </c>
    </row>
    <row r="2" spans="1:29">
      <c r="A2" s="36" t="s">
        <v>144</v>
      </c>
      <c r="B2" s="36" t="s">
        <v>217</v>
      </c>
    </row>
    <row r="3" spans="1:29">
      <c r="A3" s="36" t="s">
        <v>146</v>
      </c>
      <c r="B3" s="36" t="s">
        <v>218</v>
      </c>
    </row>
    <row r="4" spans="1:29">
      <c r="A4" s="36" t="s">
        <v>147</v>
      </c>
      <c r="B4" s="36">
        <v>2145</v>
      </c>
    </row>
    <row r="5" spans="1:29" ht="18.75">
      <c r="A5" s="144" t="s">
        <v>91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29" s="3" customFormat="1">
      <c r="A6" s="37" t="s">
        <v>116</v>
      </c>
      <c r="B6" s="38" t="s">
        <v>47</v>
      </c>
      <c r="C6" s="38" t="s">
        <v>118</v>
      </c>
      <c r="D6" s="38" t="s">
        <v>117</v>
      </c>
      <c r="E6" s="38" t="s">
        <v>69</v>
      </c>
      <c r="F6" s="38" t="s">
        <v>14</v>
      </c>
      <c r="G6" s="38" t="s">
        <v>70</v>
      </c>
      <c r="H6" s="38" t="s">
        <v>104</v>
      </c>
      <c r="I6" s="38" t="s">
        <v>17</v>
      </c>
      <c r="J6" s="38" t="s">
        <v>103</v>
      </c>
      <c r="K6" s="38" t="s">
        <v>16</v>
      </c>
      <c r="L6" s="132" t="s">
        <v>18</v>
      </c>
      <c r="M6" s="132" t="s">
        <v>193</v>
      </c>
      <c r="N6" s="38" t="s">
        <v>192</v>
      </c>
      <c r="O6" s="38" t="s">
        <v>111</v>
      </c>
      <c r="P6" s="38" t="s">
        <v>62</v>
      </c>
      <c r="Q6" s="38" t="s">
        <v>148</v>
      </c>
      <c r="R6" s="40" t="s">
        <v>150</v>
      </c>
      <c r="Z6" s="1"/>
    </row>
    <row r="7" spans="1:29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113" t="s">
        <v>3363</v>
      </c>
      <c r="H7" s="26" t="s">
        <v>21</v>
      </c>
      <c r="I7" s="26" t="s">
        <v>20</v>
      </c>
      <c r="J7" s="113" t="s">
        <v>3363</v>
      </c>
      <c r="K7" s="26" t="s">
        <v>19</v>
      </c>
      <c r="L7" s="26" t="s">
        <v>19</v>
      </c>
      <c r="M7" s="26" t="s">
        <v>200</v>
      </c>
      <c r="N7" s="113" t="s">
        <v>3363</v>
      </c>
      <c r="O7" s="26" t="s">
        <v>196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  <c r="Z8" s="1"/>
    </row>
    <row r="9" spans="1:29" s="4" customFormat="1" ht="20.25">
      <c r="A9" s="90" t="s">
        <v>55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115" t="s">
        <v>3363</v>
      </c>
      <c r="I9" s="77">
        <v>5.4843712842957917</v>
      </c>
      <c r="J9" s="115" t="s">
        <v>3363</v>
      </c>
      <c r="K9" s="115" t="s">
        <v>3363</v>
      </c>
      <c r="L9" s="62">
        <v>4.0060195017287505E-2</v>
      </c>
      <c r="M9" s="115" t="s">
        <v>3363</v>
      </c>
      <c r="N9" s="115" t="s">
        <v>3363</v>
      </c>
      <c r="O9" s="61">
        <v>9107.2718477919989</v>
      </c>
      <c r="P9" s="115" t="s">
        <v>3363</v>
      </c>
      <c r="Q9" s="62">
        <f>IFERROR(O9/$O$9,0)</f>
        <v>1</v>
      </c>
      <c r="R9" s="62">
        <f>O9/'סכום נכסי הקרן'!$C$41</f>
        <v>1.0551261261686366E-2</v>
      </c>
      <c r="Z9" s="1"/>
      <c r="AC9" s="1"/>
    </row>
    <row r="10" spans="1:29">
      <c r="A10" s="91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78">
        <v>5.009702598075215</v>
      </c>
      <c r="J10" s="116" t="s">
        <v>3363</v>
      </c>
      <c r="K10" s="116" t="s">
        <v>3363</v>
      </c>
      <c r="L10" s="67">
        <v>3.8913436036089002E-2</v>
      </c>
      <c r="M10" s="116" t="s">
        <v>3363</v>
      </c>
      <c r="N10" s="116" t="s">
        <v>3363</v>
      </c>
      <c r="O10" s="66">
        <v>8539.1375864719994</v>
      </c>
      <c r="P10" s="116" t="s">
        <v>3363</v>
      </c>
      <c r="Q10" s="67">
        <f t="shared" ref="Q10:Q38" si="0">IFERROR(O10/$O$9,0)</f>
        <v>0.9376175136950875</v>
      </c>
      <c r="R10" s="67">
        <f>O10/'סכום נכסי הקרן'!$C$41</f>
        <v>9.8930473505296629E-3</v>
      </c>
    </row>
    <row r="11" spans="1:29">
      <c r="A11" s="92" t="s">
        <v>63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116" t="s">
        <v>3363</v>
      </c>
      <c r="I11" s="78">
        <v>6.484127053859849</v>
      </c>
      <c r="J11" s="116" t="s">
        <v>3363</v>
      </c>
      <c r="K11" s="116" t="s">
        <v>3363</v>
      </c>
      <c r="L11" s="67">
        <v>2.9481571987081182E-2</v>
      </c>
      <c r="M11" s="116" t="s">
        <v>3363</v>
      </c>
      <c r="N11" s="116" t="s">
        <v>3363</v>
      </c>
      <c r="O11" s="66">
        <v>5325.8577549049996</v>
      </c>
      <c r="P11" s="116" t="s">
        <v>3363</v>
      </c>
      <c r="Q11" s="67">
        <f t="shared" si="0"/>
        <v>0.58479178440206769</v>
      </c>
      <c r="R11" s="67">
        <f>O11/'סכום נכסי הקרן'!$C$41</f>
        <v>6.1702909009139825E-3</v>
      </c>
    </row>
    <row r="12" spans="1:29">
      <c r="A12" s="93" t="s">
        <v>1824</v>
      </c>
      <c r="B12" s="54" t="s">
        <v>1825</v>
      </c>
      <c r="C12" s="70" t="s">
        <v>29</v>
      </c>
      <c r="D12" s="54" t="s">
        <v>309</v>
      </c>
      <c r="E12" s="70" t="s">
        <v>128</v>
      </c>
      <c r="F12" s="54" t="s">
        <v>310</v>
      </c>
      <c r="G12" s="54" t="s">
        <v>311</v>
      </c>
      <c r="H12" s="79">
        <v>39076</v>
      </c>
      <c r="I12" s="80">
        <v>6.1199999999985391</v>
      </c>
      <c r="J12" s="70" t="s">
        <v>132</v>
      </c>
      <c r="K12" s="71">
        <v>4.9000000000000002E-2</v>
      </c>
      <c r="L12" s="73">
        <v>2.6599999999997914E-2</v>
      </c>
      <c r="M12" s="72">
        <v>750372.40196000005</v>
      </c>
      <c r="N12" s="80">
        <v>153.22999999999999</v>
      </c>
      <c r="O12" s="72">
        <v>1149.795557914</v>
      </c>
      <c r="P12" s="73">
        <v>4.9985099739732395E-4</v>
      </c>
      <c r="Q12" s="73">
        <f t="shared" si="0"/>
        <v>0.12625027309278802</v>
      </c>
      <c r="R12" s="73">
        <f>O12/'סכום נכסי הקרן'!$C$41</f>
        <v>1.3320996157612588E-3</v>
      </c>
    </row>
    <row r="13" spans="1:29">
      <c r="A13" s="93" t="s">
        <v>1826</v>
      </c>
      <c r="B13" s="54" t="s">
        <v>1827</v>
      </c>
      <c r="C13" s="70" t="s">
        <v>29</v>
      </c>
      <c r="D13" s="54" t="s">
        <v>309</v>
      </c>
      <c r="E13" s="70" t="s">
        <v>128</v>
      </c>
      <c r="F13" s="54" t="s">
        <v>310</v>
      </c>
      <c r="G13" s="54" t="s">
        <v>311</v>
      </c>
      <c r="H13" s="79">
        <v>40738</v>
      </c>
      <c r="I13" s="80">
        <v>9.7900000000013065</v>
      </c>
      <c r="J13" s="70" t="s">
        <v>132</v>
      </c>
      <c r="K13" s="71">
        <v>4.0999999999999995E-2</v>
      </c>
      <c r="L13" s="73">
        <v>2.8300000000004672E-2</v>
      </c>
      <c r="M13" s="72">
        <v>1585915.4304049998</v>
      </c>
      <c r="N13" s="80">
        <v>132.19</v>
      </c>
      <c r="O13" s="72">
        <v>2096.4216330939998</v>
      </c>
      <c r="P13" s="73">
        <v>4.3673693817029391E-4</v>
      </c>
      <c r="Q13" s="73">
        <f t="shared" si="0"/>
        <v>0.230192056208607</v>
      </c>
      <c r="R13" s="73">
        <f>O13/'סכום נכסי הקרן'!$C$41</f>
        <v>2.4288165254218058E-3</v>
      </c>
    </row>
    <row r="14" spans="1:29">
      <c r="A14" s="93" t="s">
        <v>1828</v>
      </c>
      <c r="B14" s="54" t="s">
        <v>1829</v>
      </c>
      <c r="C14" s="70" t="s">
        <v>29</v>
      </c>
      <c r="D14" s="54" t="s">
        <v>1830</v>
      </c>
      <c r="E14" s="70" t="s">
        <v>658</v>
      </c>
      <c r="F14" s="54" t="s">
        <v>304</v>
      </c>
      <c r="G14" s="54" t="s">
        <v>130</v>
      </c>
      <c r="H14" s="79">
        <v>42795</v>
      </c>
      <c r="I14" s="80">
        <v>5.2800000000015554</v>
      </c>
      <c r="J14" s="70" t="s">
        <v>132</v>
      </c>
      <c r="K14" s="71">
        <v>2.1400000000000002E-2</v>
      </c>
      <c r="L14" s="73">
        <v>2.1499999999998232E-2</v>
      </c>
      <c r="M14" s="72">
        <v>497443.68471499992</v>
      </c>
      <c r="N14" s="80">
        <v>113.7</v>
      </c>
      <c r="O14" s="72">
        <v>565.59347595400004</v>
      </c>
      <c r="P14" s="73">
        <v>1.2755456542162991E-3</v>
      </c>
      <c r="Q14" s="73">
        <f t="shared" si="0"/>
        <v>6.2103502059304913E-2</v>
      </c>
      <c r="R14" s="73">
        <f>O14/'סכום נכסי הקרן'!$C$41</f>
        <v>6.5527027549340338E-4</v>
      </c>
    </row>
    <row r="15" spans="1:29">
      <c r="A15" s="93" t="s">
        <v>1831</v>
      </c>
      <c r="B15" s="54" t="s">
        <v>1832</v>
      </c>
      <c r="C15" s="70" t="s">
        <v>29</v>
      </c>
      <c r="D15" s="54" t="s">
        <v>383</v>
      </c>
      <c r="E15" s="70" t="s">
        <v>303</v>
      </c>
      <c r="F15" s="54" t="s">
        <v>339</v>
      </c>
      <c r="G15" s="54" t="s">
        <v>311</v>
      </c>
      <c r="H15" s="79">
        <v>36489</v>
      </c>
      <c r="I15" s="80">
        <v>3.1600000009785525</v>
      </c>
      <c r="J15" s="70" t="s">
        <v>132</v>
      </c>
      <c r="K15" s="71">
        <v>6.0499999999999998E-2</v>
      </c>
      <c r="L15" s="73">
        <v>1.6399999994662441E-2</v>
      </c>
      <c r="M15" s="72">
        <v>266.06147399999998</v>
      </c>
      <c r="N15" s="80">
        <v>169</v>
      </c>
      <c r="O15" s="72">
        <v>0.44964389100000002</v>
      </c>
      <c r="P15" s="117" t="s">
        <v>3363</v>
      </c>
      <c r="Q15" s="73">
        <f t="shared" si="0"/>
        <v>4.9371963252531367E-5</v>
      </c>
      <c r="R15" s="73">
        <f>O15/'סכום נכסי הקרן'!$C$41</f>
        <v>5.2093648327983709E-7</v>
      </c>
    </row>
    <row r="16" spans="1:29">
      <c r="A16" s="93" t="s">
        <v>1833</v>
      </c>
      <c r="B16" s="54" t="s">
        <v>1834</v>
      </c>
      <c r="C16" s="70" t="s">
        <v>29</v>
      </c>
      <c r="D16" s="54" t="s">
        <v>1835</v>
      </c>
      <c r="E16" s="70" t="s">
        <v>128</v>
      </c>
      <c r="F16" s="54" t="s">
        <v>316</v>
      </c>
      <c r="G16" s="54" t="s">
        <v>130</v>
      </c>
      <c r="H16" s="79">
        <v>39084</v>
      </c>
      <c r="I16" s="80">
        <v>1.6500000000050772</v>
      </c>
      <c r="J16" s="70" t="s">
        <v>132</v>
      </c>
      <c r="K16" s="71">
        <v>5.5999999999999994E-2</v>
      </c>
      <c r="L16" s="73">
        <v>2.3500000000056115E-2</v>
      </c>
      <c r="M16" s="72">
        <v>131871.70362700001</v>
      </c>
      <c r="N16" s="80">
        <v>141.88</v>
      </c>
      <c r="O16" s="72">
        <v>187.09956879700002</v>
      </c>
      <c r="P16" s="73">
        <v>3.4772128289570719E-4</v>
      </c>
      <c r="Q16" s="73">
        <f t="shared" si="0"/>
        <v>2.054397539943437E-2</v>
      </c>
      <c r="R16" s="73">
        <f>O16/'סכום נכסי הקרן'!$C$41</f>
        <v>2.1676485179308955E-4</v>
      </c>
    </row>
    <row r="17" spans="1:18">
      <c r="A17" s="93" t="s">
        <v>1836</v>
      </c>
      <c r="B17" s="54" t="s">
        <v>1837</v>
      </c>
      <c r="C17" s="70" t="s">
        <v>29</v>
      </c>
      <c r="D17" s="54" t="s">
        <v>1838</v>
      </c>
      <c r="E17" s="70" t="s">
        <v>128</v>
      </c>
      <c r="F17" s="54" t="s">
        <v>452</v>
      </c>
      <c r="G17" s="54" t="s">
        <v>311</v>
      </c>
      <c r="H17" s="79">
        <v>45154</v>
      </c>
      <c r="I17" s="80">
        <v>3.4599999999988635</v>
      </c>
      <c r="J17" s="70" t="s">
        <v>132</v>
      </c>
      <c r="K17" s="71">
        <v>3.6400000000000002E-2</v>
      </c>
      <c r="L17" s="73">
        <v>3.2399999999987016E-2</v>
      </c>
      <c r="M17" s="72">
        <v>361988.4</v>
      </c>
      <c r="N17" s="80">
        <v>102.04</v>
      </c>
      <c r="O17" s="72">
        <v>369.37296462699993</v>
      </c>
      <c r="P17" s="73">
        <v>7.3241124793117546E-4</v>
      </c>
      <c r="Q17" s="73">
        <f t="shared" si="0"/>
        <v>4.0558025586614296E-2</v>
      </c>
      <c r="R17" s="73">
        <f>O17/'סכום נכסי הקרן'!$C$41</f>
        <v>4.2793832422252789E-4</v>
      </c>
    </row>
    <row r="18" spans="1:18">
      <c r="A18" s="93" t="s">
        <v>1839</v>
      </c>
      <c r="B18" s="54" t="s">
        <v>1840</v>
      </c>
      <c r="C18" s="70" t="s">
        <v>29</v>
      </c>
      <c r="D18" s="54" t="s">
        <v>1841</v>
      </c>
      <c r="E18" s="70" t="s">
        <v>303</v>
      </c>
      <c r="F18" s="54" t="s">
        <v>456</v>
      </c>
      <c r="G18" s="54" t="s">
        <v>130</v>
      </c>
      <c r="H18" s="79">
        <v>44381</v>
      </c>
      <c r="I18" s="80">
        <v>2.4800000000003446</v>
      </c>
      <c r="J18" s="70" t="s">
        <v>132</v>
      </c>
      <c r="K18" s="71">
        <v>8.5000000000000006E-3</v>
      </c>
      <c r="L18" s="73">
        <v>3.869999999999009E-2</v>
      </c>
      <c r="M18" s="72">
        <v>452485.5</v>
      </c>
      <c r="N18" s="80">
        <v>102.56</v>
      </c>
      <c r="O18" s="72">
        <v>464.06913205800004</v>
      </c>
      <c r="P18" s="73">
        <v>1.4140171875E-3</v>
      </c>
      <c r="Q18" s="73">
        <f t="shared" si="0"/>
        <v>5.0955888856058548E-2</v>
      </c>
      <c r="R18" s="73">
        <f>O18/'סכום נכסי הקרן'!$C$41</f>
        <v>5.3764889614172653E-4</v>
      </c>
    </row>
    <row r="19" spans="1:18">
      <c r="A19" s="93" t="s">
        <v>1842</v>
      </c>
      <c r="B19" s="54" t="s">
        <v>1843</v>
      </c>
      <c r="C19" s="70" t="s">
        <v>29</v>
      </c>
      <c r="D19" s="54" t="s">
        <v>1844</v>
      </c>
      <c r="E19" s="70" t="s">
        <v>538</v>
      </c>
      <c r="F19" s="54" t="s">
        <v>645</v>
      </c>
      <c r="G19" s="117" t="s">
        <v>3363</v>
      </c>
      <c r="H19" s="79">
        <v>39104</v>
      </c>
      <c r="I19" s="80">
        <v>0</v>
      </c>
      <c r="J19" s="70" t="s">
        <v>132</v>
      </c>
      <c r="K19" s="71">
        <v>5.5999999999999994E-2</v>
      </c>
      <c r="L19" s="73">
        <v>0</v>
      </c>
      <c r="M19" s="72">
        <v>172139.04102800001</v>
      </c>
      <c r="N19" s="80">
        <v>9.9999999999999995E-7</v>
      </c>
      <c r="O19" s="72">
        <v>2.5339999999999998E-6</v>
      </c>
      <c r="P19" s="73">
        <v>4.7414921288368262E-4</v>
      </c>
      <c r="Q19" s="73">
        <f t="shared" si="0"/>
        <v>2.7823919636420565E-10</v>
      </c>
      <c r="R19" s="73">
        <f>O19/'סכום נכסי הקרן'!$C$41</f>
        <v>2.9357744540803889E-12</v>
      </c>
    </row>
    <row r="20" spans="1:18">
      <c r="A20" s="93" t="s">
        <v>1845</v>
      </c>
      <c r="B20" s="54" t="s">
        <v>1846</v>
      </c>
      <c r="C20" s="70" t="s">
        <v>29</v>
      </c>
      <c r="D20" s="54" t="s">
        <v>1847</v>
      </c>
      <c r="E20" s="70" t="s">
        <v>129</v>
      </c>
      <c r="F20" s="54" t="s">
        <v>645</v>
      </c>
      <c r="G20" s="117" t="s">
        <v>3363</v>
      </c>
      <c r="H20" s="79">
        <v>45132</v>
      </c>
      <c r="I20" s="80">
        <v>2.5299999999978091</v>
      </c>
      <c r="J20" s="70" t="s">
        <v>132</v>
      </c>
      <c r="K20" s="71">
        <v>4.2500000000000003E-2</v>
      </c>
      <c r="L20" s="73">
        <v>4.1799999999969979E-2</v>
      </c>
      <c r="M20" s="72">
        <v>486008.68396300002</v>
      </c>
      <c r="N20" s="80">
        <v>101.45</v>
      </c>
      <c r="O20" s="72">
        <v>493.05577603600005</v>
      </c>
      <c r="P20" s="73">
        <v>2.3204384826702343E-3</v>
      </c>
      <c r="Q20" s="73">
        <f t="shared" si="0"/>
        <v>5.4138690957768909E-2</v>
      </c>
      <c r="R20" s="73">
        <f>O20/'סכום נכסי הקרן'!$C$41</f>
        <v>5.7123147266111712E-4</v>
      </c>
    </row>
    <row r="21" spans="1:18">
      <c r="A21" s="133" t="s">
        <v>3363</v>
      </c>
      <c r="B21" s="117" t="s">
        <v>3363</v>
      </c>
      <c r="C21" s="117" t="s">
        <v>3363</v>
      </c>
      <c r="D21" s="117" t="s">
        <v>3363</v>
      </c>
      <c r="E21" s="117" t="s">
        <v>3363</v>
      </c>
      <c r="F21" s="117" t="s">
        <v>3363</v>
      </c>
      <c r="G21" s="117" t="s">
        <v>3363</v>
      </c>
      <c r="H21" s="117" t="s">
        <v>3363</v>
      </c>
      <c r="I21" s="117" t="s">
        <v>3363</v>
      </c>
      <c r="J21" s="117" t="s">
        <v>3363</v>
      </c>
      <c r="K21" s="117" t="s">
        <v>3363</v>
      </c>
      <c r="L21" s="117" t="s">
        <v>3363</v>
      </c>
      <c r="M21" s="117" t="s">
        <v>3363</v>
      </c>
      <c r="N21" s="117" t="s">
        <v>3363</v>
      </c>
      <c r="O21" s="117" t="s">
        <v>3363</v>
      </c>
      <c r="P21" s="117" t="s">
        <v>3363</v>
      </c>
      <c r="Q21" s="117" t="s">
        <v>3363</v>
      </c>
      <c r="R21" s="117" t="s">
        <v>3363</v>
      </c>
    </row>
    <row r="22" spans="1:18">
      <c r="A22" s="92" t="s">
        <v>64</v>
      </c>
      <c r="B22" s="116" t="s">
        <v>3363</v>
      </c>
      <c r="C22" s="116" t="s">
        <v>3363</v>
      </c>
      <c r="D22" s="116" t="s">
        <v>3363</v>
      </c>
      <c r="E22" s="116" t="s">
        <v>3363</v>
      </c>
      <c r="F22" s="116" t="s">
        <v>3363</v>
      </c>
      <c r="G22" s="116" t="s">
        <v>3363</v>
      </c>
      <c r="H22" s="116" t="s">
        <v>3363</v>
      </c>
      <c r="I22" s="78">
        <v>2.4053733994417383</v>
      </c>
      <c r="J22" s="116" t="s">
        <v>3363</v>
      </c>
      <c r="K22" s="116" t="s">
        <v>3363</v>
      </c>
      <c r="L22" s="67">
        <v>4.3633333333356013E-2</v>
      </c>
      <c r="M22" s="116" t="s">
        <v>3363</v>
      </c>
      <c r="N22" s="116" t="s">
        <v>3363</v>
      </c>
      <c r="O22" s="66">
        <v>3199.2727289029999</v>
      </c>
      <c r="P22" s="116" t="s">
        <v>3363</v>
      </c>
      <c r="Q22" s="67">
        <f t="shared" si="0"/>
        <v>0.35128771627462108</v>
      </c>
      <c r="R22" s="67">
        <f>O22/'סכום נכסי הקרן'!$C$41</f>
        <v>3.706528472434681E-3</v>
      </c>
    </row>
    <row r="23" spans="1:18">
      <c r="A23" s="93" t="s">
        <v>1850</v>
      </c>
      <c r="B23" s="54" t="s">
        <v>1851</v>
      </c>
      <c r="C23" s="70" t="s">
        <v>29</v>
      </c>
      <c r="D23" s="54" t="s">
        <v>1830</v>
      </c>
      <c r="E23" s="70" t="s">
        <v>658</v>
      </c>
      <c r="F23" s="54" t="s">
        <v>304</v>
      </c>
      <c r="G23" s="54" t="s">
        <v>130</v>
      </c>
      <c r="H23" s="79">
        <v>42795</v>
      </c>
      <c r="I23" s="80">
        <v>4.890000000003897</v>
      </c>
      <c r="J23" s="70" t="s">
        <v>132</v>
      </c>
      <c r="K23" s="71">
        <v>3.7400000000000003E-2</v>
      </c>
      <c r="L23" s="73">
        <v>4.9200000000063374E-2</v>
      </c>
      <c r="M23" s="72">
        <v>243942.10605</v>
      </c>
      <c r="N23" s="80">
        <v>95.74</v>
      </c>
      <c r="O23" s="72">
        <v>233.55017778099997</v>
      </c>
      <c r="P23" s="73">
        <v>3.9204423478521349E-4</v>
      </c>
      <c r="Q23" s="73">
        <f t="shared" si="0"/>
        <v>2.5644362184886658E-2</v>
      </c>
      <c r="R23" s="73">
        <f>O23/'סכום נכסי הקרן'!$C$41</f>
        <v>2.7058036530204933E-4</v>
      </c>
    </row>
    <row r="24" spans="1:18">
      <c r="A24" s="93" t="s">
        <v>1852</v>
      </c>
      <c r="B24" s="54" t="s">
        <v>1853</v>
      </c>
      <c r="C24" s="70" t="s">
        <v>29</v>
      </c>
      <c r="D24" s="54" t="s">
        <v>1830</v>
      </c>
      <c r="E24" s="70" t="s">
        <v>658</v>
      </c>
      <c r="F24" s="54" t="s">
        <v>304</v>
      </c>
      <c r="G24" s="54" t="s">
        <v>130</v>
      </c>
      <c r="H24" s="79">
        <v>42795</v>
      </c>
      <c r="I24" s="80">
        <v>1.1700000000008361</v>
      </c>
      <c r="J24" s="70" t="s">
        <v>132</v>
      </c>
      <c r="K24" s="71">
        <v>2.5000000000000001E-2</v>
      </c>
      <c r="L24" s="73">
        <v>4.4100000000025084E-2</v>
      </c>
      <c r="M24" s="72">
        <v>606508.60472599999</v>
      </c>
      <c r="N24" s="80">
        <v>98.59</v>
      </c>
      <c r="O24" s="72">
        <v>597.95684014999995</v>
      </c>
      <c r="P24" s="73">
        <v>1.4863747812728836E-3</v>
      </c>
      <c r="Q24" s="73">
        <f t="shared" si="0"/>
        <v>6.5657076031497938E-2</v>
      </c>
      <c r="R24" s="73">
        <f>O24/'סכום נכסי הקרן'!$C$41</f>
        <v>6.9276496288674062E-4</v>
      </c>
    </row>
    <row r="25" spans="1:18">
      <c r="A25" s="93" t="s">
        <v>1854</v>
      </c>
      <c r="B25" s="54" t="s">
        <v>1855</v>
      </c>
      <c r="C25" s="70" t="s">
        <v>29</v>
      </c>
      <c r="D25" s="54" t="s">
        <v>1856</v>
      </c>
      <c r="E25" s="70" t="s">
        <v>332</v>
      </c>
      <c r="F25" s="54" t="s">
        <v>345</v>
      </c>
      <c r="G25" s="54" t="s">
        <v>130</v>
      </c>
      <c r="H25" s="79">
        <v>42598</v>
      </c>
      <c r="I25" s="80">
        <v>2.2400000000003017</v>
      </c>
      <c r="J25" s="70" t="s">
        <v>132</v>
      </c>
      <c r="K25" s="71">
        <v>3.1E-2</v>
      </c>
      <c r="L25" s="73">
        <v>4.7500000000011304E-2</v>
      </c>
      <c r="M25" s="72">
        <v>686839.79496299999</v>
      </c>
      <c r="N25" s="80">
        <v>96.57</v>
      </c>
      <c r="O25" s="72">
        <v>663.28118999499998</v>
      </c>
      <c r="P25" s="73">
        <v>9.7405985254538454E-4</v>
      </c>
      <c r="Q25" s="73">
        <f t="shared" si="0"/>
        <v>7.2829844225612783E-2</v>
      </c>
      <c r="R25" s="73">
        <f>O25/'סכום נכסי הקרן'!$C$41</f>
        <v>7.684467140723607E-4</v>
      </c>
    </row>
    <row r="26" spans="1:18">
      <c r="A26" s="93" t="s">
        <v>1857</v>
      </c>
      <c r="B26" s="54" t="s">
        <v>1858</v>
      </c>
      <c r="C26" s="70" t="s">
        <v>29</v>
      </c>
      <c r="D26" s="54" t="s">
        <v>1016</v>
      </c>
      <c r="E26" s="70" t="s">
        <v>932</v>
      </c>
      <c r="F26" s="54" t="s">
        <v>452</v>
      </c>
      <c r="G26" s="54" t="s">
        <v>311</v>
      </c>
      <c r="H26" s="79">
        <v>44007</v>
      </c>
      <c r="I26" s="80">
        <v>3.5200000000015019</v>
      </c>
      <c r="J26" s="70" t="s">
        <v>132</v>
      </c>
      <c r="K26" s="71">
        <v>3.3500000000000002E-2</v>
      </c>
      <c r="L26" s="73">
        <v>6.2400000000030043E-2</v>
      </c>
      <c r="M26" s="72">
        <v>440049.80309399997</v>
      </c>
      <c r="N26" s="80">
        <v>90.79</v>
      </c>
      <c r="O26" s="72">
        <v>399.52121132000002</v>
      </c>
      <c r="P26" s="73">
        <v>5.5006225386749997E-4</v>
      </c>
      <c r="Q26" s="73">
        <f t="shared" si="0"/>
        <v>4.3868374415205517E-2</v>
      </c>
      <c r="R26" s="73">
        <f>O26/'סכום נכסי הקרן'!$C$41</f>
        <v>4.6286667958031133E-4</v>
      </c>
    </row>
    <row r="27" spans="1:18">
      <c r="A27" s="93" t="s">
        <v>1859</v>
      </c>
      <c r="B27" s="54" t="s">
        <v>1860</v>
      </c>
      <c r="C27" s="70" t="s">
        <v>29</v>
      </c>
      <c r="D27" s="54" t="s">
        <v>1861</v>
      </c>
      <c r="E27" s="70" t="s">
        <v>332</v>
      </c>
      <c r="F27" s="54" t="s">
        <v>525</v>
      </c>
      <c r="G27" s="54" t="s">
        <v>311</v>
      </c>
      <c r="H27" s="79">
        <v>43310</v>
      </c>
      <c r="I27" s="80">
        <v>0.98999999999911581</v>
      </c>
      <c r="J27" s="70" t="s">
        <v>132</v>
      </c>
      <c r="K27" s="71">
        <v>3.5499999999999997E-2</v>
      </c>
      <c r="L27" s="73">
        <v>5.4599999999996991E-2</v>
      </c>
      <c r="M27" s="72">
        <v>471964.879823</v>
      </c>
      <c r="N27" s="80">
        <v>98.22</v>
      </c>
      <c r="O27" s="72">
        <v>463.56390495899996</v>
      </c>
      <c r="P27" s="73">
        <v>1.8436128118085938E-3</v>
      </c>
      <c r="Q27" s="73">
        <f t="shared" si="0"/>
        <v>5.0900413725037549E-2</v>
      </c>
      <c r="R27" s="73">
        <f>O27/'סכום נכסי הקרן'!$C$41</f>
        <v>5.3706356354079774E-4</v>
      </c>
    </row>
    <row r="28" spans="1:18">
      <c r="A28" s="93" t="s">
        <v>1862</v>
      </c>
      <c r="B28" s="54" t="s">
        <v>1863</v>
      </c>
      <c r="C28" s="70" t="s">
        <v>29</v>
      </c>
      <c r="D28" s="54" t="s">
        <v>1864</v>
      </c>
      <c r="E28" s="70" t="s">
        <v>129</v>
      </c>
      <c r="F28" s="54" t="s">
        <v>542</v>
      </c>
      <c r="G28" s="54" t="s">
        <v>130</v>
      </c>
      <c r="H28" s="79">
        <v>45122</v>
      </c>
      <c r="I28" s="80">
        <v>3.9100000000042328</v>
      </c>
      <c r="J28" s="70" t="s">
        <v>132</v>
      </c>
      <c r="K28" s="71">
        <v>7.3300000000000004E-2</v>
      </c>
      <c r="L28" s="73">
        <v>7.3600000000077256E-2</v>
      </c>
      <c r="M28" s="72">
        <v>4.7196490000000004</v>
      </c>
      <c r="N28" s="80">
        <v>5156460</v>
      </c>
      <c r="O28" s="72">
        <v>243.366805167</v>
      </c>
      <c r="P28" s="73">
        <v>9.4392980000000009E-4</v>
      </c>
      <c r="Q28" s="73">
        <f t="shared" si="0"/>
        <v>2.6722251101574699E-2</v>
      </c>
      <c r="R28" s="73">
        <f>O28/'סכום נכסי הקרן'!$C$41</f>
        <v>2.8195345287310099E-4</v>
      </c>
    </row>
    <row r="29" spans="1:18">
      <c r="A29" s="93" t="s">
        <v>1865</v>
      </c>
      <c r="B29" s="54">
        <v>9555</v>
      </c>
      <c r="C29" s="70" t="s">
        <v>29</v>
      </c>
      <c r="D29" s="54" t="s">
        <v>1866</v>
      </c>
      <c r="E29" s="70" t="s">
        <v>588</v>
      </c>
      <c r="F29" s="54" t="s">
        <v>645</v>
      </c>
      <c r="G29" s="117" t="s">
        <v>3363</v>
      </c>
      <c r="H29" s="79">
        <v>45046</v>
      </c>
      <c r="I29" s="80">
        <v>0</v>
      </c>
      <c r="J29" s="70" t="s">
        <v>132</v>
      </c>
      <c r="K29" s="71">
        <v>0</v>
      </c>
      <c r="L29" s="71">
        <v>0</v>
      </c>
      <c r="M29" s="72">
        <v>341964.47942699998</v>
      </c>
      <c r="N29" s="80">
        <v>59</v>
      </c>
      <c r="O29" s="72">
        <v>201.759042854</v>
      </c>
      <c r="P29" s="73">
        <v>5.9025860703399834E-4</v>
      </c>
      <c r="Q29" s="73">
        <f t="shared" si="0"/>
        <v>2.2153620340532081E-2</v>
      </c>
      <c r="R29" s="73">
        <f>O29/'סכום נכסי הקרן'!$C$41</f>
        <v>2.3374863610516327E-4</v>
      </c>
    </row>
    <row r="30" spans="1:18">
      <c r="A30" s="93" t="s">
        <v>1867</v>
      </c>
      <c r="B30" s="54">
        <v>9556</v>
      </c>
      <c r="C30" s="70" t="s">
        <v>29</v>
      </c>
      <c r="D30" s="54" t="s">
        <v>1866</v>
      </c>
      <c r="E30" s="70" t="s">
        <v>588</v>
      </c>
      <c r="F30" s="54" t="s">
        <v>645</v>
      </c>
      <c r="G30" s="117" t="s">
        <v>3363</v>
      </c>
      <c r="H30" s="79">
        <v>45046</v>
      </c>
      <c r="I30" s="80">
        <v>0</v>
      </c>
      <c r="J30" s="70" t="s">
        <v>132</v>
      </c>
      <c r="K30" s="71">
        <v>0</v>
      </c>
      <c r="L30" s="71">
        <v>0</v>
      </c>
      <c r="M30" s="72">
        <v>753.12082299999997</v>
      </c>
      <c r="N30" s="80">
        <v>29.41732</v>
      </c>
      <c r="O30" s="72">
        <v>0.221547985</v>
      </c>
      <c r="P30" s="73">
        <v>0</v>
      </c>
      <c r="Q30" s="73">
        <f t="shared" si="0"/>
        <v>2.4326493015986221E-5</v>
      </c>
      <c r="R30" s="73">
        <f>O30/'סכום נכסי הקרן'!$C$41</f>
        <v>2.5667518339225936E-7</v>
      </c>
    </row>
    <row r="31" spans="1:18">
      <c r="A31" s="93" t="s">
        <v>1848</v>
      </c>
      <c r="B31" s="54" t="s">
        <v>1849</v>
      </c>
      <c r="C31" s="70" t="s">
        <v>29</v>
      </c>
      <c r="D31" s="54" t="s">
        <v>383</v>
      </c>
      <c r="E31" s="70" t="s">
        <v>303</v>
      </c>
      <c r="F31" s="54" t="s">
        <v>645</v>
      </c>
      <c r="G31" s="117" t="s">
        <v>3363</v>
      </c>
      <c r="H31" s="79">
        <v>45141</v>
      </c>
      <c r="I31" s="80">
        <v>2.6899999999962634</v>
      </c>
      <c r="J31" s="70" t="s">
        <v>132</v>
      </c>
      <c r="K31" s="71">
        <v>7.0499999999999993E-2</v>
      </c>
      <c r="L31" s="73">
        <v>6.13E-2</v>
      </c>
      <c r="M31" s="72">
        <v>396052.165148</v>
      </c>
      <c r="N31" s="80">
        <v>100</v>
      </c>
      <c r="O31" s="72">
        <v>396.05200869200002</v>
      </c>
      <c r="P31" s="73">
        <v>9.439297702644085E-4</v>
      </c>
      <c r="Q31" s="73">
        <f>IFERROR(O31/$O$9,0)</f>
        <v>4.348744775725788E-2</v>
      </c>
      <c r="R31" s="73">
        <f>O31/'סכום נכסי הקרן'!$C$41</f>
        <v>4.5884742289076474E-4</v>
      </c>
    </row>
    <row r="32" spans="1:18">
      <c r="A32" s="134" t="s">
        <v>3363</v>
      </c>
      <c r="B32" s="117" t="s">
        <v>3363</v>
      </c>
      <c r="C32" s="117" t="s">
        <v>3363</v>
      </c>
      <c r="D32" s="117" t="s">
        <v>3363</v>
      </c>
      <c r="E32" s="117" t="s">
        <v>3363</v>
      </c>
      <c r="F32" s="117" t="s">
        <v>3363</v>
      </c>
      <c r="G32" s="117" t="s">
        <v>3363</v>
      </c>
      <c r="H32" s="117" t="s">
        <v>3363</v>
      </c>
      <c r="I32" s="117" t="s">
        <v>3363</v>
      </c>
      <c r="J32" s="117" t="s">
        <v>3363</v>
      </c>
      <c r="K32" s="117" t="s">
        <v>3363</v>
      </c>
      <c r="L32" s="117" t="s">
        <v>3363</v>
      </c>
      <c r="M32" s="117" t="s">
        <v>3363</v>
      </c>
      <c r="N32" s="117" t="s">
        <v>3363</v>
      </c>
      <c r="O32" s="117" t="s">
        <v>3363</v>
      </c>
      <c r="P32" s="117" t="s">
        <v>3363</v>
      </c>
      <c r="Q32" s="117" t="s">
        <v>3363</v>
      </c>
      <c r="R32" s="117" t="s">
        <v>3363</v>
      </c>
    </row>
    <row r="33" spans="1:18">
      <c r="A33" s="92" t="s">
        <v>50</v>
      </c>
      <c r="B33" s="116" t="s">
        <v>3363</v>
      </c>
      <c r="C33" s="116" t="s">
        <v>3363</v>
      </c>
      <c r="D33" s="116" t="s">
        <v>3363</v>
      </c>
      <c r="E33" s="116" t="s">
        <v>3363</v>
      </c>
      <c r="F33" s="116" t="s">
        <v>3363</v>
      </c>
      <c r="G33" s="116" t="s">
        <v>3363</v>
      </c>
      <c r="H33" s="116" t="s">
        <v>3363</v>
      </c>
      <c r="I33" s="78">
        <v>1.6800000000342685</v>
      </c>
      <c r="J33" s="116" t="s">
        <v>3363</v>
      </c>
      <c r="K33" s="116" t="s">
        <v>3363</v>
      </c>
      <c r="L33" s="67">
        <v>5.8800000001199393E-2</v>
      </c>
      <c r="M33" s="116" t="s">
        <v>3363</v>
      </c>
      <c r="N33" s="116" t="s">
        <v>3363</v>
      </c>
      <c r="O33" s="66">
        <v>14.007102664</v>
      </c>
      <c r="P33" s="116" t="s">
        <v>3363</v>
      </c>
      <c r="Q33" s="67">
        <f t="shared" si="0"/>
        <v>1.5380130183986914E-3</v>
      </c>
      <c r="R33" s="67">
        <f>O33/'סכום נכסי הקרן'!$C$41</f>
        <v>1.6227977180999433E-5</v>
      </c>
    </row>
    <row r="34" spans="1:18">
      <c r="A34" s="93" t="s">
        <v>1868</v>
      </c>
      <c r="B34" s="54" t="s">
        <v>1869</v>
      </c>
      <c r="C34" s="70" t="s">
        <v>29</v>
      </c>
      <c r="D34" s="54" t="s">
        <v>1870</v>
      </c>
      <c r="E34" s="70" t="s">
        <v>538</v>
      </c>
      <c r="F34" s="54" t="s">
        <v>316</v>
      </c>
      <c r="G34" s="54" t="s">
        <v>130</v>
      </c>
      <c r="H34" s="79">
        <v>38118</v>
      </c>
      <c r="I34" s="80">
        <v>1.6800000000342685</v>
      </c>
      <c r="J34" s="70" t="s">
        <v>131</v>
      </c>
      <c r="K34" s="71">
        <v>7.9699999999999993E-2</v>
      </c>
      <c r="L34" s="73">
        <v>5.8800000001199393E-2</v>
      </c>
      <c r="M34" s="72">
        <v>3586.7908480000001</v>
      </c>
      <c r="N34" s="80">
        <v>107.67</v>
      </c>
      <c r="O34" s="72">
        <v>14.007102664</v>
      </c>
      <c r="P34" s="73">
        <v>8.8696921194112682E-5</v>
      </c>
      <c r="Q34" s="73">
        <f t="shared" si="0"/>
        <v>1.5380130183986914E-3</v>
      </c>
      <c r="R34" s="73">
        <f>O34/'סכום נכסי הקרן'!$C$41</f>
        <v>1.6227977180999433E-5</v>
      </c>
    </row>
    <row r="35" spans="1:18">
      <c r="A35" s="133" t="s">
        <v>3363</v>
      </c>
      <c r="B35" s="117" t="s">
        <v>3363</v>
      </c>
      <c r="C35" s="117" t="s">
        <v>3363</v>
      </c>
      <c r="D35" s="117" t="s">
        <v>3363</v>
      </c>
      <c r="E35" s="117" t="s">
        <v>3363</v>
      </c>
      <c r="F35" s="117" t="s">
        <v>3363</v>
      </c>
      <c r="G35" s="117" t="s">
        <v>3363</v>
      </c>
      <c r="H35" s="117" t="s">
        <v>3363</v>
      </c>
      <c r="I35" s="117" t="s">
        <v>3363</v>
      </c>
      <c r="J35" s="117" t="s">
        <v>3363</v>
      </c>
      <c r="K35" s="117" t="s">
        <v>3363</v>
      </c>
      <c r="L35" s="117" t="s">
        <v>3363</v>
      </c>
      <c r="M35" s="117" t="s">
        <v>3363</v>
      </c>
      <c r="N35" s="117" t="s">
        <v>3363</v>
      </c>
      <c r="O35" s="117" t="s">
        <v>3363</v>
      </c>
      <c r="P35" s="117" t="s">
        <v>3363</v>
      </c>
      <c r="Q35" s="117" t="s">
        <v>3363</v>
      </c>
      <c r="R35" s="117" t="s">
        <v>3363</v>
      </c>
    </row>
    <row r="36" spans="1:18">
      <c r="A36" s="91" t="s">
        <v>185</v>
      </c>
      <c r="B36" s="116" t="s">
        <v>3363</v>
      </c>
      <c r="C36" s="116" t="s">
        <v>3363</v>
      </c>
      <c r="D36" s="116" t="s">
        <v>3363</v>
      </c>
      <c r="E36" s="116" t="s">
        <v>3363</v>
      </c>
      <c r="F36" s="116" t="s">
        <v>3363</v>
      </c>
      <c r="G36" s="116" t="s">
        <v>3363</v>
      </c>
      <c r="H36" s="116" t="s">
        <v>3363</v>
      </c>
      <c r="I36" s="78">
        <v>12.449956052118839</v>
      </c>
      <c r="J36" s="116" t="s">
        <v>3363</v>
      </c>
      <c r="K36" s="116" t="s">
        <v>3363</v>
      </c>
      <c r="L36" s="67">
        <v>5.6888452544451802E-2</v>
      </c>
      <c r="M36" s="116" t="s">
        <v>3363</v>
      </c>
      <c r="N36" s="116" t="s">
        <v>3363</v>
      </c>
      <c r="O36" s="66">
        <v>568.13426132000006</v>
      </c>
      <c r="P36" s="116" t="s">
        <v>3363</v>
      </c>
      <c r="Q36" s="67">
        <f t="shared" si="0"/>
        <v>6.2382486304912561E-2</v>
      </c>
      <c r="R36" s="67">
        <f>O36/'סכום נכסי הקרן'!$C$41</f>
        <v>6.5821391115670417E-4</v>
      </c>
    </row>
    <row r="37" spans="1:18">
      <c r="A37" s="92" t="s">
        <v>71</v>
      </c>
      <c r="B37" s="116" t="s">
        <v>3363</v>
      </c>
      <c r="C37" s="116" t="s">
        <v>3363</v>
      </c>
      <c r="D37" s="116" t="s">
        <v>3363</v>
      </c>
      <c r="E37" s="116" t="s">
        <v>3363</v>
      </c>
      <c r="F37" s="116" t="s">
        <v>3363</v>
      </c>
      <c r="G37" s="116" t="s">
        <v>3363</v>
      </c>
      <c r="H37" s="116" t="s">
        <v>3363</v>
      </c>
      <c r="I37" s="78">
        <v>12.449956052118839</v>
      </c>
      <c r="J37" s="116" t="s">
        <v>3363</v>
      </c>
      <c r="K37" s="116" t="s">
        <v>3363</v>
      </c>
      <c r="L37" s="67">
        <v>5.6888452544451802E-2</v>
      </c>
      <c r="M37" s="116" t="s">
        <v>3363</v>
      </c>
      <c r="N37" s="116" t="s">
        <v>3363</v>
      </c>
      <c r="O37" s="66">
        <v>568.13426132000006</v>
      </c>
      <c r="P37" s="116" t="s">
        <v>3363</v>
      </c>
      <c r="Q37" s="67">
        <f t="shared" si="0"/>
        <v>6.2382486304912561E-2</v>
      </c>
      <c r="R37" s="67">
        <f>O37/'סכום נכסי הקרן'!$C$41</f>
        <v>6.5821391115670417E-4</v>
      </c>
    </row>
    <row r="38" spans="1:18">
      <c r="A38" s="93" t="s">
        <v>1873</v>
      </c>
      <c r="B38" s="54" t="s">
        <v>1874</v>
      </c>
      <c r="C38" s="70" t="s">
        <v>29</v>
      </c>
      <c r="D38" s="117" t="s">
        <v>3363</v>
      </c>
      <c r="E38" s="70" t="s">
        <v>3097</v>
      </c>
      <c r="F38" s="54" t="s">
        <v>808</v>
      </c>
      <c r="G38" s="54" t="s">
        <v>1875</v>
      </c>
      <c r="H38" s="79">
        <v>42408</v>
      </c>
      <c r="I38" s="80">
        <v>10.200000000013395</v>
      </c>
      <c r="J38" s="70" t="s">
        <v>139</v>
      </c>
      <c r="K38" s="71">
        <v>3.9510000000000003E-2</v>
      </c>
      <c r="L38" s="73">
        <v>5.3200000000043157E-2</v>
      </c>
      <c r="M38" s="72">
        <v>112167.55695899999</v>
      </c>
      <c r="N38" s="80">
        <v>87.48</v>
      </c>
      <c r="O38" s="72">
        <v>268.77193821200001</v>
      </c>
      <c r="P38" s="73">
        <v>2.8429453768245605E-4</v>
      </c>
      <c r="Q38" s="73">
        <f t="shared" si="0"/>
        <v>2.9511794827686195E-2</v>
      </c>
      <c r="R38" s="73">
        <f>O38/'סכום נכסי הקרן'!$C$41</f>
        <v>3.113866575282014E-4</v>
      </c>
    </row>
    <row r="39" spans="1:18">
      <c r="A39" s="93" t="s">
        <v>1871</v>
      </c>
      <c r="B39" s="54" t="s">
        <v>1872</v>
      </c>
      <c r="C39" s="70" t="s">
        <v>29</v>
      </c>
      <c r="D39" s="117" t="s">
        <v>3363</v>
      </c>
      <c r="E39" s="70" t="s">
        <v>3097</v>
      </c>
      <c r="F39" s="54" t="s">
        <v>914</v>
      </c>
      <c r="G39" s="54" t="s">
        <v>837</v>
      </c>
      <c r="H39" s="79">
        <v>42206</v>
      </c>
      <c r="I39" s="80">
        <v>14.469999999994123</v>
      </c>
      <c r="J39" s="70" t="s">
        <v>139</v>
      </c>
      <c r="K39" s="71">
        <v>4.555E-2</v>
      </c>
      <c r="L39" s="73">
        <v>6.0199999999961257E-2</v>
      </c>
      <c r="M39" s="72">
        <v>132395.17567500001</v>
      </c>
      <c r="N39" s="80">
        <v>82.55</v>
      </c>
      <c r="O39" s="72">
        <v>299.362323108</v>
      </c>
      <c r="P39" s="73">
        <v>7.9478911312350303E-4</v>
      </c>
      <c r="Q39" s="73">
        <f>IFERROR(O39/$O$9,0)</f>
        <v>3.2870691477226356E-2</v>
      </c>
      <c r="R39" s="73">
        <f>O39/'סכום נכסי הקרן'!$C$41</f>
        <v>3.4682725362850266E-4</v>
      </c>
    </row>
    <row r="40" spans="1:18">
      <c r="A40" s="119" t="s">
        <v>3363</v>
      </c>
      <c r="B40" s="120" t="s">
        <v>3363</v>
      </c>
      <c r="C40" s="120" t="s">
        <v>3363</v>
      </c>
      <c r="D40" s="120" t="s">
        <v>3363</v>
      </c>
      <c r="E40" s="120" t="s">
        <v>3363</v>
      </c>
      <c r="F40" s="120" t="s">
        <v>3363</v>
      </c>
      <c r="G40" s="120" t="s">
        <v>3363</v>
      </c>
      <c r="H40" s="120" t="s">
        <v>3363</v>
      </c>
      <c r="I40" s="120" t="s">
        <v>3363</v>
      </c>
      <c r="J40" s="120" t="s">
        <v>3363</v>
      </c>
      <c r="K40" s="120" t="s">
        <v>3363</v>
      </c>
      <c r="L40" s="120" t="s">
        <v>3363</v>
      </c>
      <c r="M40" s="120" t="s">
        <v>3363</v>
      </c>
      <c r="N40" s="120" t="s">
        <v>3363</v>
      </c>
      <c r="O40" s="120" t="s">
        <v>3363</v>
      </c>
      <c r="P40" s="120" t="s">
        <v>3363</v>
      </c>
      <c r="Q40" s="120" t="s">
        <v>3363</v>
      </c>
      <c r="R40" s="120" t="s">
        <v>3363</v>
      </c>
    </row>
    <row r="41" spans="1:18">
      <c r="A41" s="119" t="s">
        <v>3363</v>
      </c>
      <c r="B41" s="120" t="s">
        <v>3363</v>
      </c>
      <c r="C41" s="120" t="s">
        <v>3363</v>
      </c>
      <c r="D41" s="120" t="s">
        <v>3363</v>
      </c>
      <c r="E41" s="120" t="s">
        <v>3363</v>
      </c>
      <c r="F41" s="120" t="s">
        <v>3363</v>
      </c>
      <c r="G41" s="120" t="s">
        <v>3363</v>
      </c>
      <c r="H41" s="120" t="s">
        <v>3363</v>
      </c>
      <c r="I41" s="120" t="s">
        <v>3363</v>
      </c>
      <c r="J41" s="120" t="s">
        <v>3363</v>
      </c>
      <c r="K41" s="120" t="s">
        <v>3363</v>
      </c>
      <c r="L41" s="120" t="s">
        <v>3363</v>
      </c>
      <c r="M41" s="120" t="s">
        <v>3363</v>
      </c>
      <c r="N41" s="120" t="s">
        <v>3363</v>
      </c>
      <c r="O41" s="120" t="s">
        <v>3363</v>
      </c>
      <c r="P41" s="120" t="s">
        <v>3363</v>
      </c>
      <c r="Q41" s="120" t="s">
        <v>3363</v>
      </c>
      <c r="R41" s="120" t="s">
        <v>3363</v>
      </c>
    </row>
    <row r="42" spans="1:18">
      <c r="A42" s="84" t="s">
        <v>208</v>
      </c>
      <c r="B42" s="120" t="s">
        <v>3363</v>
      </c>
      <c r="C42" s="120" t="s">
        <v>3363</v>
      </c>
      <c r="D42" s="120" t="s">
        <v>3363</v>
      </c>
      <c r="E42" s="120" t="s">
        <v>3363</v>
      </c>
      <c r="F42" s="120" t="s">
        <v>3363</v>
      </c>
      <c r="G42" s="120" t="s">
        <v>3363</v>
      </c>
      <c r="H42" s="120" t="s">
        <v>3363</v>
      </c>
      <c r="I42" s="120" t="s">
        <v>3363</v>
      </c>
      <c r="J42" s="120" t="s">
        <v>3363</v>
      </c>
      <c r="K42" s="120" t="s">
        <v>3363</v>
      </c>
      <c r="L42" s="120" t="s">
        <v>3363</v>
      </c>
      <c r="M42" s="120" t="s">
        <v>3363</v>
      </c>
      <c r="N42" s="120" t="s">
        <v>3363</v>
      </c>
      <c r="O42" s="120" t="s">
        <v>3363</v>
      </c>
      <c r="P42" s="120" t="s">
        <v>3363</v>
      </c>
      <c r="Q42" s="120" t="s">
        <v>3363</v>
      </c>
      <c r="R42" s="120" t="s">
        <v>3363</v>
      </c>
    </row>
    <row r="43" spans="1:18">
      <c r="A43" s="84" t="s">
        <v>112</v>
      </c>
      <c r="B43" s="120" t="s">
        <v>3363</v>
      </c>
      <c r="C43" s="120" t="s">
        <v>3363</v>
      </c>
      <c r="D43" s="120" t="s">
        <v>3363</v>
      </c>
      <c r="E43" s="120" t="s">
        <v>3363</v>
      </c>
      <c r="F43" s="120" t="s">
        <v>3363</v>
      </c>
      <c r="G43" s="120" t="s">
        <v>3363</v>
      </c>
      <c r="H43" s="120" t="s">
        <v>3363</v>
      </c>
      <c r="I43" s="120" t="s">
        <v>3363</v>
      </c>
      <c r="J43" s="120" t="s">
        <v>3363</v>
      </c>
      <c r="K43" s="120" t="s">
        <v>3363</v>
      </c>
      <c r="L43" s="120" t="s">
        <v>3363</v>
      </c>
      <c r="M43" s="120" t="s">
        <v>3363</v>
      </c>
      <c r="N43" s="120" t="s">
        <v>3363</v>
      </c>
      <c r="O43" s="120" t="s">
        <v>3363</v>
      </c>
      <c r="P43" s="120" t="s">
        <v>3363</v>
      </c>
      <c r="Q43" s="120" t="s">
        <v>3363</v>
      </c>
      <c r="R43" s="120" t="s">
        <v>3363</v>
      </c>
    </row>
    <row r="44" spans="1:18">
      <c r="A44" s="84" t="s">
        <v>191</v>
      </c>
      <c r="B44" s="120" t="s">
        <v>3363</v>
      </c>
      <c r="C44" s="120" t="s">
        <v>3363</v>
      </c>
      <c r="D44" s="120" t="s">
        <v>3363</v>
      </c>
      <c r="E44" s="120" t="s">
        <v>3363</v>
      </c>
      <c r="F44" s="120" t="s">
        <v>3363</v>
      </c>
      <c r="G44" s="120" t="s">
        <v>3363</v>
      </c>
      <c r="H44" s="120" t="s">
        <v>3363</v>
      </c>
      <c r="I44" s="120" t="s">
        <v>3363</v>
      </c>
      <c r="J44" s="120" t="s">
        <v>3363</v>
      </c>
      <c r="K44" s="120" t="s">
        <v>3363</v>
      </c>
      <c r="L44" s="120" t="s">
        <v>3363</v>
      </c>
      <c r="M44" s="120" t="s">
        <v>3363</v>
      </c>
      <c r="N44" s="120" t="s">
        <v>3363</v>
      </c>
      <c r="O44" s="120" t="s">
        <v>3363</v>
      </c>
      <c r="P44" s="120" t="s">
        <v>3363</v>
      </c>
      <c r="Q44" s="120" t="s">
        <v>3363</v>
      </c>
      <c r="R44" s="120" t="s">
        <v>3363</v>
      </c>
    </row>
    <row r="45" spans="1:18">
      <c r="A45" s="84" t="s">
        <v>199</v>
      </c>
      <c r="B45" s="120" t="s">
        <v>3363</v>
      </c>
      <c r="C45" s="120" t="s">
        <v>3363</v>
      </c>
      <c r="D45" s="120" t="s">
        <v>3363</v>
      </c>
      <c r="E45" s="120" t="s">
        <v>3363</v>
      </c>
      <c r="F45" s="120" t="s">
        <v>3363</v>
      </c>
      <c r="G45" s="120" t="s">
        <v>3363</v>
      </c>
      <c r="H45" s="120" t="s">
        <v>3363</v>
      </c>
      <c r="I45" s="120" t="s">
        <v>3363</v>
      </c>
      <c r="J45" s="120" t="s">
        <v>3363</v>
      </c>
      <c r="K45" s="120" t="s">
        <v>3363</v>
      </c>
      <c r="L45" s="120" t="s">
        <v>3363</v>
      </c>
      <c r="M45" s="120" t="s">
        <v>3363</v>
      </c>
      <c r="N45" s="120" t="s">
        <v>3363</v>
      </c>
      <c r="O45" s="120" t="s">
        <v>3363</v>
      </c>
      <c r="P45" s="120" t="s">
        <v>3363</v>
      </c>
      <c r="Q45" s="120" t="s">
        <v>3363</v>
      </c>
      <c r="R45" s="120" t="s">
        <v>3363</v>
      </c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C1:XFD4 A5:AY1048576 BA5:XFD1048576 AZ5:AZ9999 AZ10001:AZ1048576" xr:uid="{00000000-0002-0000-0E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19" style="2" customWidth="1"/>
    <col min="3" max="3" width="13.140625" style="2" customWidth="1"/>
    <col min="4" max="4" width="13.85546875" style="2" customWidth="1"/>
    <col min="5" max="5" width="35.7109375" style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8">
      <c r="A1" s="36" t="s">
        <v>145</v>
      </c>
      <c r="B1" s="36" t="s" vm="1">
        <v>216</v>
      </c>
    </row>
    <row r="2" spans="1:28">
      <c r="A2" s="36" t="s">
        <v>144</v>
      </c>
      <c r="B2" s="36" t="s">
        <v>217</v>
      </c>
    </row>
    <row r="3" spans="1:28">
      <c r="A3" s="36" t="s">
        <v>146</v>
      </c>
      <c r="B3" s="36" t="s">
        <v>218</v>
      </c>
    </row>
    <row r="4" spans="1:28">
      <c r="A4" s="36" t="s">
        <v>147</v>
      </c>
      <c r="B4" s="36">
        <v>2145</v>
      </c>
    </row>
    <row r="5" spans="1:28" ht="18.75">
      <c r="A5" s="144" t="s">
        <v>92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6" spans="1:28" s="3" customFormat="1">
      <c r="A6" s="37" t="s">
        <v>116</v>
      </c>
      <c r="B6" s="38" t="s">
        <v>47</v>
      </c>
      <c r="C6" s="38" t="s">
        <v>118</v>
      </c>
      <c r="D6" s="38" t="s">
        <v>117</v>
      </c>
      <c r="E6" s="38" t="s">
        <v>69</v>
      </c>
      <c r="F6" s="38" t="s">
        <v>103</v>
      </c>
      <c r="G6" s="38" t="s">
        <v>193</v>
      </c>
      <c r="H6" s="38" t="s">
        <v>192</v>
      </c>
      <c r="I6" s="38" t="s">
        <v>111</v>
      </c>
      <c r="J6" s="38" t="s">
        <v>62</v>
      </c>
      <c r="K6" s="38" t="s">
        <v>148</v>
      </c>
      <c r="L6" s="40" t="s">
        <v>150</v>
      </c>
      <c r="AB6" s="1"/>
    </row>
    <row r="7" spans="1:28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13" t="s">
        <v>3363</v>
      </c>
      <c r="G7" s="26" t="s">
        <v>200</v>
      </c>
      <c r="H7" s="113" t="s">
        <v>3363</v>
      </c>
      <c r="I7" s="26" t="s">
        <v>196</v>
      </c>
      <c r="J7" s="26" t="s">
        <v>19</v>
      </c>
      <c r="K7" s="26" t="s">
        <v>19</v>
      </c>
      <c r="L7" s="27" t="s">
        <v>19</v>
      </c>
      <c r="AB7" s="1"/>
    </row>
    <row r="8" spans="1:28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AB8" s="1"/>
    </row>
    <row r="9" spans="1:28" s="4" customFormat="1" ht="20.25">
      <c r="A9" s="59" t="s">
        <v>31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115" t="s">
        <v>3363</v>
      </c>
      <c r="I9" s="61">
        <f>I10+I32</f>
        <v>3254.2937477089999</v>
      </c>
      <c r="J9" s="115" t="s">
        <v>3363</v>
      </c>
      <c r="K9" s="62">
        <f t="shared" ref="K9:K29" si="0">IFERROR(I9/$I$9,0)</f>
        <v>1</v>
      </c>
      <c r="L9" s="62">
        <f>I9/'סכום נכסי הקרן'!$C$41</f>
        <v>3.7702732638506759E-3</v>
      </c>
      <c r="AB9" s="1"/>
    </row>
    <row r="10" spans="1:28">
      <c r="A10" s="68" t="s">
        <v>186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116" t="s">
        <v>3363</v>
      </c>
      <c r="I10" s="66">
        <f>SUM(I11:I29)</f>
        <v>1628.305293295</v>
      </c>
      <c r="J10" s="116" t="s">
        <v>3363</v>
      </c>
      <c r="K10" s="67">
        <f t="shared" si="0"/>
        <v>0.50035596646471003</v>
      </c>
      <c r="L10" s="67">
        <f>I10/'סכום נכסי הקרן'!$C$41</f>
        <v>1.8864787227700617E-3</v>
      </c>
    </row>
    <row r="11" spans="1:28">
      <c r="A11" s="69" t="s">
        <v>1876</v>
      </c>
      <c r="B11" s="54">
        <v>9114</v>
      </c>
      <c r="C11" s="70" t="s">
        <v>29</v>
      </c>
      <c r="D11" s="54" t="s">
        <v>1877</v>
      </c>
      <c r="E11" s="70" t="s">
        <v>1290</v>
      </c>
      <c r="F11" s="70" t="s">
        <v>131</v>
      </c>
      <c r="G11" s="72">
        <v>2144.81</v>
      </c>
      <c r="H11" s="72">
        <v>782.57029999999997</v>
      </c>
      <c r="I11" s="72">
        <v>60.877919999999996</v>
      </c>
      <c r="J11" s="73">
        <v>2.5784074196044459E-4</v>
      </c>
      <c r="K11" s="73">
        <f t="shared" si="0"/>
        <v>1.8706952942664633E-2</v>
      </c>
      <c r="L11" s="73">
        <f>I11/'סכום נכסי הקרן'!$C$41</f>
        <v>7.0530324527841195E-5</v>
      </c>
    </row>
    <row r="12" spans="1:28">
      <c r="A12" s="69" t="s">
        <v>1878</v>
      </c>
      <c r="B12" s="54">
        <v>8423</v>
      </c>
      <c r="C12" s="70" t="s">
        <v>29</v>
      </c>
      <c r="D12" s="54" t="s">
        <v>1879</v>
      </c>
      <c r="E12" s="70" t="s">
        <v>563</v>
      </c>
      <c r="F12" s="70" t="s">
        <v>131</v>
      </c>
      <c r="G12" s="72">
        <v>1815709.15</v>
      </c>
      <c r="H12" s="72">
        <v>0</v>
      </c>
      <c r="I12" s="72">
        <v>0</v>
      </c>
      <c r="J12" s="73">
        <v>3.6936339122799146E-4</v>
      </c>
      <c r="K12" s="73">
        <f t="shared" si="0"/>
        <v>0</v>
      </c>
      <c r="L12" s="73">
        <f>I12/'סכום נכסי הקרן'!$C$41</f>
        <v>0</v>
      </c>
    </row>
    <row r="13" spans="1:28">
      <c r="A13" s="69" t="s">
        <v>1880</v>
      </c>
      <c r="B13" s="54">
        <v>8460</v>
      </c>
      <c r="C13" s="70" t="s">
        <v>29</v>
      </c>
      <c r="D13" s="54" t="s">
        <v>1881</v>
      </c>
      <c r="E13" s="70" t="s">
        <v>1290</v>
      </c>
      <c r="F13" s="70" t="s">
        <v>131</v>
      </c>
      <c r="G13" s="72">
        <v>7960.89</v>
      </c>
      <c r="H13" s="72">
        <v>276.87139999999999</v>
      </c>
      <c r="I13" s="72">
        <v>79.94426</v>
      </c>
      <c r="J13" s="73">
        <v>6.9638333422223091E-4</v>
      </c>
      <c r="K13" s="73">
        <f t="shared" si="0"/>
        <v>2.4565778690470153E-2</v>
      </c>
      <c r="L13" s="73">
        <f>I13/'סכום נכסי הקרן'!$C$41</f>
        <v>9.2619698602352293E-5</v>
      </c>
    </row>
    <row r="14" spans="1:28">
      <c r="A14" s="69" t="s">
        <v>1882</v>
      </c>
      <c r="B14" s="54">
        <v>8525</v>
      </c>
      <c r="C14" s="70" t="s">
        <v>29</v>
      </c>
      <c r="D14" s="54" t="s">
        <v>1883</v>
      </c>
      <c r="E14" s="70" t="s">
        <v>1290</v>
      </c>
      <c r="F14" s="70" t="s">
        <v>131</v>
      </c>
      <c r="G14" s="72">
        <v>3077.56</v>
      </c>
      <c r="H14" s="72">
        <v>580.07950000000005</v>
      </c>
      <c r="I14" s="72">
        <v>64.750249999999994</v>
      </c>
      <c r="J14" s="73">
        <v>3.0712353988007789E-4</v>
      </c>
      <c r="K14" s="73">
        <f t="shared" si="0"/>
        <v>1.9896867037766251E-2</v>
      </c>
      <c r="L14" s="73">
        <f>I14/'סכום נכסי הקרן'!$C$41</f>
        <v>7.5016625826881882E-5</v>
      </c>
    </row>
    <row r="15" spans="1:28">
      <c r="A15" s="69" t="s">
        <v>1884</v>
      </c>
      <c r="B15" s="54">
        <v>9326</v>
      </c>
      <c r="C15" s="70" t="s">
        <v>29</v>
      </c>
      <c r="D15" s="54" t="s">
        <v>1885</v>
      </c>
      <c r="E15" s="70" t="s">
        <v>1454</v>
      </c>
      <c r="F15" s="70" t="s">
        <v>131</v>
      </c>
      <c r="G15" s="72">
        <v>5079.4314480000003</v>
      </c>
      <c r="H15" s="72">
        <v>100</v>
      </c>
      <c r="I15" s="72">
        <v>18.423097861999999</v>
      </c>
      <c r="J15" s="73">
        <v>2.5397157240000003E-6</v>
      </c>
      <c r="K15" s="73">
        <f t="shared" si="0"/>
        <v>5.6611662284542482E-3</v>
      </c>
      <c r="L15" s="73">
        <f>I15/'סכום נכסי הקרן'!$C$41</f>
        <v>2.134414367335542E-5</v>
      </c>
    </row>
    <row r="16" spans="1:28">
      <c r="A16" s="69" t="s">
        <v>1886</v>
      </c>
      <c r="B16" s="54">
        <v>9398</v>
      </c>
      <c r="C16" s="70" t="s">
        <v>29</v>
      </c>
      <c r="D16" s="54" t="s">
        <v>1887</v>
      </c>
      <c r="E16" s="70" t="s">
        <v>1454</v>
      </c>
      <c r="F16" s="70" t="s">
        <v>131</v>
      </c>
      <c r="G16" s="72">
        <v>5079.4314480000003</v>
      </c>
      <c r="H16" s="72">
        <v>100</v>
      </c>
      <c r="I16" s="72">
        <v>18.423097861999999</v>
      </c>
      <c r="J16" s="73">
        <v>2.5397157240000003E-6</v>
      </c>
      <c r="K16" s="73">
        <f t="shared" si="0"/>
        <v>5.6611662284542482E-3</v>
      </c>
      <c r="L16" s="73">
        <f>I16/'סכום נכסי הקרן'!$C$41</f>
        <v>2.134414367335542E-5</v>
      </c>
    </row>
    <row r="17" spans="1:12">
      <c r="A17" s="69" t="s">
        <v>1888</v>
      </c>
      <c r="B17" s="54">
        <v>9113</v>
      </c>
      <c r="C17" s="70" t="s">
        <v>29</v>
      </c>
      <c r="D17" s="54" t="s">
        <v>1889</v>
      </c>
      <c r="E17" s="70" t="s">
        <v>3249</v>
      </c>
      <c r="F17" s="70" t="s">
        <v>132</v>
      </c>
      <c r="G17" s="72">
        <v>14995.978644999999</v>
      </c>
      <c r="H17" s="72">
        <v>2251.7957999999999</v>
      </c>
      <c r="I17" s="72">
        <v>337.67881732400002</v>
      </c>
      <c r="J17" s="73">
        <v>5.9822219428085684E-4</v>
      </c>
      <c r="K17" s="73">
        <f t="shared" si="0"/>
        <v>0.10376408631265188</v>
      </c>
      <c r="L17" s="73">
        <f>I17/'סכום נכסי הקרן'!$C$41</f>
        <v>3.9121896037248524E-4</v>
      </c>
    </row>
    <row r="18" spans="1:12">
      <c r="A18" s="69" t="s">
        <v>1890</v>
      </c>
      <c r="B18" s="54">
        <v>9266</v>
      </c>
      <c r="C18" s="70" t="s">
        <v>29</v>
      </c>
      <c r="D18" s="54" t="s">
        <v>1889</v>
      </c>
      <c r="E18" s="70" t="s">
        <v>3249</v>
      </c>
      <c r="F18" s="70" t="s">
        <v>132</v>
      </c>
      <c r="G18" s="72">
        <v>382029.41648399999</v>
      </c>
      <c r="H18" s="72">
        <v>94.647599999999997</v>
      </c>
      <c r="I18" s="72">
        <v>361.58167399400003</v>
      </c>
      <c r="J18" s="73">
        <v>7.2904977530122411E-4</v>
      </c>
      <c r="K18" s="73">
        <f t="shared" si="0"/>
        <v>0.11110910754401043</v>
      </c>
      <c r="L18" s="73">
        <f>I18/'סכום נכסי הקרן'!$C$41</f>
        <v>4.1891169754349199E-4</v>
      </c>
    </row>
    <row r="19" spans="1:12">
      <c r="A19" s="69" t="s">
        <v>1891</v>
      </c>
      <c r="B19" s="54">
        <v>9152</v>
      </c>
      <c r="C19" s="70" t="s">
        <v>29</v>
      </c>
      <c r="D19" s="54" t="s">
        <v>1892</v>
      </c>
      <c r="E19" s="70" t="s">
        <v>1454</v>
      </c>
      <c r="F19" s="70" t="s">
        <v>131</v>
      </c>
      <c r="G19" s="72">
        <v>5079.4314480000003</v>
      </c>
      <c r="H19" s="72">
        <v>100</v>
      </c>
      <c r="I19" s="72">
        <v>18.423097861999999</v>
      </c>
      <c r="J19" s="73">
        <v>2.5397157240000003E-6</v>
      </c>
      <c r="K19" s="73">
        <f t="shared" si="0"/>
        <v>5.6611662284542482E-3</v>
      </c>
      <c r="L19" s="73">
        <f>I19/'סכום נכסי הקרן'!$C$41</f>
        <v>2.134414367335542E-5</v>
      </c>
    </row>
    <row r="20" spans="1:12">
      <c r="A20" s="69" t="s">
        <v>1893</v>
      </c>
      <c r="B20" s="54">
        <v>9262</v>
      </c>
      <c r="C20" s="70" t="s">
        <v>29</v>
      </c>
      <c r="D20" s="54" t="s">
        <v>1894</v>
      </c>
      <c r="E20" s="70" t="s">
        <v>1454</v>
      </c>
      <c r="F20" s="70" t="s">
        <v>131</v>
      </c>
      <c r="G20" s="72">
        <v>5079.4314480000003</v>
      </c>
      <c r="H20" s="72">
        <v>100</v>
      </c>
      <c r="I20" s="72">
        <v>18.423097861999999</v>
      </c>
      <c r="J20" s="73">
        <v>2.5397157240000003E-6</v>
      </c>
      <c r="K20" s="73">
        <f t="shared" si="0"/>
        <v>5.6611662284542482E-3</v>
      </c>
      <c r="L20" s="73">
        <f>I20/'סכום נכסי הקרן'!$C$41</f>
        <v>2.134414367335542E-5</v>
      </c>
    </row>
    <row r="21" spans="1:12">
      <c r="A21" s="69" t="s">
        <v>1895</v>
      </c>
      <c r="B21" s="54">
        <v>8838</v>
      </c>
      <c r="C21" s="70" t="s">
        <v>29</v>
      </c>
      <c r="D21" s="54" t="s">
        <v>1896</v>
      </c>
      <c r="E21" s="70" t="s">
        <v>451</v>
      </c>
      <c r="F21" s="70" t="s">
        <v>131</v>
      </c>
      <c r="G21" s="72">
        <v>3640.3350890000002</v>
      </c>
      <c r="H21" s="72">
        <v>1196.0574999999999</v>
      </c>
      <c r="I21" s="72">
        <v>157.92139673700001</v>
      </c>
      <c r="J21" s="73">
        <v>1.5425908231700953E-4</v>
      </c>
      <c r="K21" s="73">
        <f t="shared" si="0"/>
        <v>4.8527087282202341E-2</v>
      </c>
      <c r="L21" s="73">
        <f>I21/'סכום נכסי הקרן'!$C$41</f>
        <v>1.8296037975263567E-4</v>
      </c>
    </row>
    <row r="22" spans="1:12">
      <c r="A22" s="69" t="s">
        <v>1897</v>
      </c>
      <c r="B22" s="54" t="s">
        <v>1898</v>
      </c>
      <c r="C22" s="70" t="s">
        <v>29</v>
      </c>
      <c r="D22" s="54" t="s">
        <v>1899</v>
      </c>
      <c r="E22" s="70" t="s">
        <v>1136</v>
      </c>
      <c r="F22" s="70" t="s">
        <v>132</v>
      </c>
      <c r="G22" s="72">
        <v>154922</v>
      </c>
      <c r="H22" s="72">
        <v>9.9999999999999995E-7</v>
      </c>
      <c r="I22" s="72">
        <v>1.4999999999999999E-4</v>
      </c>
      <c r="J22" s="73">
        <v>2.6851081128204514E-4</v>
      </c>
      <c r="K22" s="73">
        <f t="shared" si="0"/>
        <v>4.6092950307758461E-8</v>
      </c>
      <c r="L22" s="73">
        <f>I22/'סכום נכסי הקרן'!$C$41</f>
        <v>1.7378301819733951E-10</v>
      </c>
    </row>
    <row r="23" spans="1:12">
      <c r="A23" s="69" t="s">
        <v>1900</v>
      </c>
      <c r="B23" s="54">
        <v>8726</v>
      </c>
      <c r="C23" s="70" t="s">
        <v>29</v>
      </c>
      <c r="D23" s="54" t="s">
        <v>1901</v>
      </c>
      <c r="E23" s="70" t="s">
        <v>3248</v>
      </c>
      <c r="F23" s="70" t="s">
        <v>131</v>
      </c>
      <c r="G23" s="72">
        <v>10677.83</v>
      </c>
      <c r="H23" s="72">
        <v>371.23939999999999</v>
      </c>
      <c r="I23" s="72">
        <v>143.77539999999999</v>
      </c>
      <c r="J23" s="73">
        <v>3.5711994971157339E-6</v>
      </c>
      <c r="K23" s="73">
        <f t="shared" si="0"/>
        <v>4.4180215784520638E-2</v>
      </c>
      <c r="L23" s="73">
        <f>I23/'סכום נכסי הקרן'!$C$41</f>
        <v>1.6657148636353179E-4</v>
      </c>
    </row>
    <row r="24" spans="1:12">
      <c r="A24" s="69" t="s">
        <v>1902</v>
      </c>
      <c r="B24" s="54">
        <v>8603</v>
      </c>
      <c r="C24" s="70" t="s">
        <v>29</v>
      </c>
      <c r="D24" s="54" t="s">
        <v>1903</v>
      </c>
      <c r="E24" s="70" t="s">
        <v>1290</v>
      </c>
      <c r="F24" s="70" t="s">
        <v>131</v>
      </c>
      <c r="G24" s="72">
        <v>47.81</v>
      </c>
      <c r="H24" s="72">
        <v>0</v>
      </c>
      <c r="I24" s="72">
        <v>0</v>
      </c>
      <c r="J24" s="73">
        <v>5.9570541376731162E-4</v>
      </c>
      <c r="K24" s="73">
        <f t="shared" si="0"/>
        <v>0</v>
      </c>
      <c r="L24" s="73">
        <f>I24/'סכום נכסי הקרן'!$C$41</f>
        <v>0</v>
      </c>
    </row>
    <row r="25" spans="1:12">
      <c r="A25" s="69" t="s">
        <v>1904</v>
      </c>
      <c r="B25" s="54">
        <v>9151</v>
      </c>
      <c r="C25" s="70" t="s">
        <v>29</v>
      </c>
      <c r="D25" s="54" t="s">
        <v>1905</v>
      </c>
      <c r="E25" s="70" t="s">
        <v>3246</v>
      </c>
      <c r="F25" s="70" t="s">
        <v>131</v>
      </c>
      <c r="G25" s="72">
        <v>28570</v>
      </c>
      <c r="H25" s="72">
        <v>101.625</v>
      </c>
      <c r="I25" s="72">
        <v>105.30726</v>
      </c>
      <c r="J25" s="73">
        <v>3.5712499999999999E-6</v>
      </c>
      <c r="K25" s="73">
        <f t="shared" si="0"/>
        <v>3.2359482014841338E-2</v>
      </c>
      <c r="L25" s="73">
        <f>I25/'סכום נכסי הקרן'!$C$41</f>
        <v>1.220040898726131E-4</v>
      </c>
    </row>
    <row r="26" spans="1:12">
      <c r="A26" s="69" t="s">
        <v>1906</v>
      </c>
      <c r="B26" s="54">
        <v>8824</v>
      </c>
      <c r="C26" s="70" t="s">
        <v>29</v>
      </c>
      <c r="D26" s="54" t="s">
        <v>1907</v>
      </c>
      <c r="E26" s="70" t="s">
        <v>1454</v>
      </c>
      <c r="F26" s="70" t="s">
        <v>132</v>
      </c>
      <c r="G26" s="72">
        <v>507.99722700000001</v>
      </c>
      <c r="H26" s="72">
        <v>3904.375</v>
      </c>
      <c r="I26" s="72">
        <v>19.834116734999998</v>
      </c>
      <c r="J26" s="73">
        <v>6.0959660900195261E-4</v>
      </c>
      <c r="K26" s="73">
        <f t="shared" si="0"/>
        <v>6.0947530470975703E-3</v>
      </c>
      <c r="L26" s="73">
        <f>I26/'סכום נכסי הקרן'!$C$41</f>
        <v>2.297888446324441E-5</v>
      </c>
    </row>
    <row r="27" spans="1:12">
      <c r="A27" s="69" t="s">
        <v>1908</v>
      </c>
      <c r="B27" s="54">
        <v>5992</v>
      </c>
      <c r="C27" s="70" t="s">
        <v>29</v>
      </c>
      <c r="D27" s="54" t="s">
        <v>1844</v>
      </c>
      <c r="E27" s="70" t="s">
        <v>538</v>
      </c>
      <c r="F27" s="70" t="s">
        <v>132</v>
      </c>
      <c r="G27" s="72">
        <v>1296</v>
      </c>
      <c r="H27" s="72">
        <v>0</v>
      </c>
      <c r="I27" s="72">
        <v>0</v>
      </c>
      <c r="J27" s="73">
        <v>4.7472527472527471E-5</v>
      </c>
      <c r="K27" s="73">
        <f t="shared" si="0"/>
        <v>0</v>
      </c>
      <c r="L27" s="73">
        <f>I27/'סכום נכסי הקרן'!$C$41</f>
        <v>0</v>
      </c>
    </row>
    <row r="28" spans="1:12">
      <c r="A28" s="69" t="s">
        <v>1909</v>
      </c>
      <c r="B28" s="54">
        <v>9527</v>
      </c>
      <c r="C28" s="70" t="s">
        <v>29</v>
      </c>
      <c r="D28" s="54" t="s">
        <v>1910</v>
      </c>
      <c r="E28" s="70" t="s">
        <v>652</v>
      </c>
      <c r="F28" s="70" t="s">
        <v>132</v>
      </c>
      <c r="G28" s="72">
        <v>138319.94120999999</v>
      </c>
      <c r="H28" s="72">
        <v>100</v>
      </c>
      <c r="I28" s="72">
        <v>138.31994121</v>
      </c>
      <c r="J28" s="73">
        <v>1.1890661610974582E-3</v>
      </c>
      <c r="K28" s="73">
        <f t="shared" si="0"/>
        <v>4.2503827845097347E-2</v>
      </c>
      <c r="L28" s="73">
        <f>I28/'סכום נכסי הקרן'!$C$41</f>
        <v>1.6025104573568242E-4</v>
      </c>
    </row>
    <row r="29" spans="1:12">
      <c r="A29" s="69" t="s">
        <v>1911</v>
      </c>
      <c r="B29" s="54">
        <v>9552</v>
      </c>
      <c r="C29" s="70" t="s">
        <v>29</v>
      </c>
      <c r="D29" s="54" t="s">
        <v>1910</v>
      </c>
      <c r="E29" s="70" t="s">
        <v>652</v>
      </c>
      <c r="F29" s="70" t="s">
        <v>132</v>
      </c>
      <c r="G29" s="72">
        <v>84621.715846999999</v>
      </c>
      <c r="H29" s="72">
        <v>100</v>
      </c>
      <c r="I29" s="72">
        <v>84.621715847000004</v>
      </c>
      <c r="J29" s="73">
        <v>2.2413319297314257E-4</v>
      </c>
      <c r="K29" s="73">
        <f t="shared" si="0"/>
        <v>2.6003096956620189E-2</v>
      </c>
      <c r="L29" s="73">
        <f>I29/'סכום נכסי הקרן'!$C$41</f>
        <v>9.8038781232861983E-5</v>
      </c>
    </row>
    <row r="30" spans="1:12">
      <c r="A30" s="119" t="s">
        <v>3363</v>
      </c>
      <c r="B30" s="119" t="s">
        <v>3363</v>
      </c>
      <c r="C30" s="119" t="s">
        <v>3363</v>
      </c>
      <c r="D30" s="119" t="s">
        <v>3363</v>
      </c>
      <c r="E30" s="120" t="s">
        <v>3363</v>
      </c>
      <c r="F30" s="120" t="s">
        <v>3363</v>
      </c>
      <c r="G30" s="120" t="s">
        <v>3363</v>
      </c>
      <c r="H30" s="120" t="s">
        <v>3363</v>
      </c>
      <c r="I30" s="120" t="s">
        <v>3363</v>
      </c>
      <c r="J30" s="120" t="s">
        <v>3363</v>
      </c>
      <c r="K30" s="120" t="s">
        <v>3363</v>
      </c>
      <c r="L30" s="120" t="s">
        <v>3363</v>
      </c>
    </row>
    <row r="31" spans="1:12">
      <c r="A31" s="118" t="s">
        <v>3363</v>
      </c>
      <c r="B31" s="117" t="s">
        <v>3363</v>
      </c>
      <c r="C31" s="117" t="s">
        <v>3363</v>
      </c>
      <c r="D31" s="117" t="s">
        <v>3363</v>
      </c>
      <c r="E31" s="117" t="s">
        <v>3363</v>
      </c>
      <c r="F31" s="117" t="s">
        <v>3363</v>
      </c>
      <c r="G31" s="117" t="s">
        <v>3363</v>
      </c>
      <c r="H31" s="117" t="s">
        <v>3363</v>
      </c>
      <c r="I31" s="117" t="s">
        <v>3363</v>
      </c>
      <c r="J31" s="117" t="s">
        <v>3363</v>
      </c>
      <c r="K31" s="117" t="s">
        <v>3363</v>
      </c>
      <c r="L31" s="117" t="s">
        <v>3363</v>
      </c>
    </row>
    <row r="32" spans="1:12">
      <c r="A32" s="63" t="s">
        <v>185</v>
      </c>
      <c r="B32" s="116" t="s">
        <v>3363</v>
      </c>
      <c r="C32" s="116" t="s">
        <v>3363</v>
      </c>
      <c r="D32" s="116" t="s">
        <v>3363</v>
      </c>
      <c r="E32" s="116" t="s">
        <v>3363</v>
      </c>
      <c r="F32" s="116" t="s">
        <v>3363</v>
      </c>
      <c r="G32" s="116" t="s">
        <v>3363</v>
      </c>
      <c r="H32" s="116" t="s">
        <v>3363</v>
      </c>
      <c r="I32" s="66">
        <v>1625.9884544139998</v>
      </c>
      <c r="J32" s="116" t="s">
        <v>3363</v>
      </c>
      <c r="K32" s="67">
        <f t="shared" ref="K32:K40" si="1">IFERROR(I32/$I$9,0)</f>
        <v>0.49964403353528986</v>
      </c>
      <c r="L32" s="67">
        <f>I32/'סכום נכסי הקרן'!$C$41</f>
        <v>1.883794541080614E-3</v>
      </c>
    </row>
    <row r="33" spans="1:12">
      <c r="A33" s="68" t="s">
        <v>67</v>
      </c>
      <c r="B33" s="116" t="s">
        <v>3363</v>
      </c>
      <c r="C33" s="116" t="s">
        <v>3363</v>
      </c>
      <c r="D33" s="116" t="s">
        <v>3363</v>
      </c>
      <c r="E33" s="116" t="s">
        <v>3363</v>
      </c>
      <c r="F33" s="116" t="s">
        <v>3363</v>
      </c>
      <c r="G33" s="116" t="s">
        <v>3363</v>
      </c>
      <c r="H33" s="116" t="s">
        <v>3363</v>
      </c>
      <c r="I33" s="66">
        <v>1625.9884544139998</v>
      </c>
      <c r="J33" s="116" t="s">
        <v>3363</v>
      </c>
      <c r="K33" s="67">
        <f t="shared" si="1"/>
        <v>0.49964403353528986</v>
      </c>
      <c r="L33" s="67">
        <f>I33/'סכום נכסי הקרן'!$C$41</f>
        <v>1.883794541080614E-3</v>
      </c>
    </row>
    <row r="34" spans="1:12">
      <c r="A34" s="69" t="s">
        <v>1913</v>
      </c>
      <c r="B34" s="54">
        <v>9116</v>
      </c>
      <c r="C34" s="70" t="s">
        <v>29</v>
      </c>
      <c r="D34" s="117" t="s">
        <v>3363</v>
      </c>
      <c r="E34" s="70" t="s">
        <v>3241</v>
      </c>
      <c r="F34" s="70" t="s">
        <v>133</v>
      </c>
      <c r="G34" s="72">
        <v>121257.687158</v>
      </c>
      <c r="H34" s="72">
        <v>90.532200000000003</v>
      </c>
      <c r="I34" s="72">
        <v>440.38242357100006</v>
      </c>
      <c r="J34" s="73">
        <v>1.6167496395314194E-3</v>
      </c>
      <c r="K34" s="73">
        <f t="shared" si="1"/>
        <v>0.1353235011071223</v>
      </c>
      <c r="L34" s="73">
        <f>I34/'סכום נכסי הקרן'!$C$41</f>
        <v>5.1020657819485064E-4</v>
      </c>
    </row>
    <row r="35" spans="1:12">
      <c r="A35" s="69" t="s">
        <v>1914</v>
      </c>
      <c r="B35" s="54">
        <v>9291</v>
      </c>
      <c r="C35" s="70" t="s">
        <v>29</v>
      </c>
      <c r="D35" s="117" t="s">
        <v>3363</v>
      </c>
      <c r="E35" s="70" t="s">
        <v>3241</v>
      </c>
      <c r="F35" s="70" t="s">
        <v>133</v>
      </c>
      <c r="G35" s="72">
        <v>44135.700443000002</v>
      </c>
      <c r="H35" s="72">
        <v>65.203800000000001</v>
      </c>
      <c r="I35" s="72">
        <v>115.446441713</v>
      </c>
      <c r="J35" s="73">
        <v>1.6186212289088892E-3</v>
      </c>
      <c r="K35" s="73">
        <f t="shared" si="1"/>
        <v>3.5475114007232286E-2</v>
      </c>
      <c r="L35" s="73">
        <f>I35/'סכום נכסי הקרן'!$C$41</f>
        <v>1.3375087387352251E-4</v>
      </c>
    </row>
    <row r="36" spans="1:12">
      <c r="A36" s="69" t="s">
        <v>1915</v>
      </c>
      <c r="B36" s="54">
        <v>9300</v>
      </c>
      <c r="C36" s="70" t="s">
        <v>29</v>
      </c>
      <c r="D36" s="117" t="s">
        <v>3363</v>
      </c>
      <c r="E36" s="70" t="s">
        <v>3241</v>
      </c>
      <c r="F36" s="70" t="s">
        <v>133</v>
      </c>
      <c r="G36" s="72">
        <v>20778.890395999999</v>
      </c>
      <c r="H36" s="72">
        <v>107.37439999999999</v>
      </c>
      <c r="I36" s="72">
        <v>89.503645628000001</v>
      </c>
      <c r="J36" s="73">
        <v>1.6167535633820863E-3</v>
      </c>
      <c r="K36" s="73">
        <f t="shared" si="1"/>
        <v>2.7503247268630848E-2</v>
      </c>
      <c r="L36" s="73">
        <f>I36/'סכום נכסי הקרן'!$C$41</f>
        <v>1.0369475784599302E-4</v>
      </c>
    </row>
    <row r="37" spans="1:12">
      <c r="A37" s="69" t="s">
        <v>1916</v>
      </c>
      <c r="B37" s="54">
        <v>9720</v>
      </c>
      <c r="C37" s="70" t="s">
        <v>29</v>
      </c>
      <c r="D37" s="117" t="s">
        <v>3363</v>
      </c>
      <c r="E37" s="70" t="s">
        <v>3095</v>
      </c>
      <c r="F37" s="70" t="s">
        <v>131</v>
      </c>
      <c r="G37" s="72">
        <v>421.40295800000001</v>
      </c>
      <c r="H37" s="72">
        <v>100.6147</v>
      </c>
      <c r="I37" s="72">
        <v>1.537823502</v>
      </c>
      <c r="J37" s="73">
        <v>1.1799282828719714E-4</v>
      </c>
      <c r="K37" s="73">
        <f t="shared" si="1"/>
        <v>4.7255214839859398E-4</v>
      </c>
      <c r="L37" s="73">
        <f>I37/'סכום נכסי הקרן'!$C$41</f>
        <v>1.7816507308824161E-6</v>
      </c>
    </row>
    <row r="38" spans="1:12">
      <c r="A38" s="69" t="s">
        <v>1917</v>
      </c>
      <c r="B38" s="54">
        <v>8255</v>
      </c>
      <c r="C38" s="70" t="s">
        <v>29</v>
      </c>
      <c r="D38" s="117" t="s">
        <v>3363</v>
      </c>
      <c r="E38" s="70" t="s">
        <v>3095</v>
      </c>
      <c r="F38" s="70" t="s">
        <v>131</v>
      </c>
      <c r="G38" s="72">
        <v>80325.06</v>
      </c>
      <c r="H38" s="72">
        <v>89.879499999999993</v>
      </c>
      <c r="I38" s="72">
        <v>261.85401999999999</v>
      </c>
      <c r="J38" s="73">
        <v>8.0407025071996811E-5</v>
      </c>
      <c r="K38" s="73">
        <f t="shared" si="1"/>
        <v>8.0464162211645276E-2</v>
      </c>
      <c r="L38" s="73">
        <f>I38/'סכום נכסי הקרן'!$C$41</f>
        <v>3.0337187948471008E-4</v>
      </c>
    </row>
    <row r="39" spans="1:12">
      <c r="A39" s="69" t="s">
        <v>1918</v>
      </c>
      <c r="B39" s="54">
        <v>8773</v>
      </c>
      <c r="C39" s="70" t="s">
        <v>29</v>
      </c>
      <c r="D39" s="117" t="s">
        <v>3363</v>
      </c>
      <c r="E39" s="70" t="s">
        <v>830</v>
      </c>
      <c r="F39" s="70" t="s">
        <v>131</v>
      </c>
      <c r="G39" s="72">
        <v>3111.62</v>
      </c>
      <c r="H39" s="72">
        <v>2472.2510000000002</v>
      </c>
      <c r="I39" s="72">
        <v>279.01445000000001</v>
      </c>
      <c r="J39" s="73">
        <v>1.5414634774852833E-6</v>
      </c>
      <c r="K39" s="73">
        <f t="shared" si="1"/>
        <v>8.5737327859977064E-2</v>
      </c>
      <c r="L39" s="73">
        <f>I39/'סכום נכסי הקרן'!$C$41</f>
        <v>3.2325315494447122E-4</v>
      </c>
    </row>
    <row r="40" spans="1:12">
      <c r="A40" s="69" t="s">
        <v>1919</v>
      </c>
      <c r="B40" s="54">
        <v>8432</v>
      </c>
      <c r="C40" s="70" t="s">
        <v>29</v>
      </c>
      <c r="D40" s="117" t="s">
        <v>3363</v>
      </c>
      <c r="E40" s="70" t="s">
        <v>3244</v>
      </c>
      <c r="F40" s="70" t="s">
        <v>131</v>
      </c>
      <c r="G40" s="72">
        <v>3276.61</v>
      </c>
      <c r="H40" s="72">
        <v>3687.6464000000001</v>
      </c>
      <c r="I40" s="72">
        <v>438.24965000000003</v>
      </c>
      <c r="J40" s="73">
        <v>7.9937389332135111E-5</v>
      </c>
      <c r="K40" s="73">
        <f t="shared" si="1"/>
        <v>0.13466812893228361</v>
      </c>
      <c r="L40" s="73">
        <f>I40/'סכום נכסי הקרן'!$C$41</f>
        <v>5.0773564600618457E-4</v>
      </c>
    </row>
    <row r="41" spans="1:12">
      <c r="A41" s="119" t="s">
        <v>3363</v>
      </c>
      <c r="B41" s="120" t="s">
        <v>3363</v>
      </c>
      <c r="C41" s="120" t="s">
        <v>3363</v>
      </c>
      <c r="D41" s="120" t="s">
        <v>3363</v>
      </c>
      <c r="E41" s="120" t="s">
        <v>3363</v>
      </c>
      <c r="F41" s="120" t="s">
        <v>3363</v>
      </c>
      <c r="G41" s="120" t="s">
        <v>3363</v>
      </c>
      <c r="H41" s="120" t="s">
        <v>3363</v>
      </c>
      <c r="I41" s="120" t="s">
        <v>3363</v>
      </c>
      <c r="J41" s="120" t="s">
        <v>3363</v>
      </c>
      <c r="K41" s="120" t="s">
        <v>3363</v>
      </c>
      <c r="L41" s="120" t="s">
        <v>3363</v>
      </c>
    </row>
    <row r="42" spans="1:12">
      <c r="A42" s="119" t="s">
        <v>3363</v>
      </c>
      <c r="B42" s="120" t="s">
        <v>3363</v>
      </c>
      <c r="C42" s="120" t="s">
        <v>3363</v>
      </c>
      <c r="D42" s="120" t="s">
        <v>3363</v>
      </c>
      <c r="E42" s="120" t="s">
        <v>3363</v>
      </c>
      <c r="F42" s="120" t="s">
        <v>3363</v>
      </c>
      <c r="G42" s="120" t="s">
        <v>3363</v>
      </c>
      <c r="H42" s="120" t="s">
        <v>3363</v>
      </c>
      <c r="I42" s="120" t="s">
        <v>3363</v>
      </c>
      <c r="J42" s="120" t="s">
        <v>3363</v>
      </c>
      <c r="K42" s="120" t="s">
        <v>3363</v>
      </c>
      <c r="L42" s="120" t="s">
        <v>3363</v>
      </c>
    </row>
    <row r="43" spans="1:12">
      <c r="A43" s="119" t="s">
        <v>3363</v>
      </c>
      <c r="B43" s="120" t="s">
        <v>3363</v>
      </c>
      <c r="C43" s="120" t="s">
        <v>3363</v>
      </c>
      <c r="D43" s="120" t="s">
        <v>3363</v>
      </c>
      <c r="E43" s="120" t="s">
        <v>3363</v>
      </c>
      <c r="F43" s="120" t="s">
        <v>3363</v>
      </c>
      <c r="G43" s="120" t="s">
        <v>3363</v>
      </c>
      <c r="H43" s="120" t="s">
        <v>3363</v>
      </c>
      <c r="I43" s="120" t="s">
        <v>3363</v>
      </c>
      <c r="J43" s="120" t="s">
        <v>3363</v>
      </c>
      <c r="K43" s="120" t="s">
        <v>3363</v>
      </c>
      <c r="L43" s="120" t="s">
        <v>3363</v>
      </c>
    </row>
    <row r="44" spans="1:12">
      <c r="A44" s="84" t="s">
        <v>208</v>
      </c>
      <c r="B44" s="120" t="s">
        <v>3363</v>
      </c>
      <c r="C44" s="120" t="s">
        <v>3363</v>
      </c>
      <c r="D44" s="120" t="s">
        <v>3363</v>
      </c>
      <c r="E44" s="120" t="s">
        <v>3363</v>
      </c>
      <c r="F44" s="120" t="s">
        <v>3363</v>
      </c>
      <c r="G44" s="120" t="s">
        <v>3363</v>
      </c>
      <c r="H44" s="120" t="s">
        <v>3363</v>
      </c>
      <c r="I44" s="120" t="s">
        <v>3363</v>
      </c>
      <c r="J44" s="120" t="s">
        <v>3363</v>
      </c>
      <c r="K44" s="120" t="s">
        <v>3363</v>
      </c>
      <c r="L44" s="120" t="s">
        <v>3363</v>
      </c>
    </row>
    <row r="45" spans="1:12">
      <c r="A45" s="84" t="s">
        <v>112</v>
      </c>
      <c r="B45" s="120" t="s">
        <v>3363</v>
      </c>
      <c r="C45" s="120" t="s">
        <v>3363</v>
      </c>
      <c r="D45" s="120" t="s">
        <v>3363</v>
      </c>
      <c r="E45" s="120" t="s">
        <v>3363</v>
      </c>
      <c r="F45" s="120" t="s">
        <v>3363</v>
      </c>
      <c r="G45" s="120" t="s">
        <v>3363</v>
      </c>
      <c r="H45" s="120" t="s">
        <v>3363</v>
      </c>
      <c r="I45" s="120" t="s">
        <v>3363</v>
      </c>
      <c r="J45" s="120" t="s">
        <v>3363</v>
      </c>
      <c r="K45" s="120" t="s">
        <v>3363</v>
      </c>
      <c r="L45" s="120" t="s">
        <v>3363</v>
      </c>
    </row>
    <row r="46" spans="1:12">
      <c r="A46" s="84" t="s">
        <v>191</v>
      </c>
      <c r="B46" s="120" t="s">
        <v>3363</v>
      </c>
      <c r="C46" s="120" t="s">
        <v>3363</v>
      </c>
      <c r="D46" s="120" t="s">
        <v>3363</v>
      </c>
      <c r="E46" s="120" t="s">
        <v>3363</v>
      </c>
      <c r="F46" s="120" t="s">
        <v>3363</v>
      </c>
      <c r="G46" s="120" t="s">
        <v>3363</v>
      </c>
      <c r="H46" s="120" t="s">
        <v>3363</v>
      </c>
      <c r="I46" s="120" t="s">
        <v>3363</v>
      </c>
      <c r="J46" s="120" t="s">
        <v>3363</v>
      </c>
      <c r="K46" s="120" t="s">
        <v>3363</v>
      </c>
      <c r="L46" s="120" t="s">
        <v>3363</v>
      </c>
    </row>
    <row r="47" spans="1:12">
      <c r="A47" s="84" t="s">
        <v>199</v>
      </c>
      <c r="B47" s="120" t="s">
        <v>3363</v>
      </c>
      <c r="C47" s="120" t="s">
        <v>3363</v>
      </c>
      <c r="D47" s="120" t="s">
        <v>3363</v>
      </c>
      <c r="E47" s="120" t="s">
        <v>3363</v>
      </c>
      <c r="F47" s="120" t="s">
        <v>3363</v>
      </c>
      <c r="G47" s="120" t="s">
        <v>3363</v>
      </c>
      <c r="H47" s="120" t="s">
        <v>3363</v>
      </c>
      <c r="I47" s="120" t="s">
        <v>3363</v>
      </c>
      <c r="J47" s="120" t="s">
        <v>3363</v>
      </c>
      <c r="K47" s="120" t="s">
        <v>3363</v>
      </c>
      <c r="L47" s="120" t="s">
        <v>3363</v>
      </c>
    </row>
    <row r="48" spans="1:12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XFD29 A31:AY1048576 BA31:XFD1048576 AZ31:AZ9999 AZ10001:AZ1048576" xr:uid="{00000000-0002-0000-0F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15.140625" style="2" customWidth="1"/>
    <col min="3" max="3" width="12.28515625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1.28515625" style="1" bestFit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217</v>
      </c>
    </row>
    <row r="3" spans="1:10">
      <c r="A3" s="36" t="s">
        <v>146</v>
      </c>
      <c r="B3" s="36" t="s">
        <v>218</v>
      </c>
    </row>
    <row r="4" spans="1:10">
      <c r="A4" s="36" t="s">
        <v>147</v>
      </c>
      <c r="B4" s="36">
        <v>2145</v>
      </c>
    </row>
    <row r="5" spans="1:10" ht="18.75">
      <c r="A5" s="144" t="s">
        <v>98</v>
      </c>
      <c r="B5" s="145"/>
      <c r="C5" s="145"/>
      <c r="D5" s="145"/>
      <c r="E5" s="145"/>
      <c r="F5" s="145"/>
      <c r="G5" s="145"/>
      <c r="H5" s="145"/>
      <c r="I5" s="145"/>
      <c r="J5" s="146"/>
    </row>
    <row r="6" spans="1:10" s="3" customFormat="1">
      <c r="A6" s="37" t="s">
        <v>116</v>
      </c>
      <c r="B6" s="38" t="s">
        <v>47</v>
      </c>
      <c r="C6" s="38" t="s">
        <v>103</v>
      </c>
      <c r="D6" s="38" t="s">
        <v>104</v>
      </c>
      <c r="E6" s="38" t="s">
        <v>193</v>
      </c>
      <c r="F6" s="38" t="s">
        <v>192</v>
      </c>
      <c r="G6" s="38" t="s">
        <v>111</v>
      </c>
      <c r="H6" s="38" t="s">
        <v>62</v>
      </c>
      <c r="I6" s="38" t="s">
        <v>148</v>
      </c>
      <c r="J6" s="40" t="s">
        <v>150</v>
      </c>
    </row>
    <row r="7" spans="1:10" s="3" customFormat="1">
      <c r="A7" s="112" t="s">
        <v>3363</v>
      </c>
      <c r="B7" s="113" t="s">
        <v>3363</v>
      </c>
      <c r="C7" s="113" t="s">
        <v>3363</v>
      </c>
      <c r="D7" s="26" t="s">
        <v>21</v>
      </c>
      <c r="E7" s="26" t="s">
        <v>200</v>
      </c>
      <c r="F7" s="113" t="s">
        <v>3363</v>
      </c>
      <c r="G7" s="26" t="s">
        <v>196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4" t="s">
        <v>3363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1920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61">
        <v>144720.1616947111</v>
      </c>
      <c r="H9" s="115" t="s">
        <v>3363</v>
      </c>
      <c r="I9" s="62">
        <f>IFERROR(G9/$G$9,0)</f>
        <v>1</v>
      </c>
      <c r="J9" s="62">
        <f>G9/'סכום נכסי הקרן'!$C$41</f>
        <v>0.16766604328875934</v>
      </c>
    </row>
    <row r="10" spans="1:10">
      <c r="A10" s="63" t="s">
        <v>1921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66">
        <v>9986.798184635998</v>
      </c>
      <c r="H10" s="116" t="s">
        <v>3363</v>
      </c>
      <c r="I10" s="67">
        <f t="shared" ref="I10:I66" si="0">IFERROR(G10/$G$9,0)</f>
        <v>6.9007649436595209E-2</v>
      </c>
      <c r="J10" s="67">
        <f>G10/'סכום נכסי הקרן'!$C$41</f>
        <v>1.15702395376917E-2</v>
      </c>
    </row>
    <row r="11" spans="1:10">
      <c r="A11" s="68" t="s">
        <v>180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66">
        <v>1718.9171733979999</v>
      </c>
      <c r="H11" s="116" t="s">
        <v>3363</v>
      </c>
      <c r="I11" s="67">
        <f t="shared" si="0"/>
        <v>1.1877523858935951E-2</v>
      </c>
      <c r="J11" s="67">
        <f>G11/'סכום נכסי הקרן'!$C$41</f>
        <v>1.9914574294956269E-3</v>
      </c>
    </row>
    <row r="12" spans="1:10">
      <c r="A12" s="69" t="s">
        <v>1922</v>
      </c>
      <c r="B12" s="54">
        <v>5224</v>
      </c>
      <c r="C12" s="70" t="s">
        <v>131</v>
      </c>
      <c r="D12" s="79">
        <v>40801</v>
      </c>
      <c r="E12" s="72">
        <v>69300.145753000004</v>
      </c>
      <c r="F12" s="80">
        <v>120.56959999999999</v>
      </c>
      <c r="G12" s="72">
        <v>303.05365354899999</v>
      </c>
      <c r="H12" s="73">
        <v>8.9999999999999998E-4</v>
      </c>
      <c r="I12" s="73">
        <f t="shared" si="0"/>
        <v>2.0940665764891506E-3</v>
      </c>
      <c r="J12" s="73">
        <f>G12/'סכום נכסי הקרן'!$C$41</f>
        <v>3.5110385726317398E-4</v>
      </c>
    </row>
    <row r="13" spans="1:10">
      <c r="A13" s="69" t="s">
        <v>1923</v>
      </c>
      <c r="B13" s="54">
        <v>7034</v>
      </c>
      <c r="C13" s="70" t="s">
        <v>131</v>
      </c>
      <c r="D13" s="79">
        <v>43850</v>
      </c>
      <c r="E13" s="72">
        <v>91131.160392999998</v>
      </c>
      <c r="F13" s="80">
        <v>66</v>
      </c>
      <c r="G13" s="72">
        <v>218.15159437899999</v>
      </c>
      <c r="H13" s="73">
        <v>1.1999999999999999E-3</v>
      </c>
      <c r="I13" s="73">
        <f t="shared" si="0"/>
        <v>1.5074029203974589E-3</v>
      </c>
      <c r="J13" s="73">
        <f>G13/'סכום נכסי הקרן'!$C$41</f>
        <v>2.527402833049626E-4</v>
      </c>
    </row>
    <row r="14" spans="1:10">
      <c r="A14" s="69" t="s">
        <v>1924</v>
      </c>
      <c r="B14" s="54">
        <v>83021</v>
      </c>
      <c r="C14" s="70" t="s">
        <v>131</v>
      </c>
      <c r="D14" s="79">
        <v>44255</v>
      </c>
      <c r="E14" s="72">
        <v>36339.910000000003</v>
      </c>
      <c r="F14" s="80">
        <v>100</v>
      </c>
      <c r="G14" s="72">
        <v>131.80485999999999</v>
      </c>
      <c r="H14" s="73">
        <v>1E-4</v>
      </c>
      <c r="I14" s="73">
        <f t="shared" si="0"/>
        <v>9.1075672149982742E-4</v>
      </c>
      <c r="J14" s="73">
        <f>G14/'סכום נכסי הקרן'!$C$41</f>
        <v>1.527029758925186E-4</v>
      </c>
    </row>
    <row r="15" spans="1:10">
      <c r="A15" s="69" t="s">
        <v>1925</v>
      </c>
      <c r="B15" s="54">
        <v>8401</v>
      </c>
      <c r="C15" s="70" t="s">
        <v>131</v>
      </c>
      <c r="D15" s="79">
        <v>44621</v>
      </c>
      <c r="E15" s="72">
        <v>14504.561783999998</v>
      </c>
      <c r="F15" s="80">
        <v>81.944800000000001</v>
      </c>
      <c r="G15" s="72">
        <v>43.109557814999995</v>
      </c>
      <c r="H15" s="73">
        <v>4.0000000000000002E-4</v>
      </c>
      <c r="I15" s="73">
        <f t="shared" si="0"/>
        <v>2.9788218386557719E-4</v>
      </c>
      <c r="J15" s="73">
        <f>G15/'סכום נכסי הקרן'!$C$41</f>
        <v>4.9944727134956035E-5</v>
      </c>
    </row>
    <row r="16" spans="1:10">
      <c r="A16" s="69" t="s">
        <v>1926</v>
      </c>
      <c r="B16" s="54">
        <v>8507</v>
      </c>
      <c r="C16" s="70" t="s">
        <v>131</v>
      </c>
      <c r="D16" s="79">
        <v>44621</v>
      </c>
      <c r="E16" s="72">
        <v>12377.225374</v>
      </c>
      <c r="F16" s="80">
        <v>100.4772</v>
      </c>
      <c r="G16" s="72">
        <v>45.106422078000001</v>
      </c>
      <c r="H16" s="73">
        <v>2.9999999999999997E-4</v>
      </c>
      <c r="I16" s="73">
        <f t="shared" si="0"/>
        <v>3.1168029077491315E-4</v>
      </c>
      <c r="J16" s="73">
        <f>G16/'סכום נכסי הקרן'!$C$41</f>
        <v>5.225820112531968E-5</v>
      </c>
    </row>
    <row r="17" spans="1:10">
      <c r="A17" s="69" t="s">
        <v>1927</v>
      </c>
      <c r="B17" s="54">
        <v>7992</v>
      </c>
      <c r="C17" s="70" t="s">
        <v>131</v>
      </c>
      <c r="D17" s="79">
        <v>44196</v>
      </c>
      <c r="E17" s="72">
        <v>128681.94</v>
      </c>
      <c r="F17" s="80">
        <v>113.8103</v>
      </c>
      <c r="G17" s="72">
        <v>531.18611999999996</v>
      </c>
      <c r="H17" s="73">
        <v>8.0000000000000004E-4</v>
      </c>
      <c r="I17" s="73">
        <f t="shared" si="0"/>
        <v>3.6704361975530638E-3</v>
      </c>
      <c r="J17" s="73">
        <f>G17/'סכום נכסי הקרן'!$C$41</f>
        <v>6.1540751438756119E-4</v>
      </c>
    </row>
    <row r="18" spans="1:10">
      <c r="A18" s="69" t="s">
        <v>3098</v>
      </c>
      <c r="B18" s="54">
        <v>9867</v>
      </c>
      <c r="C18" s="70" t="s">
        <v>131</v>
      </c>
      <c r="D18" s="79">
        <v>45222</v>
      </c>
      <c r="E18" s="72">
        <v>15132.617641000001</v>
      </c>
      <c r="F18" s="80">
        <v>102</v>
      </c>
      <c r="G18" s="72">
        <v>55.983724305999999</v>
      </c>
      <c r="H18" s="73">
        <v>0</v>
      </c>
      <c r="I18" s="73">
        <f t="shared" si="0"/>
        <v>3.8684122274613216E-4</v>
      </c>
      <c r="J18" s="73">
        <f>G18/'סכום נכסי הקרן'!$C$41</f>
        <v>6.486013719882958E-5</v>
      </c>
    </row>
    <row r="19" spans="1:10">
      <c r="A19" s="69" t="s">
        <v>1928</v>
      </c>
      <c r="B19" s="54">
        <v>5277</v>
      </c>
      <c r="C19" s="70" t="s">
        <v>131</v>
      </c>
      <c r="D19" s="79">
        <v>42481</v>
      </c>
      <c r="E19" s="72">
        <v>78569.83</v>
      </c>
      <c r="F19" s="80">
        <v>109.8112</v>
      </c>
      <c r="G19" s="72">
        <v>312.93200999999999</v>
      </c>
      <c r="H19" s="73">
        <v>2.9999999999999997E-4</v>
      </c>
      <c r="I19" s="73">
        <f t="shared" si="0"/>
        <v>2.1623249057732105E-3</v>
      </c>
      <c r="J19" s="73">
        <f>G19/'סכום נכסי הקרן'!$C$41</f>
        <v>3.6254846125573356E-4</v>
      </c>
    </row>
    <row r="20" spans="1:10">
      <c r="A20" s="69" t="s">
        <v>1929</v>
      </c>
      <c r="B20" s="54">
        <v>8402</v>
      </c>
      <c r="C20" s="70" t="s">
        <v>131</v>
      </c>
      <c r="D20" s="79">
        <v>44560</v>
      </c>
      <c r="E20" s="72">
        <v>7924.4240680000003</v>
      </c>
      <c r="F20" s="80">
        <v>99.982100000000003</v>
      </c>
      <c r="G20" s="72">
        <v>28.736741270999996</v>
      </c>
      <c r="H20" s="73">
        <v>2.9999999999999997E-4</v>
      </c>
      <c r="I20" s="73">
        <f t="shared" si="0"/>
        <v>1.9856764209274789E-4</v>
      </c>
      <c r="J20" s="73">
        <f>G20/'סכום נכסי הקרן'!$C$41</f>
        <v>3.3293050874869538E-5</v>
      </c>
    </row>
    <row r="21" spans="1:10">
      <c r="A21" s="69" t="s">
        <v>1930</v>
      </c>
      <c r="B21" s="54">
        <v>8291</v>
      </c>
      <c r="C21" s="70" t="s">
        <v>131</v>
      </c>
      <c r="D21" s="79">
        <v>44279</v>
      </c>
      <c r="E21" s="72">
        <v>13392.17</v>
      </c>
      <c r="F21" s="80">
        <v>100.5746</v>
      </c>
      <c r="G21" s="72">
        <v>48.852499999999999</v>
      </c>
      <c r="H21" s="73">
        <v>8.9999999999999998E-4</v>
      </c>
      <c r="I21" s="73">
        <f t="shared" si="0"/>
        <v>3.3756526684274252E-4</v>
      </c>
      <c r="J21" s="73">
        <f>G21/'סכום נכסי הקרן'!$C$41</f>
        <v>5.6598232643236865E-5</v>
      </c>
    </row>
    <row r="22" spans="1:10">
      <c r="A22" s="118" t="s">
        <v>3363</v>
      </c>
      <c r="B22" s="117" t="s">
        <v>3363</v>
      </c>
      <c r="C22" s="117" t="s">
        <v>3363</v>
      </c>
      <c r="D22" s="117" t="s">
        <v>3363</v>
      </c>
      <c r="E22" s="117" t="s">
        <v>3363</v>
      </c>
      <c r="F22" s="117" t="s">
        <v>3363</v>
      </c>
      <c r="G22" s="117" t="s">
        <v>3363</v>
      </c>
      <c r="H22" s="117" t="s">
        <v>3363</v>
      </c>
      <c r="I22" s="117" t="s">
        <v>3363</v>
      </c>
      <c r="J22" s="117" t="s">
        <v>3363</v>
      </c>
    </row>
    <row r="23" spans="1:10">
      <c r="A23" s="74" t="s">
        <v>182</v>
      </c>
      <c r="B23" s="117" t="s">
        <v>3363</v>
      </c>
      <c r="C23" s="117" t="s">
        <v>3363</v>
      </c>
      <c r="D23" s="117" t="s">
        <v>3363</v>
      </c>
      <c r="E23" s="117" t="s">
        <v>3363</v>
      </c>
      <c r="F23" s="117" t="s">
        <v>3363</v>
      </c>
      <c r="G23" s="72">
        <v>134.275849962</v>
      </c>
      <c r="H23" s="117" t="s">
        <v>3363</v>
      </c>
      <c r="I23" s="73">
        <f t="shared" si="0"/>
        <v>9.2783098353121311E-4</v>
      </c>
      <c r="J23" s="73">
        <f>G23/'סכום נכסי הקרן'!$C$41</f>
        <v>1.5556574984939653E-4</v>
      </c>
    </row>
    <row r="24" spans="1:10">
      <c r="A24" s="69" t="s">
        <v>1931</v>
      </c>
      <c r="B24" s="54">
        <v>992880</v>
      </c>
      <c r="C24" s="70" t="s">
        <v>132</v>
      </c>
      <c r="D24" s="79">
        <v>45158</v>
      </c>
      <c r="E24" s="72">
        <v>81.570564000000005</v>
      </c>
      <c r="F24" s="80">
        <v>164613.12</v>
      </c>
      <c r="G24" s="72">
        <v>134.275849962</v>
      </c>
      <c r="H24" s="73">
        <v>6.1842732373009858E-8</v>
      </c>
      <c r="I24" s="73">
        <f t="shared" si="0"/>
        <v>9.2783098353121311E-4</v>
      </c>
      <c r="J24" s="73">
        <f>G24/'סכום נכסי הקרן'!$C$41</f>
        <v>1.5556574984939653E-4</v>
      </c>
    </row>
    <row r="25" spans="1:10">
      <c r="A25" s="118" t="s">
        <v>3363</v>
      </c>
      <c r="B25" s="117" t="s">
        <v>3363</v>
      </c>
      <c r="C25" s="117" t="s">
        <v>3363</v>
      </c>
      <c r="D25" s="117" t="s">
        <v>3363</v>
      </c>
      <c r="E25" s="117" t="s">
        <v>3363</v>
      </c>
      <c r="F25" s="117" t="s">
        <v>3363</v>
      </c>
      <c r="G25" s="117" t="s">
        <v>3363</v>
      </c>
      <c r="H25" s="117" t="s">
        <v>3363</v>
      </c>
      <c r="I25" s="117" t="s">
        <v>3363</v>
      </c>
      <c r="J25" s="117" t="s">
        <v>3363</v>
      </c>
    </row>
    <row r="26" spans="1:10">
      <c r="A26" s="68" t="s">
        <v>183</v>
      </c>
      <c r="B26" s="117" t="s">
        <v>3363</v>
      </c>
      <c r="C26" s="117" t="s">
        <v>3363</v>
      </c>
      <c r="D26" s="117" t="s">
        <v>3363</v>
      </c>
      <c r="E26" s="117" t="s">
        <v>3363</v>
      </c>
      <c r="F26" s="117" t="s">
        <v>3363</v>
      </c>
      <c r="G26" s="72">
        <v>1061.0625</v>
      </c>
      <c r="H26" s="117" t="s">
        <v>3363</v>
      </c>
      <c r="I26" s="73">
        <f t="shared" si="0"/>
        <v>7.3318222393803289E-3</v>
      </c>
      <c r="J26" s="73">
        <f>G26/'סכום נכסי הקרן'!$C$41</f>
        <v>1.2292976249734305E-3</v>
      </c>
    </row>
    <row r="27" spans="1:10">
      <c r="A27" s="69" t="s">
        <v>1932</v>
      </c>
      <c r="B27" s="54">
        <v>7004</v>
      </c>
      <c r="C27" s="70" t="s">
        <v>132</v>
      </c>
      <c r="D27" s="79">
        <v>43614</v>
      </c>
      <c r="E27" s="72">
        <v>1121470.51</v>
      </c>
      <c r="F27" s="80">
        <v>94.613511000000003</v>
      </c>
      <c r="G27" s="72">
        <v>1061.0625</v>
      </c>
      <c r="H27" s="73">
        <v>1E-3</v>
      </c>
      <c r="I27" s="73">
        <f t="shared" si="0"/>
        <v>7.3318222393803289E-3</v>
      </c>
      <c r="J27" s="73">
        <f>G27/'סכום נכסי הקרן'!$C$41</f>
        <v>1.2292976249734305E-3</v>
      </c>
    </row>
    <row r="28" spans="1:10">
      <c r="A28" s="118" t="s">
        <v>3363</v>
      </c>
      <c r="B28" s="117" t="s">
        <v>3363</v>
      </c>
      <c r="C28" s="117" t="s">
        <v>3363</v>
      </c>
      <c r="D28" s="117" t="s">
        <v>3363</v>
      </c>
      <c r="E28" s="117" t="s">
        <v>3363</v>
      </c>
      <c r="F28" s="117" t="s">
        <v>3363</v>
      </c>
      <c r="G28" s="117" t="s">
        <v>3363</v>
      </c>
      <c r="H28" s="117" t="s">
        <v>3363</v>
      </c>
      <c r="I28" s="117" t="s">
        <v>3363</v>
      </c>
      <c r="J28" s="117" t="s">
        <v>3363</v>
      </c>
    </row>
    <row r="29" spans="1:10">
      <c r="A29" s="68" t="s">
        <v>184</v>
      </c>
      <c r="B29" s="116" t="s">
        <v>3363</v>
      </c>
      <c r="C29" s="116" t="s">
        <v>3363</v>
      </c>
      <c r="D29" s="116" t="s">
        <v>3363</v>
      </c>
      <c r="E29" s="116" t="s">
        <v>3363</v>
      </c>
      <c r="F29" s="116" t="s">
        <v>3363</v>
      </c>
      <c r="G29" s="66">
        <v>7072.5426612759993</v>
      </c>
      <c r="H29" s="116" t="s">
        <v>3363</v>
      </c>
      <c r="I29" s="67">
        <f t="shared" si="0"/>
        <v>4.8870472354747722E-2</v>
      </c>
      <c r="J29" s="67">
        <f>G29/'סכום נכסי הקרן'!$C$41</f>
        <v>8.1939187333732472E-3</v>
      </c>
    </row>
    <row r="30" spans="1:10">
      <c r="A30" s="69" t="s">
        <v>1933</v>
      </c>
      <c r="B30" s="54">
        <v>91381</v>
      </c>
      <c r="C30" s="70" t="s">
        <v>131</v>
      </c>
      <c r="D30" s="79">
        <v>44742</v>
      </c>
      <c r="E30" s="72">
        <v>32288.25</v>
      </c>
      <c r="F30" s="80">
        <v>100</v>
      </c>
      <c r="G30" s="72">
        <v>117.10949000000001</v>
      </c>
      <c r="H30" s="73">
        <v>2.9999999999999997E-4</v>
      </c>
      <c r="I30" s="73">
        <f t="shared" si="0"/>
        <v>8.0921337171419049E-4</v>
      </c>
      <c r="J30" s="73">
        <f>G30/'סכום נכסי הקרן'!$C$41</f>
        <v>1.3567760421167435E-4</v>
      </c>
    </row>
    <row r="31" spans="1:10">
      <c r="A31" s="69" t="s">
        <v>1934</v>
      </c>
      <c r="B31" s="54">
        <v>72111</v>
      </c>
      <c r="C31" s="70" t="s">
        <v>131</v>
      </c>
      <c r="D31" s="79">
        <v>43466</v>
      </c>
      <c r="E31" s="72">
        <v>25597.89</v>
      </c>
      <c r="F31" s="80">
        <v>100</v>
      </c>
      <c r="G31" s="72">
        <v>92.843550000000008</v>
      </c>
      <c r="H31" s="73">
        <v>2.0000000000000001E-4</v>
      </c>
      <c r="I31" s="73">
        <f t="shared" si="0"/>
        <v>6.4153846231774245E-4</v>
      </c>
      <c r="J31" s="73">
        <f>G31/'סכום נכסי הקרן'!$C$41</f>
        <v>1.075642155943707E-4</v>
      </c>
    </row>
    <row r="32" spans="1:10">
      <c r="A32" s="69" t="s">
        <v>1935</v>
      </c>
      <c r="B32" s="54">
        <v>5272</v>
      </c>
      <c r="C32" s="70" t="s">
        <v>131</v>
      </c>
      <c r="D32" s="79">
        <v>42403</v>
      </c>
      <c r="E32" s="72">
        <v>97701.095044000002</v>
      </c>
      <c r="F32" s="80">
        <v>113.42319999999999</v>
      </c>
      <c r="G32" s="72">
        <v>401.92857436899999</v>
      </c>
      <c r="H32" s="73">
        <v>1E-4</v>
      </c>
      <c r="I32" s="73">
        <f t="shared" si="0"/>
        <v>2.7772811311313561E-3</v>
      </c>
      <c r="J32" s="73">
        <f>G32/'סכום נכסי הקרן'!$C$41</f>
        <v>4.6565573835732443E-4</v>
      </c>
    </row>
    <row r="33" spans="1:10">
      <c r="A33" s="69" t="s">
        <v>1936</v>
      </c>
      <c r="B33" s="54">
        <v>8292</v>
      </c>
      <c r="C33" s="70" t="s">
        <v>131</v>
      </c>
      <c r="D33" s="79">
        <v>44317</v>
      </c>
      <c r="E33" s="72">
        <v>66815.460000000006</v>
      </c>
      <c r="F33" s="80">
        <v>126.2667</v>
      </c>
      <c r="G33" s="72">
        <v>305.99432000000002</v>
      </c>
      <c r="H33" s="73">
        <v>2.0000000000000001E-4</v>
      </c>
      <c r="I33" s="73">
        <f t="shared" si="0"/>
        <v>2.1143862501031381E-3</v>
      </c>
      <c r="J33" s="73">
        <f>G33/'סכום נכסי הקרן'!$C$41</f>
        <v>3.5451077653895027E-4</v>
      </c>
    </row>
    <row r="34" spans="1:10">
      <c r="A34" s="69" t="s">
        <v>1937</v>
      </c>
      <c r="B34" s="54">
        <v>7038</v>
      </c>
      <c r="C34" s="70" t="s">
        <v>131</v>
      </c>
      <c r="D34" s="79">
        <v>43556</v>
      </c>
      <c r="E34" s="72">
        <v>145646.65485399999</v>
      </c>
      <c r="F34" s="80">
        <v>117.4562</v>
      </c>
      <c r="G34" s="72">
        <v>620.47461215099997</v>
      </c>
      <c r="H34" s="73">
        <v>2.0000000000000001E-4</v>
      </c>
      <c r="I34" s="73">
        <f t="shared" si="0"/>
        <v>4.2874096109697451E-3</v>
      </c>
      <c r="J34" s="73">
        <f>G34/'סכום נכסי הקרן'!$C$41</f>
        <v>7.1885300542949614E-4</v>
      </c>
    </row>
    <row r="35" spans="1:10">
      <c r="A35" s="69" t="s">
        <v>1938</v>
      </c>
      <c r="B35" s="54">
        <v>9290</v>
      </c>
      <c r="C35" s="70" t="s">
        <v>131</v>
      </c>
      <c r="D35" s="79">
        <v>44853</v>
      </c>
      <c r="E35" s="72">
        <v>13298.340663999999</v>
      </c>
      <c r="F35" s="80">
        <v>111.11109999999999</v>
      </c>
      <c r="G35" s="72">
        <v>53.592307625000004</v>
      </c>
      <c r="H35" s="73">
        <v>1E-4</v>
      </c>
      <c r="I35" s="73">
        <f t="shared" si="0"/>
        <v>3.7031680311450739E-4</v>
      </c>
      <c r="J35" s="73">
        <f>G35/'סכום נכסי הקרן'!$C$41</f>
        <v>6.2089553141551966E-5</v>
      </c>
    </row>
    <row r="36" spans="1:10">
      <c r="A36" s="69" t="s">
        <v>1939</v>
      </c>
      <c r="B36" s="54">
        <v>6662</v>
      </c>
      <c r="C36" s="70" t="s">
        <v>131</v>
      </c>
      <c r="D36" s="79">
        <v>43556</v>
      </c>
      <c r="E36" s="72">
        <v>78521.965458000006</v>
      </c>
      <c r="F36" s="80">
        <v>133.20480000000001</v>
      </c>
      <c r="G36" s="72">
        <v>379.36616324900001</v>
      </c>
      <c r="H36" s="73">
        <v>5.0000000000000001E-4</v>
      </c>
      <c r="I36" s="73">
        <f t="shared" si="0"/>
        <v>2.6213774142215059E-3</v>
      </c>
      <c r="J36" s="73">
        <f>G36/'סכום נכסי הקרן'!$C$41</f>
        <v>4.3951597900903901E-4</v>
      </c>
    </row>
    <row r="37" spans="1:10">
      <c r="A37" s="69" t="s">
        <v>1940</v>
      </c>
      <c r="B37" s="54">
        <v>5322</v>
      </c>
      <c r="C37" s="70" t="s">
        <v>133</v>
      </c>
      <c r="D37" s="79">
        <v>42527</v>
      </c>
      <c r="E37" s="72">
        <v>72494.16</v>
      </c>
      <c r="F37" s="80">
        <v>317.93540000000002</v>
      </c>
      <c r="G37" s="72">
        <v>924.61193999999989</v>
      </c>
      <c r="H37" s="73">
        <v>8.0000000000000004E-4</v>
      </c>
      <c r="I37" s="73">
        <f t="shared" si="0"/>
        <v>6.3889642546867782E-3</v>
      </c>
      <c r="J37" s="73">
        <f>G37/'סכום נכסי הקרן'!$C$41</f>
        <v>1.0712123572966493E-3</v>
      </c>
    </row>
    <row r="38" spans="1:10">
      <c r="A38" s="69" t="s">
        <v>1941</v>
      </c>
      <c r="B38" s="54">
        <v>8283</v>
      </c>
      <c r="C38" s="70" t="s">
        <v>132</v>
      </c>
      <c r="D38" s="79">
        <v>44317</v>
      </c>
      <c r="E38" s="72">
        <v>608616.05000000005</v>
      </c>
      <c r="F38" s="80">
        <v>107.82</v>
      </c>
      <c r="G38" s="72">
        <v>656.20983000000001</v>
      </c>
      <c r="H38" s="73">
        <v>5.0000000000000001E-4</v>
      </c>
      <c r="I38" s="73">
        <f t="shared" si="0"/>
        <v>4.5343359371328128E-3</v>
      </c>
      <c r="J38" s="73">
        <f>G38/'סכום נכסי הקרן'!$C$41</f>
        <v>7.6025416552108721E-4</v>
      </c>
    </row>
    <row r="39" spans="1:10">
      <c r="A39" s="69" t="s">
        <v>1942</v>
      </c>
      <c r="B39" s="54">
        <v>85741</v>
      </c>
      <c r="C39" s="70" t="s">
        <v>131</v>
      </c>
      <c r="D39" s="79">
        <v>44404</v>
      </c>
      <c r="E39" s="72">
        <v>17869.490000000002</v>
      </c>
      <c r="F39" s="80">
        <v>100</v>
      </c>
      <c r="G39" s="72">
        <v>64.812640000000002</v>
      </c>
      <c r="H39" s="73">
        <v>1E-4</v>
      </c>
      <c r="I39" s="73">
        <f t="shared" si="0"/>
        <v>4.4784803472458132E-4</v>
      </c>
      <c r="J39" s="73">
        <f>G39/'סכום נכסי הקרן'!$C$41</f>
        <v>7.5088907976917445E-5</v>
      </c>
    </row>
    <row r="40" spans="1:10">
      <c r="A40" s="69" t="s">
        <v>1943</v>
      </c>
      <c r="B40" s="54">
        <v>72112</v>
      </c>
      <c r="C40" s="70" t="s">
        <v>131</v>
      </c>
      <c r="D40" s="79">
        <v>43466</v>
      </c>
      <c r="E40" s="72">
        <v>11392.92</v>
      </c>
      <c r="F40" s="80">
        <v>100</v>
      </c>
      <c r="G40" s="72">
        <v>41.322129999999994</v>
      </c>
      <c r="H40" s="73">
        <v>1E-4</v>
      </c>
      <c r="I40" s="73">
        <f t="shared" si="0"/>
        <v>2.855312591977994E-4</v>
      </c>
      <c r="J40" s="73">
        <f>G40/'סכום נכסי הקרן'!$C$41</f>
        <v>4.7873896464952192E-5</v>
      </c>
    </row>
    <row r="41" spans="1:10">
      <c r="A41" s="69" t="s">
        <v>1944</v>
      </c>
      <c r="B41" s="54">
        <v>5289</v>
      </c>
      <c r="C41" s="70" t="s">
        <v>131</v>
      </c>
      <c r="D41" s="79">
        <v>42736</v>
      </c>
      <c r="E41" s="72">
        <v>70523.064268999995</v>
      </c>
      <c r="F41" s="80">
        <v>112.22150000000001</v>
      </c>
      <c r="G41" s="72">
        <v>287.04818109299998</v>
      </c>
      <c r="H41" s="73">
        <v>4.0000000000000002E-4</v>
      </c>
      <c r="I41" s="73">
        <f t="shared" si="0"/>
        <v>1.9834705664476212E-3</v>
      </c>
      <c r="J41" s="73">
        <f>G41/'סכום נכסי הקרן'!$C$41</f>
        <v>3.3256066185598687E-4</v>
      </c>
    </row>
    <row r="42" spans="1:10">
      <c r="A42" s="69" t="s">
        <v>1945</v>
      </c>
      <c r="B42" s="54">
        <v>8405</v>
      </c>
      <c r="C42" s="70" t="s">
        <v>131</v>
      </c>
      <c r="D42" s="79">
        <v>44581</v>
      </c>
      <c r="E42" s="72">
        <v>11802.839535999999</v>
      </c>
      <c r="F42" s="80">
        <v>108.9652</v>
      </c>
      <c r="G42" s="72">
        <v>46.646802504</v>
      </c>
      <c r="H42" s="73">
        <v>4.0000000000000002E-4</v>
      </c>
      <c r="I42" s="73">
        <f t="shared" si="0"/>
        <v>3.2232414583948559E-4</v>
      </c>
      <c r="J42" s="73">
        <f>G42/'סכום נכסי הקרן'!$C$41</f>
        <v>5.4042814189335569E-5</v>
      </c>
    </row>
    <row r="43" spans="1:10">
      <c r="A43" s="69" t="s">
        <v>1946</v>
      </c>
      <c r="B43" s="54">
        <v>5230</v>
      </c>
      <c r="C43" s="70" t="s">
        <v>131</v>
      </c>
      <c r="D43" s="79">
        <v>40372</v>
      </c>
      <c r="E43" s="72">
        <v>38127.815313999999</v>
      </c>
      <c r="F43" s="80">
        <v>18.6633</v>
      </c>
      <c r="G43" s="72">
        <v>25.809400284999999</v>
      </c>
      <c r="H43" s="73">
        <v>4.0000000000000002E-4</v>
      </c>
      <c r="I43" s="73">
        <f t="shared" si="0"/>
        <v>1.7834004593945407E-4</v>
      </c>
      <c r="J43" s="73">
        <f>G43/'סכום נכסי הקרן'!$C$41</f>
        <v>2.9901569862603832E-5</v>
      </c>
    </row>
    <row r="44" spans="1:10">
      <c r="A44" s="69" t="s">
        <v>1947</v>
      </c>
      <c r="B44" s="54">
        <v>5310</v>
      </c>
      <c r="C44" s="70" t="s">
        <v>131</v>
      </c>
      <c r="D44" s="79">
        <v>42979</v>
      </c>
      <c r="E44" s="72">
        <v>140979.92000000001</v>
      </c>
      <c r="F44" s="80">
        <v>119.8379</v>
      </c>
      <c r="G44" s="72">
        <v>612.77211</v>
      </c>
      <c r="H44" s="73">
        <v>4.0000000000000002E-4</v>
      </c>
      <c r="I44" s="73">
        <f t="shared" si="0"/>
        <v>4.2341861895694262E-3</v>
      </c>
      <c r="J44" s="73">
        <f>G44/'סכום נכסי הקרן'!$C$41</f>
        <v>7.0992924495301424E-4</v>
      </c>
    </row>
    <row r="45" spans="1:10">
      <c r="A45" s="69" t="s">
        <v>1948</v>
      </c>
      <c r="B45" s="54">
        <v>6645</v>
      </c>
      <c r="C45" s="70" t="s">
        <v>131</v>
      </c>
      <c r="D45" s="79">
        <v>43466</v>
      </c>
      <c r="E45" s="72">
        <v>85974.9</v>
      </c>
      <c r="F45" s="80">
        <v>159.67689999999999</v>
      </c>
      <c r="G45" s="72">
        <v>497.92203999999998</v>
      </c>
      <c r="H45" s="73">
        <v>1.2999999999999999E-3</v>
      </c>
      <c r="I45" s="73">
        <f t="shared" si="0"/>
        <v>3.4405851553038782E-3</v>
      </c>
      <c r="J45" s="73">
        <f>G45/'סכום נכסי הקרן'!$C$41</f>
        <v>5.7686929958784285E-4</v>
      </c>
    </row>
    <row r="46" spans="1:10">
      <c r="A46" s="69" t="s">
        <v>1949</v>
      </c>
      <c r="B46" s="54">
        <v>7029</v>
      </c>
      <c r="C46" s="70" t="s">
        <v>132</v>
      </c>
      <c r="D46" s="79">
        <v>43739</v>
      </c>
      <c r="E46" s="72">
        <v>1273170.81</v>
      </c>
      <c r="F46" s="80">
        <v>107.327808</v>
      </c>
      <c r="G46" s="72">
        <v>1366.46622</v>
      </c>
      <c r="H46" s="73">
        <v>8.9999999999999998E-4</v>
      </c>
      <c r="I46" s="73">
        <f t="shared" si="0"/>
        <v>9.4421275100740748E-3</v>
      </c>
      <c r="J46" s="73">
        <f>G46/'סכום נכסי הקרן'!$C$41</f>
        <v>1.5831241598420651E-3</v>
      </c>
    </row>
    <row r="47" spans="1:10">
      <c r="A47" s="69" t="s">
        <v>1950</v>
      </c>
      <c r="B47" s="54">
        <v>7076</v>
      </c>
      <c r="C47" s="70" t="s">
        <v>132</v>
      </c>
      <c r="D47" s="79">
        <v>44104</v>
      </c>
      <c r="E47" s="72">
        <v>819424.57</v>
      </c>
      <c r="F47" s="80">
        <v>70.489953999999997</v>
      </c>
      <c r="G47" s="72">
        <v>577.61238000000003</v>
      </c>
      <c r="H47" s="73">
        <v>1.6000000000000001E-3</v>
      </c>
      <c r="I47" s="73">
        <f t="shared" si="0"/>
        <v>3.9912364195562478E-3</v>
      </c>
      <c r="J47" s="73">
        <f>G47/'סכום נכסי הקרן'!$C$41</f>
        <v>6.6919481829699073E-4</v>
      </c>
    </row>
    <row r="48" spans="1:10">
      <c r="A48" s="118" t="s">
        <v>3363</v>
      </c>
      <c r="B48" s="117" t="s">
        <v>3363</v>
      </c>
      <c r="C48" s="117" t="s">
        <v>3363</v>
      </c>
      <c r="D48" s="117" t="s">
        <v>3363</v>
      </c>
      <c r="E48" s="117" t="s">
        <v>3363</v>
      </c>
      <c r="F48" s="117" t="s">
        <v>3363</v>
      </c>
      <c r="G48" s="117" t="s">
        <v>3363</v>
      </c>
      <c r="H48" s="117" t="s">
        <v>3363</v>
      </c>
      <c r="I48" s="117" t="s">
        <v>3363</v>
      </c>
      <c r="J48" s="117" t="s">
        <v>3363</v>
      </c>
    </row>
    <row r="49" spans="1:10">
      <c r="A49" s="63" t="s">
        <v>1951</v>
      </c>
      <c r="B49" s="116" t="s">
        <v>3363</v>
      </c>
      <c r="C49" s="116" t="s">
        <v>3363</v>
      </c>
      <c r="D49" s="116" t="s">
        <v>3363</v>
      </c>
      <c r="E49" s="116" t="s">
        <v>3363</v>
      </c>
      <c r="F49" s="116" t="s">
        <v>3363</v>
      </c>
      <c r="G49" s="66">
        <v>134733.36351007503</v>
      </c>
      <c r="H49" s="117" t="s">
        <v>3363</v>
      </c>
      <c r="I49" s="67">
        <f t="shared" si="0"/>
        <v>0.93099235056340424</v>
      </c>
      <c r="J49" s="67">
        <f>G49/'סכום נכסי הקרן'!$C$41</f>
        <v>0.15609580375106755</v>
      </c>
    </row>
    <row r="50" spans="1:10">
      <c r="A50" s="68" t="s">
        <v>180</v>
      </c>
      <c r="B50" s="116" t="s">
        <v>3363</v>
      </c>
      <c r="C50" s="116" t="s">
        <v>3363</v>
      </c>
      <c r="D50" s="116" t="s">
        <v>3363</v>
      </c>
      <c r="E50" s="116" t="s">
        <v>3363</v>
      </c>
      <c r="F50" s="116" t="s">
        <v>3363</v>
      </c>
      <c r="G50" s="66">
        <v>5002.632736040001</v>
      </c>
      <c r="H50" s="117" t="s">
        <v>3363</v>
      </c>
      <c r="I50" s="67">
        <f t="shared" si="0"/>
        <v>3.4567628155316145E-2</v>
      </c>
      <c r="J50" s="67">
        <f>G50/'סכום נכסי הקרן'!$C$41</f>
        <v>5.7958174386789733E-3</v>
      </c>
    </row>
    <row r="51" spans="1:10">
      <c r="A51" s="69" t="s">
        <v>1952</v>
      </c>
      <c r="B51" s="54">
        <v>8888</v>
      </c>
      <c r="C51" s="70" t="s">
        <v>131</v>
      </c>
      <c r="D51" s="79">
        <v>44476</v>
      </c>
      <c r="E51" s="72">
        <v>8163.1685880000005</v>
      </c>
      <c r="F51" s="80">
        <v>89.915700000000001</v>
      </c>
      <c r="G51" s="72">
        <v>26.622071757999997</v>
      </c>
      <c r="H51" s="73">
        <v>8.0000000000000004E-4</v>
      </c>
      <c r="I51" s="73">
        <f t="shared" si="0"/>
        <v>1.8395551418854528E-4</v>
      </c>
      <c r="J51" s="73">
        <f>G51/'סכום נכסי הקרן'!$C$41</f>
        <v>3.0843093205142615E-5</v>
      </c>
    </row>
    <row r="52" spans="1:10">
      <c r="A52" s="69" t="s">
        <v>1953</v>
      </c>
      <c r="B52" s="54">
        <v>84032</v>
      </c>
      <c r="C52" s="70" t="s">
        <v>131</v>
      </c>
      <c r="D52" s="79">
        <v>44314</v>
      </c>
      <c r="E52" s="72">
        <v>38592.120000000003</v>
      </c>
      <c r="F52" s="80">
        <v>100</v>
      </c>
      <c r="G52" s="72">
        <v>139.97361999999998</v>
      </c>
      <c r="H52" s="73">
        <v>0</v>
      </c>
      <c r="I52" s="73">
        <f t="shared" si="0"/>
        <v>9.672019320658029E-4</v>
      </c>
      <c r="J52" s="73">
        <f>G52/'סכום נכסי הקרן'!$C$41</f>
        <v>1.6216692101071658E-4</v>
      </c>
    </row>
    <row r="53" spans="1:10">
      <c r="A53" s="69" t="s">
        <v>1954</v>
      </c>
      <c r="B53" s="54">
        <v>84034</v>
      </c>
      <c r="C53" s="70" t="s">
        <v>131</v>
      </c>
      <c r="D53" s="79">
        <v>44314</v>
      </c>
      <c r="E53" s="72">
        <v>22207.040000000001</v>
      </c>
      <c r="F53" s="80">
        <v>100</v>
      </c>
      <c r="G53" s="72">
        <v>80.544929999999994</v>
      </c>
      <c r="H53" s="73">
        <v>0</v>
      </c>
      <c r="I53" s="73">
        <f t="shared" si="0"/>
        <v>5.5655638479668425E-4</v>
      </c>
      <c r="J53" s="73">
        <f>G53/'סכום נכסי הקרן'!$C$41</f>
        <v>9.3315606905956247E-5</v>
      </c>
    </row>
    <row r="54" spans="1:10">
      <c r="A54" s="69" t="s">
        <v>1955</v>
      </c>
      <c r="B54" s="54">
        <v>9239</v>
      </c>
      <c r="C54" s="70" t="s">
        <v>131</v>
      </c>
      <c r="D54" s="79">
        <v>44742</v>
      </c>
      <c r="E54" s="72">
        <v>18474.304220000002</v>
      </c>
      <c r="F54" s="80">
        <v>106.13509999999999</v>
      </c>
      <c r="G54" s="72">
        <v>71.117205041999995</v>
      </c>
      <c r="H54" s="73">
        <v>1E-4</v>
      </c>
      <c r="I54" s="73">
        <f t="shared" si="0"/>
        <v>4.9141186832020391E-4</v>
      </c>
      <c r="J54" s="73">
        <f>G54/'סכום נכסי הקרן'!$C$41</f>
        <v>8.2393083586385408E-5</v>
      </c>
    </row>
    <row r="55" spans="1:10">
      <c r="A55" s="69" t="s">
        <v>1956</v>
      </c>
      <c r="B55" s="54">
        <v>97211</v>
      </c>
      <c r="C55" s="70" t="s">
        <v>131</v>
      </c>
      <c r="D55" s="79">
        <v>45166</v>
      </c>
      <c r="E55" s="72">
        <v>12813.12</v>
      </c>
      <c r="F55" s="80">
        <v>100</v>
      </c>
      <c r="G55" s="72">
        <v>46.473190000000002</v>
      </c>
      <c r="H55" s="73">
        <v>1E-4</v>
      </c>
      <c r="I55" s="73">
        <f t="shared" si="0"/>
        <v>3.211245030117901E-4</v>
      </c>
      <c r="J55" s="73">
        <f>G55/'סכום נכסי הקרן'!$C$41</f>
        <v>5.384167482305612E-5</v>
      </c>
    </row>
    <row r="56" spans="1:10">
      <c r="A56" s="69" t="s">
        <v>1957</v>
      </c>
      <c r="B56" s="54">
        <v>9616</v>
      </c>
      <c r="C56" s="70" t="s">
        <v>131</v>
      </c>
      <c r="D56" s="79">
        <v>45093</v>
      </c>
      <c r="E56" s="72">
        <v>4048.8536439999998</v>
      </c>
      <c r="F56" s="80">
        <v>98.447900000000004</v>
      </c>
      <c r="G56" s="72">
        <v>14.457263198000003</v>
      </c>
      <c r="H56" s="73">
        <v>8.0000000000000004E-4</v>
      </c>
      <c r="I56" s="73">
        <f t="shared" si="0"/>
        <v>9.9898058630543628E-5</v>
      </c>
      <c r="J56" s="73">
        <f>G56/'סכום נכסי הקרן'!$C$41</f>
        <v>1.6749512222811745E-5</v>
      </c>
    </row>
    <row r="57" spans="1:10">
      <c r="A57" s="69" t="s">
        <v>1958</v>
      </c>
      <c r="B57" s="54">
        <v>8287</v>
      </c>
      <c r="C57" s="70" t="s">
        <v>131</v>
      </c>
      <c r="D57" s="79">
        <v>43800</v>
      </c>
      <c r="E57" s="72">
        <v>78003.69</v>
      </c>
      <c r="F57" s="80">
        <v>123.3766</v>
      </c>
      <c r="G57" s="72">
        <v>349.05631</v>
      </c>
      <c r="H57" s="73">
        <v>5.9999999999999995E-4</v>
      </c>
      <c r="I57" s="73">
        <f t="shared" si="0"/>
        <v>2.4119397457303734E-3</v>
      </c>
      <c r="J57" s="73">
        <f>G57/'סכום נכסי הקרן'!$C$41</f>
        <v>4.0440039381750792E-4</v>
      </c>
    </row>
    <row r="58" spans="1:10">
      <c r="A58" s="69" t="s">
        <v>1959</v>
      </c>
      <c r="B58" s="54">
        <v>1181106</v>
      </c>
      <c r="C58" s="70" t="s">
        <v>131</v>
      </c>
      <c r="D58" s="79">
        <v>44287</v>
      </c>
      <c r="E58" s="72">
        <v>115331.64</v>
      </c>
      <c r="F58" s="80">
        <v>107.2026</v>
      </c>
      <c r="G58" s="72">
        <v>448.43687</v>
      </c>
      <c r="H58" s="73">
        <v>5.9999999999999995E-4</v>
      </c>
      <c r="I58" s="73">
        <f t="shared" si="0"/>
        <v>3.098648210095169E-3</v>
      </c>
      <c r="J58" s="73">
        <f>G58/'סכום נכסי הקרן'!$C$41</f>
        <v>5.1953808493045324E-4</v>
      </c>
    </row>
    <row r="59" spans="1:10">
      <c r="A59" s="69" t="s">
        <v>1960</v>
      </c>
      <c r="B59" s="54">
        <v>7046</v>
      </c>
      <c r="C59" s="70" t="s">
        <v>131</v>
      </c>
      <c r="D59" s="79">
        <v>43795</v>
      </c>
      <c r="E59" s="72">
        <v>268238.28000000003</v>
      </c>
      <c r="F59" s="80">
        <v>146.4255</v>
      </c>
      <c r="G59" s="72">
        <v>1424.57403</v>
      </c>
      <c r="H59" s="73">
        <v>0</v>
      </c>
      <c r="I59" s="73">
        <f t="shared" si="0"/>
        <v>9.8436459254734373E-3</v>
      </c>
      <c r="J59" s="73">
        <f>G59/'סכום נכסי הקרן'!$C$41</f>
        <v>1.6504451638596487E-3</v>
      </c>
    </row>
    <row r="60" spans="1:10">
      <c r="A60" s="69" t="s">
        <v>1961</v>
      </c>
      <c r="B60" s="54">
        <v>8315</v>
      </c>
      <c r="C60" s="70" t="s">
        <v>131</v>
      </c>
      <c r="D60" s="79">
        <v>44337</v>
      </c>
      <c r="E60" s="72">
        <v>396834.48</v>
      </c>
      <c r="F60" s="80">
        <v>95.038200000000003</v>
      </c>
      <c r="G60" s="72">
        <v>1367.90255</v>
      </c>
      <c r="H60" s="73">
        <v>0</v>
      </c>
      <c r="I60" s="73">
        <f t="shared" si="0"/>
        <v>9.4520523884267533E-3</v>
      </c>
      <c r="J60" s="73">
        <f>G60/'סכום נכסי הקרן'!$C$41</f>
        <v>1.5847882249255809E-3</v>
      </c>
    </row>
    <row r="61" spans="1:10">
      <c r="A61" s="69" t="s">
        <v>1962</v>
      </c>
      <c r="B61" s="54">
        <v>8338</v>
      </c>
      <c r="C61" s="70" t="s">
        <v>131</v>
      </c>
      <c r="D61" s="79">
        <v>44561</v>
      </c>
      <c r="E61" s="72">
        <v>12818.154772999998</v>
      </c>
      <c r="F61" s="80">
        <v>80.141499999999994</v>
      </c>
      <c r="G61" s="72">
        <v>37.258943219999999</v>
      </c>
      <c r="H61" s="73">
        <v>5.0000000000000001E-4</v>
      </c>
      <c r="I61" s="73">
        <f t="shared" si="0"/>
        <v>2.5745509667545965E-4</v>
      </c>
      <c r="J61" s="73">
        <f>G61/'סכום נכסי הקרן'!$C$41</f>
        <v>4.3166477384099332E-5</v>
      </c>
    </row>
    <row r="62" spans="1:10">
      <c r="A62" s="69" t="s">
        <v>1963</v>
      </c>
      <c r="B62" s="54">
        <v>84031</v>
      </c>
      <c r="C62" s="70" t="s">
        <v>131</v>
      </c>
      <c r="D62" s="79">
        <v>44314</v>
      </c>
      <c r="E62" s="72">
        <v>23226.639999999999</v>
      </c>
      <c r="F62" s="80">
        <v>100</v>
      </c>
      <c r="G62" s="72">
        <v>84.243039999999993</v>
      </c>
      <c r="H62" s="73">
        <v>0</v>
      </c>
      <c r="I62" s="73">
        <f t="shared" si="0"/>
        <v>5.8210990793191404E-4</v>
      </c>
      <c r="J62" s="73">
        <f>G62/'סכום נכסי הקרן'!$C$41</f>
        <v>9.7600065022128009E-5</v>
      </c>
    </row>
    <row r="63" spans="1:10">
      <c r="A63" s="69" t="s">
        <v>1964</v>
      </c>
      <c r="B63" s="54">
        <v>84033</v>
      </c>
      <c r="C63" s="70" t="s">
        <v>131</v>
      </c>
      <c r="D63" s="79">
        <v>44314</v>
      </c>
      <c r="E63" s="72">
        <v>22755.08</v>
      </c>
      <c r="F63" s="80">
        <v>100</v>
      </c>
      <c r="G63" s="72">
        <v>82.532660000000007</v>
      </c>
      <c r="H63" s="73">
        <v>0</v>
      </c>
      <c r="I63" s="73">
        <f t="shared" si="0"/>
        <v>5.7029137497858541E-4</v>
      </c>
      <c r="J63" s="73">
        <f>G63/'סכום נכסי הקרן'!$C$41</f>
        <v>9.5618498364365582E-5</v>
      </c>
    </row>
    <row r="64" spans="1:10">
      <c r="A64" s="69" t="s">
        <v>1965</v>
      </c>
      <c r="B64" s="54">
        <v>84036</v>
      </c>
      <c r="C64" s="70" t="s">
        <v>131</v>
      </c>
      <c r="D64" s="79">
        <v>44314</v>
      </c>
      <c r="E64" s="72">
        <v>34730.36</v>
      </c>
      <c r="F64" s="80">
        <v>100</v>
      </c>
      <c r="G64" s="72">
        <v>125.96700999999999</v>
      </c>
      <c r="H64" s="73">
        <v>0</v>
      </c>
      <c r="I64" s="73">
        <f t="shared" si="0"/>
        <v>8.704178362219418E-4</v>
      </c>
      <c r="J64" s="73">
        <f>G64/'סכום נכסי הקרן'!$C$41</f>
        <v>1.4593951460729632E-4</v>
      </c>
    </row>
    <row r="65" spans="1:10">
      <c r="A65" s="69" t="s">
        <v>1966</v>
      </c>
      <c r="B65" s="54">
        <v>84035</v>
      </c>
      <c r="C65" s="70" t="s">
        <v>131</v>
      </c>
      <c r="D65" s="79">
        <v>44314</v>
      </c>
      <c r="E65" s="72">
        <v>9648.0300000000007</v>
      </c>
      <c r="F65" s="80">
        <v>100</v>
      </c>
      <c r="G65" s="72">
        <v>34.993400000000001</v>
      </c>
      <c r="H65" s="73">
        <v>0</v>
      </c>
      <c r="I65" s="73">
        <f t="shared" si="0"/>
        <v>2.4180044846701452E-4</v>
      </c>
      <c r="J65" s="73">
        <f>G65/'סכום נכסי הקרן'!$C$41</f>
        <v>4.0541724459911878E-5</v>
      </c>
    </row>
    <row r="66" spans="1:10">
      <c r="A66" s="69" t="s">
        <v>1967</v>
      </c>
      <c r="B66" s="54">
        <v>8316</v>
      </c>
      <c r="C66" s="70" t="s">
        <v>131</v>
      </c>
      <c r="D66" s="79">
        <v>44378</v>
      </c>
      <c r="E66" s="72">
        <v>195329.11</v>
      </c>
      <c r="F66" s="80">
        <v>94.356899999999996</v>
      </c>
      <c r="G66" s="72">
        <v>668.47964000000002</v>
      </c>
      <c r="H66" s="73">
        <v>1E-3</v>
      </c>
      <c r="I66" s="73">
        <f t="shared" si="0"/>
        <v>4.6191189408022202E-3</v>
      </c>
      <c r="J66" s="73">
        <f>G66/'סכום נכסי הקרן'!$C$41</f>
        <v>7.7446939628447319E-4</v>
      </c>
    </row>
    <row r="67" spans="1:10">
      <c r="A67" s="118" t="s">
        <v>3363</v>
      </c>
      <c r="B67" s="117" t="s">
        <v>3363</v>
      </c>
      <c r="C67" s="117" t="s">
        <v>3363</v>
      </c>
      <c r="D67" s="117" t="s">
        <v>3363</v>
      </c>
      <c r="E67" s="117" t="s">
        <v>3363</v>
      </c>
      <c r="F67" s="117" t="s">
        <v>3363</v>
      </c>
      <c r="G67" s="117" t="s">
        <v>3363</v>
      </c>
      <c r="H67" s="117" t="s">
        <v>3363</v>
      </c>
      <c r="I67" s="117" t="s">
        <v>3363</v>
      </c>
      <c r="J67" s="117" t="s">
        <v>3363</v>
      </c>
    </row>
    <row r="68" spans="1:10">
      <c r="A68" s="68" t="s">
        <v>1968</v>
      </c>
      <c r="B68" s="117" t="s">
        <v>3363</v>
      </c>
      <c r="C68" s="117" t="s">
        <v>3363</v>
      </c>
      <c r="D68" s="117" t="s">
        <v>3363</v>
      </c>
      <c r="E68" s="117" t="s">
        <v>3363</v>
      </c>
      <c r="F68" s="117" t="s">
        <v>3363</v>
      </c>
      <c r="G68" s="72">
        <v>230.878322274</v>
      </c>
      <c r="H68" s="117" t="s">
        <v>3363</v>
      </c>
      <c r="I68" s="73">
        <f t="shared" ref="I68:I129" si="1">IFERROR(G68/$G$9,0)</f>
        <v>1.5953431752034699E-3</v>
      </c>
      <c r="J68" s="73">
        <f>G68/'סכום נכסי הקרן'!$C$41</f>
        <v>2.6748487787409174E-4</v>
      </c>
    </row>
    <row r="69" spans="1:10">
      <c r="A69" s="69" t="s">
        <v>1969</v>
      </c>
      <c r="B69" s="54" t="s">
        <v>1970</v>
      </c>
      <c r="C69" s="70" t="s">
        <v>131</v>
      </c>
      <c r="D69" s="79">
        <v>44616</v>
      </c>
      <c r="E69" s="72">
        <v>35.059848000000002</v>
      </c>
      <c r="F69" s="80">
        <v>100927.1</v>
      </c>
      <c r="G69" s="72">
        <v>128.34098822300001</v>
      </c>
      <c r="H69" s="73">
        <v>4.5510988731560285E-5</v>
      </c>
      <c r="I69" s="73">
        <f t="shared" si="1"/>
        <v>8.8682175807498645E-4</v>
      </c>
      <c r="J69" s="73">
        <f>G69/'סכום נכסי הקרן'!$C$41</f>
        <v>1.4868989527881433E-4</v>
      </c>
    </row>
    <row r="70" spans="1:10">
      <c r="A70" s="69" t="s">
        <v>1971</v>
      </c>
      <c r="B70" s="54">
        <v>9628</v>
      </c>
      <c r="C70" s="70" t="s">
        <v>131</v>
      </c>
      <c r="D70" s="79">
        <v>45103</v>
      </c>
      <c r="E70" s="72">
        <v>11.835270000000001</v>
      </c>
      <c r="F70" s="80">
        <v>130547.18</v>
      </c>
      <c r="G70" s="72">
        <v>56.039335307999998</v>
      </c>
      <c r="H70" s="73">
        <v>3.8063774510459518E-4</v>
      </c>
      <c r="I70" s="73">
        <f t="shared" si="1"/>
        <v>3.8722548849976852E-4</v>
      </c>
      <c r="J70" s="73">
        <f>G70/'סכום נכסי הקרן'!$C$41</f>
        <v>6.4924565517313171E-5</v>
      </c>
    </row>
    <row r="71" spans="1:10">
      <c r="A71" s="69" t="s">
        <v>1972</v>
      </c>
      <c r="B71" s="54">
        <v>9768</v>
      </c>
      <c r="C71" s="70" t="s">
        <v>131</v>
      </c>
      <c r="D71" s="79">
        <v>45103</v>
      </c>
      <c r="E71" s="72">
        <v>9.8114980000000003</v>
      </c>
      <c r="F71" s="80">
        <v>130662.52</v>
      </c>
      <c r="G71" s="72">
        <v>46.497998742999997</v>
      </c>
      <c r="H71" s="73">
        <v>3.1582982375033953E-4</v>
      </c>
      <c r="I71" s="73">
        <f t="shared" si="1"/>
        <v>3.2129592862871503E-4</v>
      </c>
      <c r="J71" s="73">
        <f>G71/'סכום נכסי הקרן'!$C$41</f>
        <v>5.3870417077964258E-5</v>
      </c>
    </row>
    <row r="72" spans="1:10">
      <c r="A72" s="118" t="s">
        <v>3363</v>
      </c>
      <c r="B72" s="117" t="s">
        <v>3363</v>
      </c>
      <c r="C72" s="117" t="s">
        <v>3363</v>
      </c>
      <c r="D72" s="117" t="s">
        <v>3363</v>
      </c>
      <c r="E72" s="117" t="s">
        <v>3363</v>
      </c>
      <c r="F72" s="117" t="s">
        <v>3363</v>
      </c>
      <c r="G72" s="117" t="s">
        <v>3363</v>
      </c>
      <c r="H72" s="117" t="s">
        <v>3363</v>
      </c>
      <c r="I72" s="117" t="s">
        <v>3363</v>
      </c>
      <c r="J72" s="117" t="s">
        <v>3363</v>
      </c>
    </row>
    <row r="73" spans="1:10">
      <c r="A73" s="68" t="s">
        <v>183</v>
      </c>
      <c r="B73" s="116" t="s">
        <v>3363</v>
      </c>
      <c r="C73" s="116" t="s">
        <v>3363</v>
      </c>
      <c r="D73" s="116" t="s">
        <v>3363</v>
      </c>
      <c r="E73" s="116" t="s">
        <v>3363</v>
      </c>
      <c r="F73" s="116" t="s">
        <v>3363</v>
      </c>
      <c r="G73" s="66">
        <v>6882.6057699999992</v>
      </c>
      <c r="H73" s="116" t="s">
        <v>3363</v>
      </c>
      <c r="I73" s="67">
        <f t="shared" si="1"/>
        <v>4.7558029851562336E-2</v>
      </c>
      <c r="J73" s="67">
        <f>G73/'סכום נכסי הקרן'!$C$41</f>
        <v>7.9738666918201598E-3</v>
      </c>
    </row>
    <row r="74" spans="1:10">
      <c r="A74" s="69" t="s">
        <v>1973</v>
      </c>
      <c r="B74" s="54">
        <v>7064</v>
      </c>
      <c r="C74" s="70" t="s">
        <v>131</v>
      </c>
      <c r="D74" s="79">
        <v>43466</v>
      </c>
      <c r="E74" s="72">
        <v>246017.67</v>
      </c>
      <c r="F74" s="80">
        <v>113.7073</v>
      </c>
      <c r="G74" s="72">
        <v>1014.61716</v>
      </c>
      <c r="H74" s="73">
        <v>0</v>
      </c>
      <c r="I74" s="73">
        <f t="shared" si="1"/>
        <v>7.0108901767284293E-3</v>
      </c>
      <c r="J74" s="73">
        <f>G74/'סכום נכסי הקרן'!$C$41</f>
        <v>1.1754882158640863E-3</v>
      </c>
    </row>
    <row r="75" spans="1:10">
      <c r="A75" s="69" t="s">
        <v>1974</v>
      </c>
      <c r="B75" s="54">
        <v>7031</v>
      </c>
      <c r="C75" s="70" t="s">
        <v>131</v>
      </c>
      <c r="D75" s="79">
        <v>43090</v>
      </c>
      <c r="E75" s="72">
        <v>338729.05</v>
      </c>
      <c r="F75" s="80">
        <v>113.4705</v>
      </c>
      <c r="G75" s="72">
        <v>1394.06484</v>
      </c>
      <c r="H75" s="73">
        <v>0</v>
      </c>
      <c r="I75" s="73">
        <f t="shared" si="1"/>
        <v>9.6328308625082681E-3</v>
      </c>
      <c r="J75" s="73">
        <f>G75/'סכום נכסי הקרן'!$C$41</f>
        <v>1.6150986363866083E-3</v>
      </c>
    </row>
    <row r="76" spans="1:10">
      <c r="A76" s="69" t="s">
        <v>1975</v>
      </c>
      <c r="B76" s="54">
        <v>5344</v>
      </c>
      <c r="C76" s="70" t="s">
        <v>131</v>
      </c>
      <c r="D76" s="79">
        <v>43431</v>
      </c>
      <c r="E76" s="72">
        <v>265175.53000000003</v>
      </c>
      <c r="F76" s="80">
        <v>77.903300000000002</v>
      </c>
      <c r="G76" s="72">
        <v>749.26743999999997</v>
      </c>
      <c r="H76" s="73">
        <v>2.0000000000000001E-4</v>
      </c>
      <c r="I76" s="73">
        <f t="shared" si="1"/>
        <v>5.1773535299151231E-3</v>
      </c>
      <c r="J76" s="73">
        <f>G76/'סכום נכסי הקרן'!$C$41</f>
        <v>8.6806638106795998E-4</v>
      </c>
    </row>
    <row r="77" spans="1:10">
      <c r="A77" s="69" t="s">
        <v>1976</v>
      </c>
      <c r="B77" s="54">
        <v>7989</v>
      </c>
      <c r="C77" s="70" t="s">
        <v>131</v>
      </c>
      <c r="D77" s="79">
        <v>43830</v>
      </c>
      <c r="E77" s="72">
        <v>241221.59</v>
      </c>
      <c r="F77" s="80">
        <v>126.8155</v>
      </c>
      <c r="G77" s="72">
        <v>1109.5223700000001</v>
      </c>
      <c r="H77" s="73">
        <v>2.9999999999999997E-4</v>
      </c>
      <c r="I77" s="73">
        <f t="shared" si="1"/>
        <v>7.6666744771924089E-3</v>
      </c>
      <c r="J77" s="73">
        <f>G77/'סכום נכסי הקרן'!$C$41</f>
        <v>1.2854409747737688E-3</v>
      </c>
    </row>
    <row r="78" spans="1:10">
      <c r="A78" s="69" t="s">
        <v>1977</v>
      </c>
      <c r="B78" s="54">
        <v>8404</v>
      </c>
      <c r="C78" s="70" t="s">
        <v>131</v>
      </c>
      <c r="D78" s="79">
        <v>44469</v>
      </c>
      <c r="E78" s="72">
        <v>310313.43</v>
      </c>
      <c r="F78" s="80">
        <v>109.3446</v>
      </c>
      <c r="G78" s="72">
        <v>1230.68093</v>
      </c>
      <c r="H78" s="73">
        <v>8.0000000000000004E-4</v>
      </c>
      <c r="I78" s="73">
        <f t="shared" si="1"/>
        <v>8.5038664660708162E-3</v>
      </c>
      <c r="J78" s="73">
        <f>G78/'סכום נכסי הקרן'!$C$41</f>
        <v>1.4258096430220582E-3</v>
      </c>
    </row>
    <row r="79" spans="1:10">
      <c r="A79" s="69" t="s">
        <v>1978</v>
      </c>
      <c r="B79" s="54">
        <v>5343</v>
      </c>
      <c r="C79" s="70" t="s">
        <v>131</v>
      </c>
      <c r="D79" s="79">
        <v>43382</v>
      </c>
      <c r="E79" s="72">
        <v>73984.44</v>
      </c>
      <c r="F79" s="80">
        <v>171.4846</v>
      </c>
      <c r="G79" s="72">
        <v>460.16444999999999</v>
      </c>
      <c r="H79" s="73">
        <v>5.9999999999999995E-4</v>
      </c>
      <c r="I79" s="73">
        <f t="shared" si="1"/>
        <v>3.1796844656014297E-3</v>
      </c>
      <c r="J79" s="73">
        <f>G79/'סכום נכסי הקרן'!$C$41</f>
        <v>5.331251132541249E-4</v>
      </c>
    </row>
    <row r="80" spans="1:10">
      <c r="A80" s="69" t="s">
        <v>1979</v>
      </c>
      <c r="B80" s="54">
        <v>5299</v>
      </c>
      <c r="C80" s="70" t="s">
        <v>131</v>
      </c>
      <c r="D80" s="79">
        <v>42831</v>
      </c>
      <c r="E80" s="72">
        <v>186876.74</v>
      </c>
      <c r="F80" s="80">
        <v>136.0231</v>
      </c>
      <c r="G80" s="72">
        <v>921.96722999999997</v>
      </c>
      <c r="H80" s="73">
        <v>2.0000000000000001E-4</v>
      </c>
      <c r="I80" s="73">
        <f t="shared" si="1"/>
        <v>6.3706896067798812E-3</v>
      </c>
      <c r="J80" s="73">
        <f>G80/'סכום נכסי הקרן'!$C$41</f>
        <v>1.0681483193896047E-3</v>
      </c>
    </row>
    <row r="81" spans="1:10">
      <c r="A81" s="69" t="s">
        <v>1980</v>
      </c>
      <c r="B81" s="54">
        <v>53431</v>
      </c>
      <c r="C81" s="70" t="s">
        <v>131</v>
      </c>
      <c r="D81" s="79">
        <v>43382</v>
      </c>
      <c r="E81" s="72">
        <v>563.14</v>
      </c>
      <c r="F81" s="80">
        <v>113.65049999999999</v>
      </c>
      <c r="G81" s="72">
        <v>2.3213499999999998</v>
      </c>
      <c r="H81" s="73">
        <v>5.9999999999999995E-4</v>
      </c>
      <c r="I81" s="73">
        <f t="shared" si="1"/>
        <v>1.6040266765987419E-5</v>
      </c>
      <c r="J81" s="73">
        <f>G81/'סכום נכסי הקרן'!$C$41</f>
        <v>2.6894080619492939E-6</v>
      </c>
    </row>
    <row r="82" spans="1:10">
      <c r="A82" s="118" t="s">
        <v>3363</v>
      </c>
      <c r="B82" s="117" t="s">
        <v>3363</v>
      </c>
      <c r="C82" s="117" t="s">
        <v>3363</v>
      </c>
      <c r="D82" s="117" t="s">
        <v>3363</v>
      </c>
      <c r="E82" s="117" t="s">
        <v>3363</v>
      </c>
      <c r="F82" s="117" t="s">
        <v>3363</v>
      </c>
      <c r="G82" s="117" t="s">
        <v>3363</v>
      </c>
      <c r="H82" s="117" t="s">
        <v>3363</v>
      </c>
      <c r="I82" s="117" t="s">
        <v>3363</v>
      </c>
      <c r="J82" s="117" t="s">
        <v>3363</v>
      </c>
    </row>
    <row r="83" spans="1:10">
      <c r="A83" s="68" t="s">
        <v>184</v>
      </c>
      <c r="B83" s="116" t="s">
        <v>3363</v>
      </c>
      <c r="C83" s="116" t="s">
        <v>3363</v>
      </c>
      <c r="D83" s="116" t="s">
        <v>3363</v>
      </c>
      <c r="E83" s="116" t="s">
        <v>3363</v>
      </c>
      <c r="F83" s="116" t="s">
        <v>3363</v>
      </c>
      <c r="G83" s="66">
        <v>122617.24668176101</v>
      </c>
      <c r="H83" s="116" t="s">
        <v>3363</v>
      </c>
      <c r="I83" s="67">
        <f t="shared" si="1"/>
        <v>0.8472713493813222</v>
      </c>
      <c r="J83" s="67">
        <f>G83/'סכום נכסי הקרן'!$C$41</f>
        <v>0.14205863474269428</v>
      </c>
    </row>
    <row r="84" spans="1:10">
      <c r="A84" s="69" t="s">
        <v>1981</v>
      </c>
      <c r="B84" s="54">
        <v>76203</v>
      </c>
      <c r="C84" s="70" t="s">
        <v>131</v>
      </c>
      <c r="D84" s="79">
        <v>43466</v>
      </c>
      <c r="E84" s="72">
        <v>26205.200000000001</v>
      </c>
      <c r="F84" s="80">
        <v>100</v>
      </c>
      <c r="G84" s="72">
        <v>95.046250000000001</v>
      </c>
      <c r="H84" s="94">
        <v>2.0000000000000001E-4</v>
      </c>
      <c r="I84" s="73">
        <f t="shared" si="1"/>
        <v>6.5675887096160927E-4</v>
      </c>
      <c r="J84" s="73">
        <f>G84/'סכום נכסי הקרן'!$C$41</f>
        <v>1.1011616128892589E-4</v>
      </c>
    </row>
    <row r="85" spans="1:10">
      <c r="A85" s="69" t="s">
        <v>1982</v>
      </c>
      <c r="B85" s="54">
        <v>7055</v>
      </c>
      <c r="C85" s="70" t="s">
        <v>131</v>
      </c>
      <c r="D85" s="79">
        <v>43914</v>
      </c>
      <c r="E85" s="72">
        <v>153100.400016</v>
      </c>
      <c r="F85" s="80">
        <v>113.4684</v>
      </c>
      <c r="G85" s="72">
        <v>630.08452290299999</v>
      </c>
      <c r="H85" s="94">
        <v>8.0000000000000004E-4</v>
      </c>
      <c r="I85" s="73">
        <f t="shared" si="1"/>
        <v>4.353813010741176E-3</v>
      </c>
      <c r="J85" s="73">
        <f>G85/'סכום נכסי הקרן'!$C$41</f>
        <v>7.2998660073009367E-4</v>
      </c>
    </row>
    <row r="86" spans="1:10">
      <c r="A86" s="69" t="s">
        <v>1983</v>
      </c>
      <c r="B86" s="54">
        <v>5271</v>
      </c>
      <c r="C86" s="70" t="s">
        <v>131</v>
      </c>
      <c r="D86" s="79">
        <v>42352</v>
      </c>
      <c r="E86" s="72">
        <v>98587.857143999994</v>
      </c>
      <c r="F86" s="80">
        <v>84.997500000000002</v>
      </c>
      <c r="G86" s="72">
        <v>303.93249458100001</v>
      </c>
      <c r="H86" s="94">
        <v>8.0000000000000004E-4</v>
      </c>
      <c r="I86" s="73">
        <f t="shared" si="1"/>
        <v>2.100139268930263E-3</v>
      </c>
      <c r="J86" s="73">
        <f>G86/'סכום נכסי הקרן'!$C$41</f>
        <v>3.5212204157688485E-4</v>
      </c>
    </row>
    <row r="87" spans="1:10">
      <c r="A87" s="69" t="s">
        <v>1984</v>
      </c>
      <c r="B87" s="54">
        <v>5238</v>
      </c>
      <c r="C87" s="70" t="s">
        <v>133</v>
      </c>
      <c r="D87" s="79">
        <v>43221</v>
      </c>
      <c r="E87" s="72">
        <v>298955.011016</v>
      </c>
      <c r="F87" s="80">
        <v>89.927700000000002</v>
      </c>
      <c r="G87" s="72">
        <v>1078.492044893</v>
      </c>
      <c r="H87" s="94">
        <v>1E-4</v>
      </c>
      <c r="I87" s="73">
        <f t="shared" si="1"/>
        <v>7.4522584293962562E-3</v>
      </c>
      <c r="J87" s="73">
        <f>G87/'סכום נכסי הקרן'!$C$41</f>
        <v>1.2494906844221743E-3</v>
      </c>
    </row>
    <row r="88" spans="1:10">
      <c r="A88" s="69" t="s">
        <v>1985</v>
      </c>
      <c r="B88" s="54">
        <v>7070</v>
      </c>
      <c r="C88" s="70" t="s">
        <v>133</v>
      </c>
      <c r="D88" s="79">
        <v>44075</v>
      </c>
      <c r="E88" s="72">
        <v>724873.88141200005</v>
      </c>
      <c r="F88" s="80">
        <v>101.8006</v>
      </c>
      <c r="G88" s="72">
        <v>2960.2637833270001</v>
      </c>
      <c r="H88" s="94">
        <v>1E-4</v>
      </c>
      <c r="I88" s="73">
        <f t="shared" si="1"/>
        <v>2.0455088970752475E-2</v>
      </c>
      <c r="J88" s="73">
        <f>G88/'סכום נכסי הקרן'!$C$41</f>
        <v>3.4296238328456082E-3</v>
      </c>
    </row>
    <row r="89" spans="1:10">
      <c r="A89" s="69" t="s">
        <v>1986</v>
      </c>
      <c r="B89" s="54">
        <v>5339</v>
      </c>
      <c r="C89" s="70" t="s">
        <v>131</v>
      </c>
      <c r="D89" s="79">
        <v>42916</v>
      </c>
      <c r="E89" s="72">
        <v>426963.52794900001</v>
      </c>
      <c r="F89" s="80">
        <v>77.599299999999999</v>
      </c>
      <c r="G89" s="72">
        <v>1201.7002112139999</v>
      </c>
      <c r="H89" s="94">
        <v>2.9999999999999997E-4</v>
      </c>
      <c r="I89" s="73">
        <f t="shared" si="1"/>
        <v>8.3036129668580712E-3</v>
      </c>
      <c r="J89" s="73">
        <f>G89/'סכום נכסי הקרן'!$C$41</f>
        <v>1.3922339311543287E-3</v>
      </c>
    </row>
    <row r="90" spans="1:10">
      <c r="A90" s="69" t="s">
        <v>1987</v>
      </c>
      <c r="B90" s="54">
        <v>7006</v>
      </c>
      <c r="C90" s="70" t="s">
        <v>133</v>
      </c>
      <c r="D90" s="79">
        <v>43617</v>
      </c>
      <c r="E90" s="72">
        <v>154790.53</v>
      </c>
      <c r="F90" s="80">
        <v>136.87729999999999</v>
      </c>
      <c r="G90" s="72">
        <v>849.95008999999993</v>
      </c>
      <c r="H90" s="94">
        <v>0</v>
      </c>
      <c r="I90" s="73">
        <f t="shared" si="1"/>
        <v>5.8730592893682619E-3</v>
      </c>
      <c r="J90" s="73">
        <f>G90/'סכום נכסי הקרן'!$C$41</f>
        <v>9.8471261304866912E-4</v>
      </c>
    </row>
    <row r="91" spans="1:10">
      <c r="A91" s="69" t="s">
        <v>1988</v>
      </c>
      <c r="B91" s="54">
        <v>8417</v>
      </c>
      <c r="C91" s="70" t="s">
        <v>133</v>
      </c>
      <c r="D91" s="79">
        <v>44713</v>
      </c>
      <c r="E91" s="72">
        <v>70548.56</v>
      </c>
      <c r="F91" s="80">
        <v>104.3721</v>
      </c>
      <c r="G91" s="72">
        <v>295.38617999999997</v>
      </c>
      <c r="H91" s="94">
        <v>0</v>
      </c>
      <c r="I91" s="73">
        <f t="shared" si="1"/>
        <v>2.0410851987791487E-3</v>
      </c>
      <c r="J91" s="73">
        <f>G91/'סכום נכסי הקרן'!$C$41</f>
        <v>3.4222067929455069E-4</v>
      </c>
    </row>
    <row r="92" spans="1:10">
      <c r="A92" s="69" t="s">
        <v>1989</v>
      </c>
      <c r="B92" s="54">
        <v>60831</v>
      </c>
      <c r="C92" s="70" t="s">
        <v>131</v>
      </c>
      <c r="D92" s="79">
        <v>42555</v>
      </c>
      <c r="E92" s="72">
        <v>15330.27</v>
      </c>
      <c r="F92" s="80">
        <v>100</v>
      </c>
      <c r="G92" s="72">
        <v>55.602890000000002</v>
      </c>
      <c r="H92" s="94">
        <v>0</v>
      </c>
      <c r="I92" s="73">
        <f t="shared" si="1"/>
        <v>3.842097006310355E-4</v>
      </c>
      <c r="J92" s="73">
        <f>G92/'סכום נכסי הקרן'!$C$41</f>
        <v>6.4418920297964455E-5</v>
      </c>
    </row>
    <row r="93" spans="1:10">
      <c r="A93" s="69" t="s">
        <v>1990</v>
      </c>
      <c r="B93" s="54">
        <v>8400</v>
      </c>
      <c r="C93" s="70" t="s">
        <v>131</v>
      </c>
      <c r="D93" s="79">
        <v>44544</v>
      </c>
      <c r="E93" s="72">
        <v>62779.177928999998</v>
      </c>
      <c r="F93" s="80">
        <v>115.3809</v>
      </c>
      <c r="G93" s="72">
        <v>262.72239954600002</v>
      </c>
      <c r="H93" s="94">
        <v>2.0000000000000001E-4</v>
      </c>
      <c r="I93" s="73">
        <f t="shared" si="1"/>
        <v>1.8153821587085844E-3</v>
      </c>
      <c r="J93" s="73">
        <f>G93/'סכום נכסי הקרן'!$C$41</f>
        <v>3.0437794360767484E-4</v>
      </c>
    </row>
    <row r="94" spans="1:10">
      <c r="A94" s="69" t="s">
        <v>1991</v>
      </c>
      <c r="B94" s="54">
        <v>79692</v>
      </c>
      <c r="C94" s="70" t="s">
        <v>131</v>
      </c>
      <c r="D94" s="79">
        <v>43466</v>
      </c>
      <c r="E94" s="72">
        <v>11657.87</v>
      </c>
      <c r="F94" s="80">
        <v>100</v>
      </c>
      <c r="G94" s="72">
        <v>42.283110000000001</v>
      </c>
      <c r="H94" s="94">
        <v>0</v>
      </c>
      <c r="I94" s="73">
        <f t="shared" si="1"/>
        <v>2.9217152264655926E-4</v>
      </c>
      <c r="J94" s="73">
        <f>G94/'סכום נכסי הקרן'!$C$41</f>
        <v>4.8987243163800731E-5</v>
      </c>
    </row>
    <row r="95" spans="1:10">
      <c r="A95" s="69" t="s">
        <v>1992</v>
      </c>
      <c r="B95" s="54">
        <v>87255</v>
      </c>
      <c r="C95" s="70" t="s">
        <v>131</v>
      </c>
      <c r="D95" s="79">
        <v>44469</v>
      </c>
      <c r="E95" s="72">
        <v>5257.12</v>
      </c>
      <c r="F95" s="80">
        <v>100</v>
      </c>
      <c r="G95" s="72">
        <v>19.06757</v>
      </c>
      <c r="H95" s="94">
        <v>0</v>
      </c>
      <c r="I95" s="73">
        <f t="shared" si="1"/>
        <v>1.3175475881669664E-4</v>
      </c>
      <c r="J95" s="73">
        <f>G95/'סכום נכסי הקרן'!$C$41</f>
        <v>2.2090799095260303E-5</v>
      </c>
    </row>
    <row r="96" spans="1:10">
      <c r="A96" s="69" t="s">
        <v>1993</v>
      </c>
      <c r="B96" s="54">
        <v>79694</v>
      </c>
      <c r="C96" s="70" t="s">
        <v>131</v>
      </c>
      <c r="D96" s="79">
        <v>43466</v>
      </c>
      <c r="E96" s="72">
        <v>16804.23</v>
      </c>
      <c r="F96" s="80">
        <v>100</v>
      </c>
      <c r="G96" s="72">
        <v>60.948929999999997</v>
      </c>
      <c r="H96" s="94">
        <v>0</v>
      </c>
      <c r="I96" s="73">
        <f t="shared" si="1"/>
        <v>4.2115023426087986E-4</v>
      </c>
      <c r="J96" s="73">
        <f>G96/'סכום נכסי הקרן'!$C$41</f>
        <v>7.0612593408655826E-5</v>
      </c>
    </row>
    <row r="97" spans="1:10">
      <c r="A97" s="69" t="s">
        <v>1994</v>
      </c>
      <c r="B97" s="54">
        <v>87254</v>
      </c>
      <c r="C97" s="70" t="s">
        <v>131</v>
      </c>
      <c r="D97" s="79">
        <v>44469</v>
      </c>
      <c r="E97" s="72">
        <v>16324.07</v>
      </c>
      <c r="F97" s="80">
        <v>100</v>
      </c>
      <c r="G97" s="72">
        <v>59.207410000000003</v>
      </c>
      <c r="H97" s="94">
        <v>0</v>
      </c>
      <c r="I97" s="73">
        <f t="shared" si="1"/>
        <v>4.0911652741861036E-4</v>
      </c>
      <c r="J97" s="73">
        <f>G97/'סכום נכסי הקרן'!$C$41</f>
        <v>6.859494939631562E-5</v>
      </c>
    </row>
    <row r="98" spans="1:10">
      <c r="A98" s="69" t="s">
        <v>1995</v>
      </c>
      <c r="B98" s="54">
        <v>8843</v>
      </c>
      <c r="C98" s="70" t="s">
        <v>131</v>
      </c>
      <c r="D98" s="79">
        <v>44562</v>
      </c>
      <c r="E98" s="72">
        <v>27431.00605</v>
      </c>
      <c r="F98" s="80">
        <v>109.55670000000001</v>
      </c>
      <c r="G98" s="72">
        <v>109.00043551199998</v>
      </c>
      <c r="H98" s="94">
        <v>1E-4</v>
      </c>
      <c r="I98" s="73">
        <f t="shared" si="1"/>
        <v>7.5318071950429197E-4</v>
      </c>
      <c r="J98" s="73">
        <f>G98/'סכום נכסי הקרן'!$C$41</f>
        <v>1.262828311206655E-4</v>
      </c>
    </row>
    <row r="99" spans="1:10">
      <c r="A99" s="69" t="s">
        <v>1996</v>
      </c>
      <c r="B99" s="54">
        <v>5291</v>
      </c>
      <c r="C99" s="70" t="s">
        <v>131</v>
      </c>
      <c r="D99" s="79">
        <v>42787</v>
      </c>
      <c r="E99" s="72">
        <v>247059.53344599999</v>
      </c>
      <c r="F99" s="80">
        <v>63.939500000000002</v>
      </c>
      <c r="G99" s="72">
        <v>572.95222240700002</v>
      </c>
      <c r="H99" s="94">
        <v>1E-4</v>
      </c>
      <c r="I99" s="73">
        <f t="shared" si="1"/>
        <v>3.9590352560250003E-3</v>
      </c>
      <c r="J99" s="73">
        <f>G99/'סכום נכסי הקרן'!$C$41</f>
        <v>6.6379577661841206E-4</v>
      </c>
    </row>
    <row r="100" spans="1:10">
      <c r="A100" s="69" t="s">
        <v>1997</v>
      </c>
      <c r="B100" s="54">
        <v>5281</v>
      </c>
      <c r="C100" s="70" t="s">
        <v>131</v>
      </c>
      <c r="D100" s="79">
        <v>42603</v>
      </c>
      <c r="E100" s="72">
        <v>264122.09999999998</v>
      </c>
      <c r="F100" s="80">
        <v>22.7532</v>
      </c>
      <c r="G100" s="72">
        <v>217.96903</v>
      </c>
      <c r="H100" s="94">
        <v>1E-4</v>
      </c>
      <c r="I100" s="73">
        <f t="shared" si="1"/>
        <v>1.5061414211228444E-3</v>
      </c>
      <c r="J100" s="73">
        <f>G100/'סכום נכסי הקרן'!$C$41</f>
        <v>2.5252877271297631E-4</v>
      </c>
    </row>
    <row r="101" spans="1:10">
      <c r="A101" s="69" t="s">
        <v>1998</v>
      </c>
      <c r="B101" s="54">
        <v>5302</v>
      </c>
      <c r="C101" s="70" t="s">
        <v>131</v>
      </c>
      <c r="D101" s="79">
        <v>42948</v>
      </c>
      <c r="E101" s="72">
        <v>238265.15</v>
      </c>
      <c r="F101" s="80">
        <v>112.99769999999999</v>
      </c>
      <c r="G101" s="72">
        <v>976.51221999999996</v>
      </c>
      <c r="H101" s="94">
        <v>0</v>
      </c>
      <c r="I101" s="73">
        <f t="shared" si="1"/>
        <v>6.7475893376899619E-3</v>
      </c>
      <c r="J101" s="73">
        <f>G101/'סכום נכסי הקרן'!$C$41</f>
        <v>1.131341605987896E-3</v>
      </c>
    </row>
    <row r="102" spans="1:10">
      <c r="A102" s="69" t="s">
        <v>1999</v>
      </c>
      <c r="B102" s="54">
        <v>7025</v>
      </c>
      <c r="C102" s="70" t="s">
        <v>131</v>
      </c>
      <c r="D102" s="79">
        <v>43556</v>
      </c>
      <c r="E102" s="72">
        <v>212547.46</v>
      </c>
      <c r="F102" s="80">
        <v>90.757199999999997</v>
      </c>
      <c r="G102" s="72">
        <v>699.65602000000001</v>
      </c>
      <c r="H102" s="94">
        <v>1E-4</v>
      </c>
      <c r="I102" s="73">
        <f t="shared" si="1"/>
        <v>4.8345442114412001E-3</v>
      </c>
      <c r="J102" s="73">
        <f>G102/'סכום נכסי הקרן'!$C$41</f>
        <v>8.1058889903692108E-4</v>
      </c>
    </row>
    <row r="103" spans="1:10">
      <c r="A103" s="69" t="s">
        <v>2000</v>
      </c>
      <c r="B103" s="54">
        <v>9386</v>
      </c>
      <c r="C103" s="70" t="s">
        <v>131</v>
      </c>
      <c r="D103" s="79">
        <v>44896</v>
      </c>
      <c r="E103" s="72">
        <v>6411.13</v>
      </c>
      <c r="F103" s="80">
        <v>127.52209999999999</v>
      </c>
      <c r="G103" s="72">
        <v>29.652939999999997</v>
      </c>
      <c r="H103" s="94">
        <v>2.0000000000000001E-4</v>
      </c>
      <c r="I103" s="73">
        <f t="shared" si="1"/>
        <v>2.0489847200802074E-4</v>
      </c>
      <c r="J103" s="73">
        <f>G103/'סכום נכסי הקרן'!$C$41</f>
        <v>3.4354516077497445E-5</v>
      </c>
    </row>
    <row r="104" spans="1:10">
      <c r="A104" s="69" t="s">
        <v>2001</v>
      </c>
      <c r="B104" s="54">
        <v>7045</v>
      </c>
      <c r="C104" s="70" t="s">
        <v>133</v>
      </c>
      <c r="D104" s="79">
        <v>43909</v>
      </c>
      <c r="E104" s="72">
        <v>546968.21095900005</v>
      </c>
      <c r="F104" s="80">
        <v>97.9345</v>
      </c>
      <c r="G104" s="72">
        <v>2148.8961090560001</v>
      </c>
      <c r="H104" s="94">
        <v>2.0000000000000001E-4</v>
      </c>
      <c r="I104" s="73">
        <f t="shared" si="1"/>
        <v>1.4848629823874313E-2</v>
      </c>
      <c r="J104" s="73">
        <f>G104/'סכום נכסי הקרן'!$C$41</f>
        <v>2.4896110108284732E-3</v>
      </c>
    </row>
    <row r="105" spans="1:10">
      <c r="A105" s="69" t="s">
        <v>2002</v>
      </c>
      <c r="B105" s="54">
        <v>879510</v>
      </c>
      <c r="C105" s="70" t="s">
        <v>133</v>
      </c>
      <c r="D105" s="79">
        <v>44895</v>
      </c>
      <c r="E105" s="72">
        <v>20334.54</v>
      </c>
      <c r="F105" s="80">
        <v>100</v>
      </c>
      <c r="G105" s="72">
        <v>81.574060000000003</v>
      </c>
      <c r="H105" s="94">
        <v>0</v>
      </c>
      <c r="I105" s="73">
        <f t="shared" si="1"/>
        <v>5.6366755706147877E-4</v>
      </c>
      <c r="J105" s="73">
        <f>G105/'סכום נכסי הקרן'!$C$41</f>
        <v>9.4507909022739116E-5</v>
      </c>
    </row>
    <row r="106" spans="1:10">
      <c r="A106" s="69" t="s">
        <v>2003</v>
      </c>
      <c r="B106" s="54">
        <v>9817</v>
      </c>
      <c r="C106" s="70" t="s">
        <v>133</v>
      </c>
      <c r="D106" s="79">
        <v>44776</v>
      </c>
      <c r="E106" s="72">
        <v>29887.960043000003</v>
      </c>
      <c r="F106" s="80">
        <v>100</v>
      </c>
      <c r="G106" s="72">
        <v>119.898540458</v>
      </c>
      <c r="H106" s="94">
        <v>0</v>
      </c>
      <c r="I106" s="73">
        <f t="shared" si="1"/>
        <v>8.2848539591136858E-4</v>
      </c>
      <c r="J106" s="73">
        <f>G106/'סכום נכסי הקרן'!$C$41</f>
        <v>1.3890886825498042E-4</v>
      </c>
    </row>
    <row r="107" spans="1:10">
      <c r="A107" s="69" t="s">
        <v>2004</v>
      </c>
      <c r="B107" s="54">
        <v>7086</v>
      </c>
      <c r="C107" s="70" t="s">
        <v>131</v>
      </c>
      <c r="D107" s="79">
        <v>44160</v>
      </c>
      <c r="E107" s="72">
        <v>375084.421691</v>
      </c>
      <c r="F107" s="80">
        <v>101.47490000000001</v>
      </c>
      <c r="G107" s="72">
        <v>1380.4961973230002</v>
      </c>
      <c r="H107" s="94">
        <v>2.0000000000000001E-4</v>
      </c>
      <c r="I107" s="73">
        <f t="shared" si="1"/>
        <v>9.5390730714851827E-3</v>
      </c>
      <c r="J107" s="73">
        <f>G107/'סכום נכסי הקרן'!$C$41</f>
        <v>1.5993786385382731E-3</v>
      </c>
    </row>
    <row r="108" spans="1:10">
      <c r="A108" s="69" t="s">
        <v>2005</v>
      </c>
      <c r="B108" s="54">
        <v>87952</v>
      </c>
      <c r="C108" s="70" t="s">
        <v>133</v>
      </c>
      <c r="D108" s="79">
        <v>44819</v>
      </c>
      <c r="E108" s="72">
        <v>13495.59</v>
      </c>
      <c r="F108" s="80">
        <v>100</v>
      </c>
      <c r="G108" s="72">
        <v>54.138910000000003</v>
      </c>
      <c r="H108" s="94">
        <v>0</v>
      </c>
      <c r="I108" s="73">
        <f t="shared" si="1"/>
        <v>3.7409376389591575E-4</v>
      </c>
      <c r="J108" s="73">
        <f>G108/'סכום נכסי הקרן'!$C$41</f>
        <v>6.2722821211427514E-5</v>
      </c>
    </row>
    <row r="109" spans="1:10">
      <c r="A109" s="69" t="s">
        <v>2006</v>
      </c>
      <c r="B109" s="54">
        <v>8318</v>
      </c>
      <c r="C109" s="70" t="s">
        <v>133</v>
      </c>
      <c r="D109" s="79">
        <v>44256</v>
      </c>
      <c r="E109" s="72">
        <v>62588.11</v>
      </c>
      <c r="F109" s="80">
        <v>102.571</v>
      </c>
      <c r="G109" s="72">
        <v>257.53368999999998</v>
      </c>
      <c r="H109" s="94">
        <v>2.0000000000000001E-4</v>
      </c>
      <c r="I109" s="73">
        <f t="shared" si="1"/>
        <v>1.7795287607767489E-3</v>
      </c>
      <c r="J109" s="73">
        <f>G109/'סכום נכסי הקרן'!$C$41</f>
        <v>2.9836654623798664E-4</v>
      </c>
    </row>
    <row r="110" spans="1:10">
      <c r="A110" s="69" t="s">
        <v>2007</v>
      </c>
      <c r="B110" s="54">
        <v>6650</v>
      </c>
      <c r="C110" s="70" t="s">
        <v>133</v>
      </c>
      <c r="D110" s="79">
        <v>43466</v>
      </c>
      <c r="E110" s="72">
        <v>397922.43</v>
      </c>
      <c r="F110" s="80">
        <v>145.56790000000001</v>
      </c>
      <c r="G110" s="72">
        <v>2323.7085899999997</v>
      </c>
      <c r="H110" s="94">
        <v>1E-4</v>
      </c>
      <c r="I110" s="73">
        <f t="shared" si="1"/>
        <v>1.6056564356954565E-2</v>
      </c>
      <c r="J110" s="73">
        <f>G110/'סכום נכסי הקרן'!$C$41</f>
        <v>2.6921406145418944E-3</v>
      </c>
    </row>
    <row r="111" spans="1:10">
      <c r="A111" s="69" t="s">
        <v>2008</v>
      </c>
      <c r="B111" s="54">
        <v>7035</v>
      </c>
      <c r="C111" s="70" t="s">
        <v>133</v>
      </c>
      <c r="D111" s="79">
        <v>43847</v>
      </c>
      <c r="E111" s="72">
        <v>80150.28</v>
      </c>
      <c r="F111" s="80">
        <v>152.5829</v>
      </c>
      <c r="G111" s="72">
        <v>490.60111000000001</v>
      </c>
      <c r="H111" s="94">
        <v>2.0000000000000001E-4</v>
      </c>
      <c r="I111" s="73">
        <f t="shared" si="1"/>
        <v>3.389998354444413E-3</v>
      </c>
      <c r="J111" s="73">
        <f>G111/'סכום נכסי הקרן'!$C$41</f>
        <v>5.6838761084509982E-4</v>
      </c>
    </row>
    <row r="112" spans="1:10">
      <c r="A112" s="69" t="s">
        <v>2009</v>
      </c>
      <c r="B112" s="54">
        <v>7040</v>
      </c>
      <c r="C112" s="70" t="s">
        <v>133</v>
      </c>
      <c r="D112" s="79">
        <v>43891</v>
      </c>
      <c r="E112" s="72">
        <v>24418.84</v>
      </c>
      <c r="F112" s="80">
        <v>139.03790000000001</v>
      </c>
      <c r="G112" s="72">
        <v>136.19964000000002</v>
      </c>
      <c r="H112" s="94">
        <v>1E-4</v>
      </c>
      <c r="I112" s="73">
        <f t="shared" si="1"/>
        <v>9.4112415578497465E-4</v>
      </c>
      <c r="J112" s="73">
        <f>G112/'סכום נכסי הקרן'!$C$41</f>
        <v>1.5779456344394065E-4</v>
      </c>
    </row>
    <row r="113" spans="1:10">
      <c r="A113" s="69" t="s">
        <v>2010</v>
      </c>
      <c r="B113" s="54">
        <v>9391</v>
      </c>
      <c r="C113" s="70" t="s">
        <v>133</v>
      </c>
      <c r="D113" s="79">
        <v>44608</v>
      </c>
      <c r="E113" s="72">
        <v>76095.314012000003</v>
      </c>
      <c r="F113" s="80">
        <v>96.610600000000005</v>
      </c>
      <c r="G113" s="72">
        <v>294.91734496700002</v>
      </c>
      <c r="H113" s="94">
        <v>0</v>
      </c>
      <c r="I113" s="73">
        <f t="shared" si="1"/>
        <v>2.0378456015626325E-3</v>
      </c>
      <c r="J113" s="73">
        <f>G113/'סכום נכסי הקרן'!$C$41</f>
        <v>3.4167750884740819E-4</v>
      </c>
    </row>
    <row r="114" spans="1:10">
      <c r="A114" s="69" t="s">
        <v>2011</v>
      </c>
      <c r="B114" s="54">
        <v>8314</v>
      </c>
      <c r="C114" s="70" t="s">
        <v>131</v>
      </c>
      <c r="D114" s="79">
        <v>44264</v>
      </c>
      <c r="E114" s="72">
        <v>98975.993255000009</v>
      </c>
      <c r="F114" s="80">
        <v>101.6375</v>
      </c>
      <c r="G114" s="72">
        <v>364.86432197699997</v>
      </c>
      <c r="H114" s="94">
        <v>1E-4</v>
      </c>
      <c r="I114" s="73">
        <f t="shared" si="1"/>
        <v>2.5211713261258342E-3</v>
      </c>
      <c r="J114" s="73">
        <f>G114/'סכום נכסי הקרן'!$C$41</f>
        <v>4.2271482070459291E-4</v>
      </c>
    </row>
    <row r="115" spans="1:10">
      <c r="A115" s="69" t="s">
        <v>2012</v>
      </c>
      <c r="B115" s="54">
        <v>7032</v>
      </c>
      <c r="C115" s="70" t="s">
        <v>131</v>
      </c>
      <c r="D115" s="79">
        <v>43853</v>
      </c>
      <c r="E115" s="72">
        <v>72055.91</v>
      </c>
      <c r="F115" s="80">
        <v>70.628299999999996</v>
      </c>
      <c r="G115" s="72">
        <v>184.58477999999999</v>
      </c>
      <c r="H115" s="94">
        <v>1E-4</v>
      </c>
      <c r="I115" s="73">
        <f t="shared" si="1"/>
        <v>1.2754600177229194E-3</v>
      </c>
      <c r="J115" s="73">
        <f>G115/'סכום נכסי הקרן'!$C$41</f>
        <v>2.1385133454461275E-4</v>
      </c>
    </row>
    <row r="116" spans="1:10">
      <c r="A116" s="69" t="s">
        <v>2013</v>
      </c>
      <c r="B116" s="54">
        <v>8337</v>
      </c>
      <c r="C116" s="70" t="s">
        <v>131</v>
      </c>
      <c r="D116" s="79">
        <v>44470</v>
      </c>
      <c r="E116" s="72">
        <v>58510.428458000002</v>
      </c>
      <c r="F116" s="80">
        <v>151.66829999999999</v>
      </c>
      <c r="G116" s="72">
        <v>321.86640759400001</v>
      </c>
      <c r="H116" s="94">
        <v>1E-4</v>
      </c>
      <c r="I116" s="73">
        <f t="shared" si="1"/>
        <v>2.224060585787494E-3</v>
      </c>
      <c r="J116" s="73">
        <f>G116/'סכום נכסי הקרן'!$C$41</f>
        <v>3.7289943845346938E-4</v>
      </c>
    </row>
    <row r="117" spans="1:10">
      <c r="A117" s="69" t="s">
        <v>2014</v>
      </c>
      <c r="B117" s="54">
        <v>8111</v>
      </c>
      <c r="C117" s="70" t="s">
        <v>131</v>
      </c>
      <c r="D117" s="79">
        <v>44377</v>
      </c>
      <c r="E117" s="72">
        <v>53009</v>
      </c>
      <c r="F117" s="80">
        <v>113.1297</v>
      </c>
      <c r="G117" s="72">
        <v>217.50726999999998</v>
      </c>
      <c r="H117" s="94">
        <v>1E-4</v>
      </c>
      <c r="I117" s="73">
        <f t="shared" si="1"/>
        <v>1.5029507115866423E-3</v>
      </c>
      <c r="J117" s="73">
        <f>G117/'סכום נכסי הקרן'!$C$41</f>
        <v>2.5199379906975757E-4</v>
      </c>
    </row>
    <row r="118" spans="1:10">
      <c r="A118" s="69" t="s">
        <v>2015</v>
      </c>
      <c r="B118" s="54">
        <v>9237</v>
      </c>
      <c r="C118" s="70" t="s">
        <v>131</v>
      </c>
      <c r="D118" s="79">
        <v>44712</v>
      </c>
      <c r="E118" s="72">
        <v>59256.49</v>
      </c>
      <c r="F118" s="80">
        <v>144.4239</v>
      </c>
      <c r="G118" s="72">
        <v>310.40057999999999</v>
      </c>
      <c r="H118" s="94">
        <v>0</v>
      </c>
      <c r="I118" s="73">
        <f t="shared" si="1"/>
        <v>2.1448330098939061E-3</v>
      </c>
      <c r="J118" s="73">
        <f>G118/'סכום נכסי הקרן'!$C$41</f>
        <v>3.5961566428403162E-4</v>
      </c>
    </row>
    <row r="119" spans="1:10">
      <c r="A119" s="69" t="s">
        <v>2016</v>
      </c>
      <c r="B119" s="54">
        <v>6648</v>
      </c>
      <c r="C119" s="70" t="s">
        <v>131</v>
      </c>
      <c r="D119" s="79">
        <v>43466</v>
      </c>
      <c r="E119" s="72">
        <v>466127.73</v>
      </c>
      <c r="F119" s="80">
        <v>132.08369999999999</v>
      </c>
      <c r="G119" s="72">
        <v>2233.0668700000001</v>
      </c>
      <c r="H119" s="94">
        <v>1E-4</v>
      </c>
      <c r="I119" s="73">
        <f t="shared" si="1"/>
        <v>1.5430240291678787E-2</v>
      </c>
      <c r="J119" s="73">
        <f>G119/'סכום נכסי הקרן'!$C$41</f>
        <v>2.5871273367005735E-3</v>
      </c>
    </row>
    <row r="120" spans="1:10">
      <c r="A120" s="69" t="s">
        <v>2017</v>
      </c>
      <c r="B120" s="54">
        <v>6665</v>
      </c>
      <c r="C120" s="70" t="s">
        <v>131</v>
      </c>
      <c r="D120" s="79">
        <v>43586</v>
      </c>
      <c r="E120" s="72">
        <v>58729.31</v>
      </c>
      <c r="F120" s="80">
        <v>264.0958</v>
      </c>
      <c r="G120" s="72">
        <v>562.55365000000006</v>
      </c>
      <c r="H120" s="94">
        <v>1E-4</v>
      </c>
      <c r="I120" s="73">
        <f t="shared" si="1"/>
        <v>3.8871822931397329E-3</v>
      </c>
      <c r="J120" s="73">
        <f>G120/'סכום נכסי הקרן'!$C$41</f>
        <v>6.5174847463286519E-4</v>
      </c>
    </row>
    <row r="121" spans="1:10">
      <c r="A121" s="69" t="s">
        <v>2018</v>
      </c>
      <c r="B121" s="54">
        <v>7016</v>
      </c>
      <c r="C121" s="70" t="s">
        <v>131</v>
      </c>
      <c r="D121" s="79">
        <v>43627</v>
      </c>
      <c r="E121" s="72">
        <v>62885.19</v>
      </c>
      <c r="F121" s="80">
        <v>74.983400000000003</v>
      </c>
      <c r="G121" s="72">
        <v>171.02557000000002</v>
      </c>
      <c r="H121" s="94">
        <v>2.9999999999999997E-4</v>
      </c>
      <c r="I121" s="73">
        <f t="shared" si="1"/>
        <v>1.1817674054343614E-3</v>
      </c>
      <c r="J121" s="73">
        <f>G121/'סכום נכסי הקרן'!$C$41</f>
        <v>1.9814226495680246E-4</v>
      </c>
    </row>
    <row r="122" spans="1:10">
      <c r="A122" s="69" t="s">
        <v>2019</v>
      </c>
      <c r="B122" s="54">
        <v>7042</v>
      </c>
      <c r="C122" s="70" t="s">
        <v>131</v>
      </c>
      <c r="D122" s="79">
        <v>43558</v>
      </c>
      <c r="E122" s="72">
        <v>234482.087509</v>
      </c>
      <c r="F122" s="80">
        <v>100.9816</v>
      </c>
      <c r="G122" s="72">
        <v>858.81471076499997</v>
      </c>
      <c r="H122" s="94">
        <v>4.0000000000000002E-4</v>
      </c>
      <c r="I122" s="73">
        <f t="shared" si="1"/>
        <v>5.9343128193615471E-3</v>
      </c>
      <c r="J122" s="73">
        <f>G122/'סכום נכסי הקרן'!$C$41</f>
        <v>9.9498275006011249E-4</v>
      </c>
    </row>
    <row r="123" spans="1:10">
      <c r="A123" s="69" t="s">
        <v>2020</v>
      </c>
      <c r="B123" s="54">
        <v>7057</v>
      </c>
      <c r="C123" s="70" t="s">
        <v>131</v>
      </c>
      <c r="D123" s="79">
        <v>43917</v>
      </c>
      <c r="E123" s="72">
        <v>30753.529394000001</v>
      </c>
      <c r="F123" s="80">
        <v>117.6644</v>
      </c>
      <c r="G123" s="72">
        <v>131.246461657</v>
      </c>
      <c r="H123" s="94">
        <v>8.9999999999999998E-4</v>
      </c>
      <c r="I123" s="73">
        <f t="shared" si="1"/>
        <v>9.0689825190954363E-4</v>
      </c>
      <c r="J123" s="73">
        <f>G123/'סכום נכסי הקרן'!$C$41</f>
        <v>1.5205604156316572E-4</v>
      </c>
    </row>
    <row r="124" spans="1:10">
      <c r="A124" s="69" t="s">
        <v>2021</v>
      </c>
      <c r="B124" s="54">
        <v>87954</v>
      </c>
      <c r="C124" s="70" t="s">
        <v>133</v>
      </c>
      <c r="D124" s="79">
        <v>44837</v>
      </c>
      <c r="E124" s="72">
        <v>16450.490000000002</v>
      </c>
      <c r="F124" s="80">
        <v>100</v>
      </c>
      <c r="G124" s="72">
        <v>65.992770000000007</v>
      </c>
      <c r="H124" s="94">
        <v>0</v>
      </c>
      <c r="I124" s="73">
        <f t="shared" si="1"/>
        <v>4.5600259996400871E-4</v>
      </c>
      <c r="J124" s="73">
        <f>G124/'סכום נכסי הקרן'!$C$41</f>
        <v>7.6456151665352289E-5</v>
      </c>
    </row>
    <row r="125" spans="1:10">
      <c r="A125" s="69" t="s">
        <v>2022</v>
      </c>
      <c r="B125" s="54">
        <v>87953</v>
      </c>
      <c r="C125" s="70" t="s">
        <v>133</v>
      </c>
      <c r="D125" s="79">
        <v>44792</v>
      </c>
      <c r="E125" s="72">
        <v>20738.02</v>
      </c>
      <c r="F125" s="80">
        <v>100</v>
      </c>
      <c r="G125" s="72">
        <v>83.192639999999997</v>
      </c>
      <c r="H125" s="94">
        <v>1E-4</v>
      </c>
      <c r="I125" s="73">
        <f t="shared" si="1"/>
        <v>5.7485176236532856E-4</v>
      </c>
      <c r="J125" s="73">
        <f>G125/'סכום נכסי הקרן'!$C$41</f>
        <v>9.638312047336478E-5</v>
      </c>
    </row>
    <row r="126" spans="1:10">
      <c r="A126" s="69" t="s">
        <v>2023</v>
      </c>
      <c r="B126" s="54">
        <v>5237</v>
      </c>
      <c r="C126" s="70" t="s">
        <v>131</v>
      </c>
      <c r="D126" s="79">
        <v>43007</v>
      </c>
      <c r="E126" s="72">
        <v>501428.44283999992</v>
      </c>
      <c r="F126" s="80">
        <v>34.284599999999998</v>
      </c>
      <c r="G126" s="72">
        <v>623.527493069</v>
      </c>
      <c r="H126" s="94">
        <v>2.0000000000000001E-4</v>
      </c>
      <c r="I126" s="73">
        <f t="shared" si="1"/>
        <v>4.3085046738984348E-3</v>
      </c>
      <c r="J126" s="73">
        <f>G126/'סכום נכסי הקרן'!$C$41</f>
        <v>7.223899311636768E-4</v>
      </c>
    </row>
    <row r="127" spans="1:10">
      <c r="A127" s="69" t="s">
        <v>2024</v>
      </c>
      <c r="B127" s="54">
        <v>87343</v>
      </c>
      <c r="C127" s="70" t="s">
        <v>131</v>
      </c>
      <c r="D127" s="79">
        <v>44421</v>
      </c>
      <c r="E127" s="72">
        <v>27692.73</v>
      </c>
      <c r="F127" s="80">
        <v>100</v>
      </c>
      <c r="G127" s="72">
        <v>100.44153999999999</v>
      </c>
      <c r="H127" s="94">
        <v>0</v>
      </c>
      <c r="I127" s="73">
        <f t="shared" si="1"/>
        <v>6.9403971653847799E-4</v>
      </c>
      <c r="J127" s="73">
        <f>G127/'סכום נכסי הקרן'!$C$41</f>
        <v>1.163668931572587E-4</v>
      </c>
    </row>
    <row r="128" spans="1:10">
      <c r="A128" s="69" t="s">
        <v>2025</v>
      </c>
      <c r="B128" s="54">
        <v>87342</v>
      </c>
      <c r="C128" s="70" t="s">
        <v>131</v>
      </c>
      <c r="D128" s="79">
        <v>44421</v>
      </c>
      <c r="E128" s="72">
        <v>12985.65</v>
      </c>
      <c r="F128" s="80">
        <v>100</v>
      </c>
      <c r="G128" s="72">
        <v>47.098949999999995</v>
      </c>
      <c r="H128" s="94">
        <v>0</v>
      </c>
      <c r="I128" s="73">
        <f t="shared" si="1"/>
        <v>3.2544843405686477E-4</v>
      </c>
      <c r="J128" s="73">
        <f>G128/'סכום נכסי הקרן'!$C$41</f>
        <v>5.4566651232837228E-5</v>
      </c>
    </row>
    <row r="129" spans="1:10">
      <c r="A129" s="69" t="s">
        <v>2026</v>
      </c>
      <c r="B129" s="54">
        <v>9730</v>
      </c>
      <c r="C129" s="70" t="s">
        <v>134</v>
      </c>
      <c r="D129" s="79">
        <v>45146</v>
      </c>
      <c r="E129" s="72">
        <v>51401.362565000003</v>
      </c>
      <c r="F129" s="80">
        <v>100.5967</v>
      </c>
      <c r="G129" s="72">
        <v>238.93784132899998</v>
      </c>
      <c r="H129" s="94">
        <v>2.0000000000000001E-4</v>
      </c>
      <c r="I129" s="73">
        <f t="shared" si="1"/>
        <v>1.6510335431564967E-3</v>
      </c>
      <c r="J129" s="73">
        <f>G129/'סכום נכסי הקרן'!$C$41</f>
        <v>2.7682226151807084E-4</v>
      </c>
    </row>
    <row r="130" spans="1:10">
      <c r="A130" s="69" t="s">
        <v>2027</v>
      </c>
      <c r="B130" s="54">
        <v>9011</v>
      </c>
      <c r="C130" s="70" t="s">
        <v>134</v>
      </c>
      <c r="D130" s="79">
        <v>44644</v>
      </c>
      <c r="E130" s="72">
        <v>271689.14646999998</v>
      </c>
      <c r="F130" s="80">
        <v>107.1643</v>
      </c>
      <c r="G130" s="72">
        <v>1345.3924648480001</v>
      </c>
      <c r="H130" s="94">
        <v>2.9999999999999997E-4</v>
      </c>
      <c r="I130" s="73">
        <f t="shared" ref="I130:I140" si="2">IFERROR(G130/$G$9,0)</f>
        <v>9.2965102380559907E-3</v>
      </c>
      <c r="J130" s="73">
        <f>G130/'סכום נכסי הקרן'!$C$41</f>
        <v>1.55870908800829E-3</v>
      </c>
    </row>
    <row r="131" spans="1:10">
      <c r="A131" s="69" t="s">
        <v>2028</v>
      </c>
      <c r="B131" s="54">
        <v>8329</v>
      </c>
      <c r="C131" s="70" t="s">
        <v>131</v>
      </c>
      <c r="D131" s="79">
        <v>43810</v>
      </c>
      <c r="E131" s="72">
        <v>270012.89</v>
      </c>
      <c r="F131" s="80">
        <v>110.0408</v>
      </c>
      <c r="G131" s="72">
        <v>1077.6699799999999</v>
      </c>
      <c r="H131" s="94">
        <v>0</v>
      </c>
      <c r="I131" s="73">
        <f t="shared" si="2"/>
        <v>7.4465780536740796E-3</v>
      </c>
      <c r="J131" s="73">
        <f>G131/'סכום נכסי הקרן'!$C$41</f>
        <v>1.2485382783004434E-3</v>
      </c>
    </row>
    <row r="132" spans="1:10">
      <c r="A132" s="69" t="s">
        <v>2029</v>
      </c>
      <c r="B132" s="54">
        <v>5290</v>
      </c>
      <c r="C132" s="70" t="s">
        <v>131</v>
      </c>
      <c r="D132" s="79">
        <v>42359</v>
      </c>
      <c r="E132" s="72">
        <v>302716.099323</v>
      </c>
      <c r="F132" s="80">
        <v>52.264800000000001</v>
      </c>
      <c r="G132" s="72">
        <v>573.84204694999994</v>
      </c>
      <c r="H132" s="94">
        <v>1E-4</v>
      </c>
      <c r="I132" s="73">
        <f t="shared" si="2"/>
        <v>3.9651838432887224E-3</v>
      </c>
      <c r="J132" s="73">
        <f>G132/'סכום נכסי הקרן'!$C$41</f>
        <v>6.6482668591673604E-4</v>
      </c>
    </row>
    <row r="133" spans="1:10">
      <c r="A133" s="69" t="s">
        <v>2030</v>
      </c>
      <c r="B133" s="54">
        <v>8278</v>
      </c>
      <c r="C133" s="70" t="s">
        <v>131</v>
      </c>
      <c r="D133" s="79">
        <v>44256</v>
      </c>
      <c r="E133" s="72">
        <v>43244.59</v>
      </c>
      <c r="F133" s="80">
        <v>126.0104</v>
      </c>
      <c r="G133" s="72">
        <v>197.64496</v>
      </c>
      <c r="H133" s="94">
        <v>2.0000000000000001E-4</v>
      </c>
      <c r="I133" s="73">
        <f t="shared" si="2"/>
        <v>1.3657043889774971E-3</v>
      </c>
      <c r="J133" s="73">
        <f>G133/'סכום נכסי הקרן'!$C$41</f>
        <v>2.2898225120194962E-4</v>
      </c>
    </row>
    <row r="134" spans="1:10">
      <c r="A134" s="69" t="s">
        <v>2031</v>
      </c>
      <c r="B134" s="54">
        <v>8413</v>
      </c>
      <c r="C134" s="70" t="s">
        <v>133</v>
      </c>
      <c r="D134" s="79">
        <v>44661</v>
      </c>
      <c r="E134" s="72">
        <v>35942.339999999997</v>
      </c>
      <c r="F134" s="80">
        <v>68.828199999999995</v>
      </c>
      <c r="G134" s="72">
        <v>99.240839999999992</v>
      </c>
      <c r="H134" s="94">
        <v>1E-4</v>
      </c>
      <c r="I134" s="73">
        <f t="shared" si="2"/>
        <v>6.8574301491833409E-4</v>
      </c>
      <c r="J134" s="73">
        <f>G134/'סכום נכסי הקרן'!$C$41</f>
        <v>1.1497581802426173E-4</v>
      </c>
    </row>
    <row r="135" spans="1:10">
      <c r="A135" s="69" t="s">
        <v>2032</v>
      </c>
      <c r="B135" s="54">
        <v>7053</v>
      </c>
      <c r="C135" s="70" t="s">
        <v>138</v>
      </c>
      <c r="D135" s="79">
        <v>43096</v>
      </c>
      <c r="E135" s="72">
        <v>3258997.41</v>
      </c>
      <c r="F135" s="80">
        <v>47.763199999999998</v>
      </c>
      <c r="G135" s="72">
        <v>837.76290000000006</v>
      </c>
      <c r="H135" s="94">
        <v>2.0000000000000001E-4</v>
      </c>
      <c r="I135" s="73">
        <f t="shared" si="2"/>
        <v>5.7888471805833857E-3</v>
      </c>
      <c r="J135" s="73">
        <f>G135/'סכום נכסי הקרן'!$C$41</f>
        <v>9.7059310197170632E-4</v>
      </c>
    </row>
    <row r="136" spans="1:10">
      <c r="A136" s="69" t="s">
        <v>2033</v>
      </c>
      <c r="B136" s="54">
        <v>8281</v>
      </c>
      <c r="C136" s="70" t="s">
        <v>133</v>
      </c>
      <c r="D136" s="79">
        <v>44302</v>
      </c>
      <c r="E136" s="72">
        <v>311974.98</v>
      </c>
      <c r="F136" s="80">
        <v>103.93640000000001</v>
      </c>
      <c r="G136" s="72">
        <v>1300.7836100000002</v>
      </c>
      <c r="H136" s="94">
        <v>1E-4</v>
      </c>
      <c r="I136" s="73">
        <f t="shared" si="2"/>
        <v>8.9882680807392857E-3</v>
      </c>
      <c r="J136" s="73">
        <f>G136/'סכום נכסי הקרן'!$C$41</f>
        <v>1.5070273451162069E-3</v>
      </c>
    </row>
    <row r="137" spans="1:10">
      <c r="A137" s="69" t="s">
        <v>2034</v>
      </c>
      <c r="B137" s="54">
        <v>8327</v>
      </c>
      <c r="C137" s="70" t="s">
        <v>131</v>
      </c>
      <c r="D137" s="79">
        <v>44427</v>
      </c>
      <c r="E137" s="72">
        <v>35960.339999999997</v>
      </c>
      <c r="F137" s="80">
        <v>138.72409999999999</v>
      </c>
      <c r="G137" s="72">
        <v>180.93529000000001</v>
      </c>
      <c r="H137" s="94">
        <v>1E-4</v>
      </c>
      <c r="I137" s="73">
        <f t="shared" si="2"/>
        <v>1.250242453305747E-3</v>
      </c>
      <c r="J137" s="73">
        <f>G137/'סכום נכסי הקרן'!$C$41</f>
        <v>2.0962320529740604E-4</v>
      </c>
    </row>
    <row r="138" spans="1:10">
      <c r="A138" s="69" t="s">
        <v>2035</v>
      </c>
      <c r="B138" s="54">
        <v>5332</v>
      </c>
      <c r="C138" s="70" t="s">
        <v>131</v>
      </c>
      <c r="D138" s="79">
        <v>43318</v>
      </c>
      <c r="E138" s="72">
        <v>207644.94</v>
      </c>
      <c r="F138" s="80">
        <v>111.1801</v>
      </c>
      <c r="G138" s="72">
        <v>837.32866999999999</v>
      </c>
      <c r="H138" s="94">
        <v>1E-4</v>
      </c>
      <c r="I138" s="73">
        <f t="shared" si="2"/>
        <v>5.7858467002431541E-3</v>
      </c>
      <c r="J138" s="73">
        <f>G138/'סכום נכסי הקרן'!$C$41</f>
        <v>9.7009002330509402E-4</v>
      </c>
    </row>
    <row r="139" spans="1:10">
      <c r="A139" s="69" t="s">
        <v>2036</v>
      </c>
      <c r="B139" s="54">
        <v>87253</v>
      </c>
      <c r="C139" s="70" t="s">
        <v>131</v>
      </c>
      <c r="D139" s="79">
        <v>44469</v>
      </c>
      <c r="E139" s="72">
        <v>5653.51</v>
      </c>
      <c r="F139" s="80">
        <v>100</v>
      </c>
      <c r="G139" s="72">
        <v>20.505290000000002</v>
      </c>
      <c r="H139" s="94">
        <v>0</v>
      </c>
      <c r="I139" s="73">
        <f t="shared" si="2"/>
        <v>1.4168924191265177E-4</v>
      </c>
      <c r="J139" s="73">
        <f>G139/'סכום נכסי הקרן'!$C$41</f>
        <v>2.3756474568078165E-5</v>
      </c>
    </row>
    <row r="140" spans="1:10">
      <c r="A140" s="69" t="s">
        <v>2037</v>
      </c>
      <c r="B140" s="54">
        <v>5294</v>
      </c>
      <c r="C140" s="70" t="s">
        <v>134</v>
      </c>
      <c r="D140" s="79">
        <v>42646</v>
      </c>
      <c r="E140" s="72">
        <v>228776.08</v>
      </c>
      <c r="F140" s="80">
        <v>40.900599999999997</v>
      </c>
      <c r="G140" s="72">
        <v>432.38126</v>
      </c>
      <c r="H140" s="94">
        <v>4.0000000000000002E-4</v>
      </c>
      <c r="I140" s="73">
        <f t="shared" si="2"/>
        <v>2.9877057552776466E-3</v>
      </c>
      <c r="J140" s="73">
        <f>G140/'סכום נכסי הקרן'!$C$41</f>
        <v>5.0093680249845734E-4</v>
      </c>
    </row>
    <row r="141" spans="1:10">
      <c r="A141" s="69" t="s">
        <v>2038</v>
      </c>
      <c r="B141" s="54">
        <v>8323</v>
      </c>
      <c r="C141" s="70" t="s">
        <v>131</v>
      </c>
      <c r="D141" s="79">
        <v>44406</v>
      </c>
      <c r="E141" s="72">
        <v>344617.27059799997</v>
      </c>
      <c r="F141" s="80">
        <v>83.801400000000001</v>
      </c>
      <c r="G141" s="72">
        <v>1047.456191577</v>
      </c>
      <c r="H141" s="94">
        <v>1E-4</v>
      </c>
      <c r="I141" s="73">
        <f t="shared" ref="I141:I164" si="3">IFERROR(G141/$G$9,0)</f>
        <v>7.2378041822992239E-3</v>
      </c>
      <c r="J141" s="73">
        <f>G141/'סכום נכסי הקרן'!$C$41</f>
        <v>1.2135339893449451E-3</v>
      </c>
    </row>
    <row r="142" spans="1:10">
      <c r="A142" s="69" t="s">
        <v>2039</v>
      </c>
      <c r="B142" s="54">
        <v>60832</v>
      </c>
      <c r="C142" s="70" t="s">
        <v>131</v>
      </c>
      <c r="D142" s="79">
        <v>42555</v>
      </c>
      <c r="E142" s="72">
        <v>1300.08</v>
      </c>
      <c r="F142" s="80">
        <v>100</v>
      </c>
      <c r="G142" s="72">
        <v>4.7153700000000001</v>
      </c>
      <c r="H142" s="94">
        <v>2.0000000000000001E-4</v>
      </c>
      <c r="I142" s="73">
        <f t="shared" si="3"/>
        <v>3.2582675038375987E-5</v>
      </c>
      <c r="J142" s="73">
        <f>G142/'סכום נכסי הקרן'!$C$41</f>
        <v>5.4630082034479265E-6</v>
      </c>
    </row>
    <row r="143" spans="1:10">
      <c r="A143" s="69" t="s">
        <v>2040</v>
      </c>
      <c r="B143" s="54">
        <v>9697</v>
      </c>
      <c r="C143" s="70" t="s">
        <v>131</v>
      </c>
      <c r="D143" s="79">
        <v>45014</v>
      </c>
      <c r="E143" s="72">
        <v>23911.925864000001</v>
      </c>
      <c r="F143" s="80">
        <v>104.8687</v>
      </c>
      <c r="G143" s="72">
        <v>90.951108090000005</v>
      </c>
      <c r="H143" s="94">
        <v>1E-4</v>
      </c>
      <c r="I143" s="73">
        <f t="shared" si="3"/>
        <v>6.2846190209393522E-4</v>
      </c>
      <c r="J143" s="73">
        <f>G143/'סכום נכסי הקרן'!$C$41</f>
        <v>1.0537172048181778E-4</v>
      </c>
    </row>
    <row r="144" spans="1:10">
      <c r="A144" s="69" t="s">
        <v>2041</v>
      </c>
      <c r="B144" s="54">
        <v>7060</v>
      </c>
      <c r="C144" s="70" t="s">
        <v>133</v>
      </c>
      <c r="D144" s="79">
        <v>44197</v>
      </c>
      <c r="E144" s="72">
        <v>301576.65000000002</v>
      </c>
      <c r="F144" s="80">
        <v>116.8475</v>
      </c>
      <c r="G144" s="72">
        <v>1413.62679</v>
      </c>
      <c r="H144" s="94">
        <v>0</v>
      </c>
      <c r="I144" s="73">
        <f t="shared" si="3"/>
        <v>9.7680017313832371E-3</v>
      </c>
      <c r="J144" s="73">
        <f>G144/'סכום נכסי הקרן'!$C$41</f>
        <v>1.6377622011387778E-3</v>
      </c>
    </row>
    <row r="145" spans="1:10">
      <c r="A145" s="69" t="s">
        <v>2042</v>
      </c>
      <c r="B145" s="54">
        <v>9704</v>
      </c>
      <c r="C145" s="70" t="s">
        <v>131</v>
      </c>
      <c r="D145" s="79">
        <v>44760</v>
      </c>
      <c r="E145" s="72">
        <v>170458.05061799998</v>
      </c>
      <c r="F145" s="80">
        <v>99.445899999999995</v>
      </c>
      <c r="G145" s="72">
        <v>614.82561897900007</v>
      </c>
      <c r="H145" s="94">
        <v>1E-4</v>
      </c>
      <c r="I145" s="73">
        <f t="shared" si="3"/>
        <v>4.2483757050795863E-3</v>
      </c>
      <c r="J145" s="73">
        <f>G145/'סכום נכסי הקרן'!$C$41</f>
        <v>7.123083448747874E-4</v>
      </c>
    </row>
    <row r="146" spans="1:10">
      <c r="A146" s="69" t="s">
        <v>2043</v>
      </c>
      <c r="B146" s="54">
        <v>9649</v>
      </c>
      <c r="C146" s="70" t="s">
        <v>133</v>
      </c>
      <c r="D146" s="79">
        <v>44743</v>
      </c>
      <c r="E146" s="72">
        <v>43839.32055199999</v>
      </c>
      <c r="F146" s="80">
        <v>108.01560000000001</v>
      </c>
      <c r="G146" s="72">
        <v>189.96251901500003</v>
      </c>
      <c r="H146" s="94">
        <v>1E-4</v>
      </c>
      <c r="I146" s="73">
        <f t="shared" si="3"/>
        <v>1.3126195879723257E-3</v>
      </c>
      <c r="J146" s="73">
        <f>G146/'סכום נכסי הקרן'!$C$41</f>
        <v>2.2008173265864139E-4</v>
      </c>
    </row>
    <row r="147" spans="1:10">
      <c r="A147" s="69" t="s">
        <v>2044</v>
      </c>
      <c r="B147" s="54">
        <v>9648</v>
      </c>
      <c r="C147" s="70" t="s">
        <v>133</v>
      </c>
      <c r="D147" s="79">
        <v>44743</v>
      </c>
      <c r="E147" s="72">
        <v>56130.306611</v>
      </c>
      <c r="F147" s="80">
        <v>105.0476</v>
      </c>
      <c r="G147" s="72">
        <v>236.53813680099998</v>
      </c>
      <c r="H147" s="94">
        <v>2.9999999999999997E-4</v>
      </c>
      <c r="I147" s="73">
        <f t="shared" si="3"/>
        <v>1.634451855436563E-3</v>
      </c>
      <c r="J147" s="73">
        <f>G147/'סכום נכסי הקרן'!$C$41</f>
        <v>2.7404207554701976E-4</v>
      </c>
    </row>
    <row r="148" spans="1:10">
      <c r="A148" s="69" t="s">
        <v>2045</v>
      </c>
      <c r="B148" s="54">
        <v>9317</v>
      </c>
      <c r="C148" s="70" t="s">
        <v>133</v>
      </c>
      <c r="D148" s="79">
        <v>44545</v>
      </c>
      <c r="E148" s="72">
        <v>277356.25996699999</v>
      </c>
      <c r="F148" s="80">
        <v>106.4143</v>
      </c>
      <c r="G148" s="72">
        <v>1184.010591947</v>
      </c>
      <c r="H148" s="94">
        <v>1E-4</v>
      </c>
      <c r="I148" s="73">
        <f t="shared" si="3"/>
        <v>8.1813796922413917E-3</v>
      </c>
      <c r="J148" s="73">
        <f>G148/'סכום נכסי הקרן'!$C$41</f>
        <v>1.3717395616411217E-3</v>
      </c>
    </row>
    <row r="149" spans="1:10">
      <c r="A149" s="69" t="s">
        <v>2046</v>
      </c>
      <c r="B149" s="54">
        <v>60833</v>
      </c>
      <c r="C149" s="70" t="s">
        <v>131</v>
      </c>
      <c r="D149" s="79">
        <v>42555</v>
      </c>
      <c r="E149" s="72">
        <v>100690.41</v>
      </c>
      <c r="F149" s="80">
        <v>100</v>
      </c>
      <c r="G149" s="72">
        <v>365.20411999999999</v>
      </c>
      <c r="H149" s="94">
        <v>0</v>
      </c>
      <c r="I149" s="73">
        <f t="shared" si="3"/>
        <v>2.5235192921522738E-3</v>
      </c>
      <c r="J149" s="73">
        <f>G149/'סכום נכסי הקרן'!$C$41</f>
        <v>4.2310849487802246E-4</v>
      </c>
    </row>
    <row r="150" spans="1:10">
      <c r="A150" s="69" t="s">
        <v>2047</v>
      </c>
      <c r="B150" s="54">
        <v>8313</v>
      </c>
      <c r="C150" s="70" t="s">
        <v>131</v>
      </c>
      <c r="D150" s="79">
        <v>44357</v>
      </c>
      <c r="E150" s="72">
        <v>21388.83</v>
      </c>
      <c r="F150" s="80">
        <v>99.3459</v>
      </c>
      <c r="G150" s="72">
        <v>77.069869999999995</v>
      </c>
      <c r="H150" s="94">
        <v>1.5E-3</v>
      </c>
      <c r="I150" s="73">
        <f t="shared" si="3"/>
        <v>5.3254411201239396E-4</v>
      </c>
      <c r="J150" s="73">
        <f>G150/'סכום נכסי הקרן'!$C$41</f>
        <v>8.9289564137843948E-5</v>
      </c>
    </row>
    <row r="151" spans="1:10">
      <c r="A151" s="69" t="s">
        <v>2048</v>
      </c>
      <c r="B151" s="54">
        <v>6657</v>
      </c>
      <c r="C151" s="70" t="s">
        <v>131</v>
      </c>
      <c r="D151" s="79">
        <v>42916</v>
      </c>
      <c r="E151" s="72">
        <v>34725.050000000003</v>
      </c>
      <c r="F151" s="80">
        <v>0</v>
      </c>
      <c r="G151" s="72">
        <v>0</v>
      </c>
      <c r="H151" s="94">
        <v>1.5E-3</v>
      </c>
      <c r="I151" s="73">
        <f t="shared" si="3"/>
        <v>0</v>
      </c>
      <c r="J151" s="73">
        <f>G151/'סכום נכסי הקרן'!$C$41</f>
        <v>0</v>
      </c>
    </row>
    <row r="152" spans="1:10">
      <c r="A152" s="69" t="s">
        <v>2049</v>
      </c>
      <c r="B152" s="54">
        <v>7009</v>
      </c>
      <c r="C152" s="70" t="s">
        <v>131</v>
      </c>
      <c r="D152" s="79">
        <v>42916</v>
      </c>
      <c r="E152" s="72">
        <v>23984.27</v>
      </c>
      <c r="F152" s="80">
        <v>97.136200000000002</v>
      </c>
      <c r="G152" s="72">
        <v>84.499710000000007</v>
      </c>
      <c r="H152" s="94">
        <v>1.5E-3</v>
      </c>
      <c r="I152" s="73">
        <f t="shared" si="3"/>
        <v>5.8388346869217263E-4</v>
      </c>
      <c r="J152" s="73">
        <f>G152/'סכום נכסי הקרן'!$C$41</f>
        <v>9.7897430937332762E-5</v>
      </c>
    </row>
    <row r="153" spans="1:10">
      <c r="A153" s="69" t="s">
        <v>2050</v>
      </c>
      <c r="B153" s="54">
        <v>7987</v>
      </c>
      <c r="C153" s="70" t="s">
        <v>131</v>
      </c>
      <c r="D153" s="79">
        <v>42916</v>
      </c>
      <c r="E153" s="72">
        <v>28605.89</v>
      </c>
      <c r="F153" s="80">
        <v>98.339500000000001</v>
      </c>
      <c r="G153" s="72">
        <v>102.03074000000001</v>
      </c>
      <c r="H153" s="94">
        <v>1.5E-3</v>
      </c>
      <c r="I153" s="73">
        <f t="shared" si="3"/>
        <v>7.0502090935494572E-4</v>
      </c>
      <c r="J153" s="73">
        <f>G153/'סכום נכסי הקרן'!$C$41</f>
        <v>1.182080663073868E-4</v>
      </c>
    </row>
    <row r="154" spans="1:10">
      <c r="A154" s="69" t="s">
        <v>2051</v>
      </c>
      <c r="B154" s="54">
        <v>7988</v>
      </c>
      <c r="C154" s="70" t="s">
        <v>131</v>
      </c>
      <c r="D154" s="79">
        <v>42916</v>
      </c>
      <c r="E154" s="72">
        <v>28076.11</v>
      </c>
      <c r="F154" s="80">
        <v>0</v>
      </c>
      <c r="G154" s="72">
        <v>0</v>
      </c>
      <c r="H154" s="94">
        <v>1.5E-3</v>
      </c>
      <c r="I154" s="73">
        <f t="shared" si="3"/>
        <v>0</v>
      </c>
      <c r="J154" s="73">
        <f>G154/'סכום נכסי הקרן'!$C$41</f>
        <v>0</v>
      </c>
    </row>
    <row r="155" spans="1:10">
      <c r="A155" s="69" t="s">
        <v>2052</v>
      </c>
      <c r="B155" s="54">
        <v>8271</v>
      </c>
      <c r="C155" s="70" t="s">
        <v>131</v>
      </c>
      <c r="D155" s="79">
        <v>42916</v>
      </c>
      <c r="E155" s="72">
        <v>18889.2</v>
      </c>
      <c r="F155" s="80">
        <v>100.5502</v>
      </c>
      <c r="G155" s="72">
        <v>68.888080000000002</v>
      </c>
      <c r="H155" s="94">
        <v>1.5E-3</v>
      </c>
      <c r="I155" s="73">
        <f t="shared" si="3"/>
        <v>4.7600886561556104E-4</v>
      </c>
      <c r="J155" s="73">
        <f>G155/'סכום נכסי הקרן'!$C$41</f>
        <v>7.9810523068131882E-5</v>
      </c>
    </row>
    <row r="156" spans="1:10">
      <c r="A156" s="69" t="s">
        <v>2053</v>
      </c>
      <c r="B156" s="54">
        <v>60834</v>
      </c>
      <c r="C156" s="70" t="s">
        <v>131</v>
      </c>
      <c r="D156" s="79">
        <v>42555</v>
      </c>
      <c r="E156" s="72">
        <v>10422.629999999999</v>
      </c>
      <c r="F156" s="80">
        <v>100</v>
      </c>
      <c r="G156" s="72">
        <v>37.802860000000003</v>
      </c>
      <c r="H156" s="94">
        <v>0</v>
      </c>
      <c r="I156" s="73">
        <f t="shared" si="3"/>
        <v>2.6121350029822092E-4</v>
      </c>
      <c r="J156" s="73">
        <f>G156/'סכום נכסי הקרן'!$C$41</f>
        <v>4.3796634048609859E-5</v>
      </c>
    </row>
    <row r="157" spans="1:10">
      <c r="A157" s="69" t="s">
        <v>2054</v>
      </c>
      <c r="B157" s="54">
        <v>87957</v>
      </c>
      <c r="C157" s="70" t="s">
        <v>133</v>
      </c>
      <c r="D157" s="79">
        <v>44895</v>
      </c>
      <c r="E157" s="72">
        <v>29276.959999999999</v>
      </c>
      <c r="F157" s="80">
        <v>100</v>
      </c>
      <c r="G157" s="72">
        <v>117.44745</v>
      </c>
      <c r="H157" s="94">
        <v>1E-4</v>
      </c>
      <c r="I157" s="73">
        <f t="shared" si="3"/>
        <v>8.1154863720893844E-4</v>
      </c>
      <c r="J157" s="73">
        <f>G157/'סכום נכסי הקרן'!$C$41</f>
        <v>1.3606914893720751E-4</v>
      </c>
    </row>
    <row r="158" spans="1:10">
      <c r="A158" s="69" t="s">
        <v>2055</v>
      </c>
      <c r="B158" s="54">
        <v>87958</v>
      </c>
      <c r="C158" s="70" t="s">
        <v>133</v>
      </c>
      <c r="D158" s="79">
        <v>44895</v>
      </c>
      <c r="E158" s="72">
        <v>39366.559999999998</v>
      </c>
      <c r="F158" s="80">
        <v>100</v>
      </c>
      <c r="G158" s="72">
        <v>157.92287999999999</v>
      </c>
      <c r="H158" s="94">
        <v>1E-4</v>
      </c>
      <c r="I158" s="73">
        <f t="shared" si="3"/>
        <v>1.0912292948728193E-3</v>
      </c>
      <c r="J158" s="73">
        <f>G158/'סכום נכסי הקרן'!$C$41</f>
        <v>1.8296209819210844E-4</v>
      </c>
    </row>
    <row r="159" spans="1:10">
      <c r="A159" s="69" t="s">
        <v>2056</v>
      </c>
      <c r="B159" s="54">
        <v>87959</v>
      </c>
      <c r="C159" s="70" t="s">
        <v>133</v>
      </c>
      <c r="D159" s="79">
        <v>44895</v>
      </c>
      <c r="E159" s="72">
        <v>16682.84</v>
      </c>
      <c r="F159" s="80">
        <v>100</v>
      </c>
      <c r="G159" s="72">
        <v>66.924899999999994</v>
      </c>
      <c r="H159" s="94">
        <v>0</v>
      </c>
      <c r="I159" s="73">
        <f t="shared" si="3"/>
        <v>4.6244351316562831E-4</v>
      </c>
      <c r="J159" s="73">
        <f>G159/'סכום נכסי הקרן'!$C$41</f>
        <v>7.7536074097034184E-5</v>
      </c>
    </row>
    <row r="160" spans="1:10">
      <c r="A160" s="69" t="s">
        <v>2057</v>
      </c>
      <c r="B160" s="54">
        <v>9600</v>
      </c>
      <c r="C160" s="70" t="s">
        <v>131</v>
      </c>
      <c r="D160" s="79">
        <v>44967</v>
      </c>
      <c r="E160" s="72">
        <v>219704.70071499998</v>
      </c>
      <c r="F160" s="80">
        <v>98.753500000000003</v>
      </c>
      <c r="G160" s="72">
        <v>786.93597814899999</v>
      </c>
      <c r="H160" s="94">
        <v>8.9999999999999998E-4</v>
      </c>
      <c r="I160" s="73">
        <f t="shared" si="3"/>
        <v>5.4376388813678275E-3</v>
      </c>
      <c r="J160" s="73">
        <f>G160/'סכום נכסי הקרן'!$C$41</f>
        <v>9.1170739607205904E-4</v>
      </c>
    </row>
    <row r="161" spans="1:10">
      <c r="A161" s="69" t="s">
        <v>2058</v>
      </c>
      <c r="B161" s="54">
        <v>7991</v>
      </c>
      <c r="C161" s="70" t="s">
        <v>131</v>
      </c>
      <c r="D161" s="79">
        <v>44105</v>
      </c>
      <c r="E161" s="72">
        <v>308293.15999999997</v>
      </c>
      <c r="F161" s="80">
        <v>114.3656</v>
      </c>
      <c r="G161" s="72">
        <v>1278.8124499999999</v>
      </c>
      <c r="H161" s="94">
        <v>0</v>
      </c>
      <c r="I161" s="73">
        <f t="shared" si="3"/>
        <v>8.8364498424046128E-3</v>
      </c>
      <c r="J161" s="73">
        <f>G161/'סכום נכסי הקרן'!$C$41</f>
        <v>1.4815725817955623E-3</v>
      </c>
    </row>
    <row r="162" spans="1:10">
      <c r="A162" s="69" t="s">
        <v>2059</v>
      </c>
      <c r="B162" s="54">
        <v>87259</v>
      </c>
      <c r="C162" s="70" t="s">
        <v>131</v>
      </c>
      <c r="D162" s="79">
        <v>44469</v>
      </c>
      <c r="E162" s="72">
        <v>6403.21</v>
      </c>
      <c r="F162" s="80">
        <v>100</v>
      </c>
      <c r="G162" s="72">
        <v>23.224460000000001</v>
      </c>
      <c r="H162" s="94">
        <v>0</v>
      </c>
      <c r="I162" s="73">
        <f t="shared" si="3"/>
        <v>1.604784000241257E-4</v>
      </c>
      <c r="J162" s="73">
        <f>G162/'סכום נכסי הקרן'!$C$41</f>
        <v>2.6906778365355896E-5</v>
      </c>
    </row>
    <row r="163" spans="1:10">
      <c r="A163" s="69" t="s">
        <v>2060</v>
      </c>
      <c r="B163" s="54">
        <v>87252</v>
      </c>
      <c r="C163" s="70" t="s">
        <v>131</v>
      </c>
      <c r="D163" s="79">
        <v>44469</v>
      </c>
      <c r="E163" s="72">
        <v>11685.89</v>
      </c>
      <c r="F163" s="80">
        <v>100</v>
      </c>
      <c r="G163" s="72">
        <v>42.384709999999998</v>
      </c>
      <c r="H163" s="94">
        <v>0</v>
      </c>
      <c r="I163" s="73">
        <f t="shared" si="3"/>
        <v>2.9287356719108042E-4</v>
      </c>
      <c r="J163" s="73">
        <f>G163/'סכום נכסי הקרן'!$C$41</f>
        <v>4.9104952194793055E-5</v>
      </c>
    </row>
    <row r="164" spans="1:10">
      <c r="A164" s="69" t="s">
        <v>2061</v>
      </c>
      <c r="B164" s="54">
        <v>87251</v>
      </c>
      <c r="C164" s="70" t="s">
        <v>131</v>
      </c>
      <c r="D164" s="79">
        <v>44469</v>
      </c>
      <c r="E164" s="72">
        <v>20626.05</v>
      </c>
      <c r="F164" s="80">
        <v>100</v>
      </c>
      <c r="G164" s="72">
        <v>74.810670000000002</v>
      </c>
      <c r="H164" s="94">
        <v>0</v>
      </c>
      <c r="I164" s="73">
        <f t="shared" si="3"/>
        <v>5.1693329473894594E-4</v>
      </c>
      <c r="J164" s="73">
        <f>G164/'סכום נכסי הקרן'!$C$41</f>
        <v>8.6672160173101087E-5</v>
      </c>
    </row>
    <row r="165" spans="1:10">
      <c r="A165" s="69" t="s">
        <v>2062</v>
      </c>
      <c r="B165" s="54">
        <v>9229</v>
      </c>
      <c r="C165" s="70" t="s">
        <v>131</v>
      </c>
      <c r="D165" s="79">
        <v>44735</v>
      </c>
      <c r="E165" s="72">
        <v>79716.38</v>
      </c>
      <c r="F165" s="80">
        <v>102.47839999999999</v>
      </c>
      <c r="G165" s="72">
        <v>296.29714000000001</v>
      </c>
      <c r="H165" s="94">
        <v>2.9999999999999997E-4</v>
      </c>
      <c r="I165" s="73">
        <f t="shared" ref="I165:I228" si="4">IFERROR(G165/$G$9,0)</f>
        <v>2.0473798296677028E-3</v>
      </c>
      <c r="J165" s="73">
        <f>G165/'סכום נכסי הקרן'!$C$41</f>
        <v>3.4327607514959775E-4</v>
      </c>
    </row>
    <row r="166" spans="1:10">
      <c r="A166" s="69" t="s">
        <v>2063</v>
      </c>
      <c r="B166" s="54">
        <v>9385</v>
      </c>
      <c r="C166" s="70" t="s">
        <v>133</v>
      </c>
      <c r="D166" s="79">
        <v>44896</v>
      </c>
      <c r="E166" s="72">
        <v>143756.20000000001</v>
      </c>
      <c r="F166" s="80">
        <v>106.015</v>
      </c>
      <c r="G166" s="72">
        <v>611.38043000000005</v>
      </c>
      <c r="H166" s="94">
        <v>2.9999999999999997E-4</v>
      </c>
      <c r="I166" s="73">
        <f t="shared" si="4"/>
        <v>4.2245698376824252E-3</v>
      </c>
      <c r="J166" s="73">
        <f>G166/'סכום נכסי הקרן'!$C$41</f>
        <v>7.0831690928124856E-4</v>
      </c>
    </row>
    <row r="167" spans="1:10">
      <c r="A167" s="69" t="s">
        <v>2064</v>
      </c>
      <c r="B167" s="54">
        <v>7027</v>
      </c>
      <c r="C167" s="70" t="s">
        <v>134</v>
      </c>
      <c r="D167" s="79">
        <v>43738</v>
      </c>
      <c r="E167" s="72">
        <v>285439.43</v>
      </c>
      <c r="F167" s="80">
        <v>135.77610000000001</v>
      </c>
      <c r="G167" s="72">
        <v>1790.8692100000001</v>
      </c>
      <c r="H167" s="94">
        <v>1E-4</v>
      </c>
      <c r="I167" s="73">
        <f t="shared" si="4"/>
        <v>1.2374704319207851E-2</v>
      </c>
      <c r="J167" s="73">
        <f>G167/'סכום נכסי הקרן'!$C$41</f>
        <v>2.0748177100699005E-3</v>
      </c>
    </row>
    <row r="168" spans="1:10">
      <c r="A168" s="69" t="s">
        <v>2065</v>
      </c>
      <c r="B168" s="54">
        <v>9246</v>
      </c>
      <c r="C168" s="70" t="s">
        <v>133</v>
      </c>
      <c r="D168" s="79">
        <v>44816</v>
      </c>
      <c r="E168" s="72">
        <v>238610.27</v>
      </c>
      <c r="F168" s="80">
        <v>70.760599999999997</v>
      </c>
      <c r="G168" s="72">
        <v>677.32681000000002</v>
      </c>
      <c r="H168" s="94">
        <v>1E-4</v>
      </c>
      <c r="I168" s="73">
        <f t="shared" si="4"/>
        <v>4.6802518879769427E-3</v>
      </c>
      <c r="J168" s="73">
        <f>G168/'סכום נכסי הקרן'!$C$41</f>
        <v>7.8471931565183965E-4</v>
      </c>
    </row>
    <row r="169" spans="1:10">
      <c r="A169" s="69" t="s">
        <v>2066</v>
      </c>
      <c r="B169" s="54">
        <v>9245</v>
      </c>
      <c r="C169" s="70" t="s">
        <v>131</v>
      </c>
      <c r="D169" s="79">
        <v>44816</v>
      </c>
      <c r="E169" s="72">
        <v>22470.94</v>
      </c>
      <c r="F169" s="80">
        <v>101.8539</v>
      </c>
      <c r="G169" s="72">
        <v>83.013070000000013</v>
      </c>
      <c r="H169" s="94">
        <v>2.0000000000000001E-4</v>
      </c>
      <c r="I169" s="73">
        <f t="shared" si="4"/>
        <v>5.7361095391198543E-4</v>
      </c>
      <c r="J169" s="73">
        <f>G169/'סכום נכסי הקרן'!$C$41</f>
        <v>9.617507902951349E-5</v>
      </c>
    </row>
    <row r="170" spans="1:10">
      <c r="A170" s="69" t="s">
        <v>2067</v>
      </c>
      <c r="B170" s="54">
        <v>9534</v>
      </c>
      <c r="C170" s="70" t="s">
        <v>133</v>
      </c>
      <c r="D170" s="79">
        <v>45007</v>
      </c>
      <c r="E170" s="72">
        <v>87367.415571999998</v>
      </c>
      <c r="F170" s="80">
        <v>100.85209999999999</v>
      </c>
      <c r="G170" s="72">
        <v>353.46959094600004</v>
      </c>
      <c r="H170" s="94">
        <v>8.9999999999999998E-4</v>
      </c>
      <c r="I170" s="73">
        <f t="shared" si="4"/>
        <v>2.4424350194663844E-3</v>
      </c>
      <c r="J170" s="73">
        <f>G170/'סכום נכסי הקרן'!$C$41</f>
        <v>4.095134157038326E-4</v>
      </c>
    </row>
    <row r="171" spans="1:10">
      <c r="A171" s="69" t="s">
        <v>2068</v>
      </c>
      <c r="B171" s="54">
        <v>8412</v>
      </c>
      <c r="C171" s="70" t="s">
        <v>133</v>
      </c>
      <c r="D171" s="79">
        <v>44440</v>
      </c>
      <c r="E171" s="72">
        <v>49345.36</v>
      </c>
      <c r="F171" s="80">
        <v>298.11810000000003</v>
      </c>
      <c r="G171" s="72">
        <v>590.13625999999999</v>
      </c>
      <c r="H171" s="94">
        <v>2.9999999999999997E-4</v>
      </c>
      <c r="I171" s="73">
        <f t="shared" si="4"/>
        <v>4.0777750182790663E-3</v>
      </c>
      <c r="J171" s="73">
        <f>G171/'סכום נכסי הקרן'!$C$41</f>
        <v>6.8370440273659932E-4</v>
      </c>
    </row>
    <row r="172" spans="1:10">
      <c r="A172" s="69" t="s">
        <v>2069</v>
      </c>
      <c r="B172" s="54">
        <v>9495</v>
      </c>
      <c r="C172" s="70" t="s">
        <v>131</v>
      </c>
      <c r="D172" s="79">
        <v>44980</v>
      </c>
      <c r="E172" s="72">
        <v>156849.71</v>
      </c>
      <c r="F172" s="80">
        <v>98.696700000000007</v>
      </c>
      <c r="G172" s="72">
        <v>561.47951999999998</v>
      </c>
      <c r="H172" s="94">
        <v>4.0000000000000002E-4</v>
      </c>
      <c r="I172" s="73">
        <f t="shared" si="4"/>
        <v>3.8797601759487229E-3</v>
      </c>
      <c r="J172" s="73">
        <f>G172/'סכום נכסי הקרן'!$C$41</f>
        <v>6.5050403761062305E-4</v>
      </c>
    </row>
    <row r="173" spans="1:10">
      <c r="A173" s="69" t="s">
        <v>2070</v>
      </c>
      <c r="B173" s="54">
        <v>7018</v>
      </c>
      <c r="C173" s="70" t="s">
        <v>131</v>
      </c>
      <c r="D173" s="79">
        <v>43525</v>
      </c>
      <c r="E173" s="72">
        <v>500916.58</v>
      </c>
      <c r="F173" s="80">
        <v>110.3725</v>
      </c>
      <c r="G173" s="72">
        <v>2005.2745400000001</v>
      </c>
      <c r="H173" s="94">
        <v>0</v>
      </c>
      <c r="I173" s="73">
        <f t="shared" si="4"/>
        <v>1.3856220975140634E-2</v>
      </c>
      <c r="J173" s="73">
        <f>G173/'סכום נכסי הקרן'!$C$41</f>
        <v>2.3232177458365447E-3</v>
      </c>
    </row>
    <row r="174" spans="1:10">
      <c r="A174" s="69" t="s">
        <v>2071</v>
      </c>
      <c r="B174" s="54">
        <v>62171</v>
      </c>
      <c r="C174" s="70" t="s">
        <v>131</v>
      </c>
      <c r="D174" s="79">
        <v>42549</v>
      </c>
      <c r="E174" s="72">
        <v>14017.29</v>
      </c>
      <c r="F174" s="80">
        <v>100</v>
      </c>
      <c r="G174" s="72">
        <v>50.840720000000005</v>
      </c>
      <c r="H174" s="94">
        <v>0</v>
      </c>
      <c r="I174" s="73">
        <f t="shared" si="4"/>
        <v>3.5130364286939581E-4</v>
      </c>
      <c r="J174" s="73">
        <f>G174/'סכום נכסי הקרן'!$C$41</f>
        <v>5.8901691792838967E-5</v>
      </c>
    </row>
    <row r="175" spans="1:10">
      <c r="A175" s="69" t="s">
        <v>2072</v>
      </c>
      <c r="B175" s="54">
        <v>62172</v>
      </c>
      <c r="C175" s="70" t="s">
        <v>131</v>
      </c>
      <c r="D175" s="79">
        <v>42549</v>
      </c>
      <c r="E175" s="72">
        <v>39096.620000000003</v>
      </c>
      <c r="F175" s="80">
        <v>100</v>
      </c>
      <c r="G175" s="72">
        <v>141.80346</v>
      </c>
      <c r="H175" s="94">
        <v>0</v>
      </c>
      <c r="I175" s="73">
        <f t="shared" si="4"/>
        <v>9.7984592014992416E-4</v>
      </c>
      <c r="J175" s="73">
        <f>G175/'סכום נכסי הקרן'!$C$41</f>
        <v>1.6428688846417141E-4</v>
      </c>
    </row>
    <row r="176" spans="1:10">
      <c r="A176" s="69" t="s">
        <v>2073</v>
      </c>
      <c r="B176" s="54">
        <v>62173</v>
      </c>
      <c r="C176" s="70" t="s">
        <v>131</v>
      </c>
      <c r="D176" s="79">
        <v>42549</v>
      </c>
      <c r="E176" s="72">
        <v>98845.23</v>
      </c>
      <c r="F176" s="80">
        <v>100</v>
      </c>
      <c r="G176" s="72">
        <v>358.51165000000003</v>
      </c>
      <c r="H176" s="94">
        <v>1E-4</v>
      </c>
      <c r="I176" s="73">
        <f t="shared" si="4"/>
        <v>2.4772750790334566E-3</v>
      </c>
      <c r="J176" s="73">
        <f>G176/'סכום נכסי הקרן'!$C$41</f>
        <v>4.1535491063938816E-4</v>
      </c>
    </row>
    <row r="177" spans="1:10">
      <c r="A177" s="69" t="s">
        <v>2074</v>
      </c>
      <c r="B177" s="54">
        <v>87956</v>
      </c>
      <c r="C177" s="70" t="s">
        <v>133</v>
      </c>
      <c r="D177" s="79">
        <v>44837</v>
      </c>
      <c r="E177" s="72">
        <v>20212.419999999998</v>
      </c>
      <c r="F177" s="80">
        <v>100</v>
      </c>
      <c r="G177" s="72">
        <v>81.084149999999994</v>
      </c>
      <c r="H177" s="94">
        <v>0</v>
      </c>
      <c r="I177" s="73">
        <f t="shared" si="4"/>
        <v>5.6028233419921111E-4</v>
      </c>
      <c r="J177" s="73">
        <f>G177/'סכום נכסי הקרן'!$C$41</f>
        <v>9.3940322099772051E-5</v>
      </c>
    </row>
    <row r="178" spans="1:10">
      <c r="A178" s="69" t="s">
        <v>2075</v>
      </c>
      <c r="B178" s="54">
        <v>5295</v>
      </c>
      <c r="C178" s="70" t="s">
        <v>131</v>
      </c>
      <c r="D178" s="79">
        <v>42879</v>
      </c>
      <c r="E178" s="72">
        <v>144838.25</v>
      </c>
      <c r="F178" s="80">
        <v>195.47139999999999</v>
      </c>
      <c r="G178" s="72">
        <v>1026.86663</v>
      </c>
      <c r="H178" s="94">
        <v>1E-4</v>
      </c>
      <c r="I178" s="73">
        <f t="shared" si="4"/>
        <v>7.0955326332911876E-3</v>
      </c>
      <c r="J178" s="73">
        <f>G178/'סכום נכסי הקרן'!$C$41</f>
        <v>1.1896798816502048E-3</v>
      </c>
    </row>
    <row r="179" spans="1:10">
      <c r="A179" s="69" t="s">
        <v>2076</v>
      </c>
      <c r="B179" s="54">
        <v>8299</v>
      </c>
      <c r="C179" s="70" t="s">
        <v>134</v>
      </c>
      <c r="D179" s="79">
        <v>44286</v>
      </c>
      <c r="E179" s="72">
        <v>257828.57</v>
      </c>
      <c r="F179" s="80">
        <v>101.83750000000001</v>
      </c>
      <c r="G179" s="72">
        <v>1213.2920200000001</v>
      </c>
      <c r="H179" s="94">
        <v>8.0000000000000004E-4</v>
      </c>
      <c r="I179" s="73">
        <f t="shared" si="4"/>
        <v>8.3837110585839036E-3</v>
      </c>
      <c r="J179" s="73">
        <f>G179/'סכום נכסי הקרן'!$C$41</f>
        <v>1.4056636612689792E-3</v>
      </c>
    </row>
    <row r="180" spans="1:10">
      <c r="A180" s="69" t="s">
        <v>2077</v>
      </c>
      <c r="B180" s="54">
        <v>9157</v>
      </c>
      <c r="C180" s="70" t="s">
        <v>133</v>
      </c>
      <c r="D180" s="79">
        <v>44763</v>
      </c>
      <c r="E180" s="72">
        <v>183664.718998</v>
      </c>
      <c r="F180" s="80">
        <v>98.095699999999994</v>
      </c>
      <c r="G180" s="72">
        <v>722.75870627400002</v>
      </c>
      <c r="H180" s="94">
        <v>1E-4</v>
      </c>
      <c r="I180" s="73">
        <f t="shared" si="4"/>
        <v>4.9941811687487479E-3</v>
      </c>
      <c r="J180" s="73">
        <f>G180/'סכום נכסי הקרן'!$C$41</f>
        <v>8.3735459603133421E-4</v>
      </c>
    </row>
    <row r="181" spans="1:10">
      <c r="A181" s="69" t="s">
        <v>2078</v>
      </c>
      <c r="B181" s="54">
        <v>5326</v>
      </c>
      <c r="C181" s="70" t="s">
        <v>134</v>
      </c>
      <c r="D181" s="79">
        <v>43220</v>
      </c>
      <c r="E181" s="72">
        <v>345875.74</v>
      </c>
      <c r="F181" s="80">
        <v>93.928799999999995</v>
      </c>
      <c r="G181" s="72">
        <v>1501.2238</v>
      </c>
      <c r="H181" s="94">
        <v>2.9999999999999997E-4</v>
      </c>
      <c r="I181" s="73">
        <f t="shared" si="4"/>
        <v>1.0373287193852433E-2</v>
      </c>
      <c r="J181" s="73">
        <f>G181/'סכום נכסי הקרן'!$C$41</f>
        <v>1.7392480196911947E-3</v>
      </c>
    </row>
    <row r="182" spans="1:10">
      <c r="A182" s="69" t="s">
        <v>2079</v>
      </c>
      <c r="B182" s="54">
        <v>7036</v>
      </c>
      <c r="C182" s="70" t="s">
        <v>131</v>
      </c>
      <c r="D182" s="79">
        <v>37987</v>
      </c>
      <c r="E182" s="72">
        <v>1187796.75</v>
      </c>
      <c r="F182" s="80">
        <v>134.52520000000001</v>
      </c>
      <c r="G182" s="72">
        <v>5795.5323800000006</v>
      </c>
      <c r="H182" s="94">
        <v>0</v>
      </c>
      <c r="I182" s="73">
        <f t="shared" si="4"/>
        <v>4.004647529503004E-2</v>
      </c>
      <c r="J182" s="73">
        <f>G182/'סכום נכסי הקרן'!$C$41</f>
        <v>6.7144340603787376E-3</v>
      </c>
    </row>
    <row r="183" spans="1:10">
      <c r="A183" s="69" t="s">
        <v>2080</v>
      </c>
      <c r="B183" s="54">
        <v>62174</v>
      </c>
      <c r="C183" s="70" t="s">
        <v>131</v>
      </c>
      <c r="D183" s="79">
        <v>42549</v>
      </c>
      <c r="E183" s="72">
        <v>27430.07</v>
      </c>
      <c r="F183" s="80">
        <v>100</v>
      </c>
      <c r="G183" s="72">
        <v>99.488860000000003</v>
      </c>
      <c r="H183" s="94">
        <v>0</v>
      </c>
      <c r="I183" s="73">
        <f t="shared" si="4"/>
        <v>6.8745680515388684E-4</v>
      </c>
      <c r="J183" s="73">
        <f>G183/'סכום נכסי הקרן'!$C$41</f>
        <v>1.1526316245208378E-4</v>
      </c>
    </row>
    <row r="184" spans="1:10">
      <c r="A184" s="69" t="s">
        <v>2081</v>
      </c>
      <c r="B184" s="54">
        <v>60837</v>
      </c>
      <c r="C184" s="70" t="s">
        <v>131</v>
      </c>
      <c r="D184" s="79">
        <v>42555</v>
      </c>
      <c r="E184" s="72">
        <v>11997.81</v>
      </c>
      <c r="F184" s="80">
        <v>100</v>
      </c>
      <c r="G184" s="72">
        <v>43.51605</v>
      </c>
      <c r="H184" s="94">
        <v>0</v>
      </c>
      <c r="I184" s="73">
        <f t="shared" si="4"/>
        <v>3.0069099903161817E-4</v>
      </c>
      <c r="J184" s="73">
        <f>G184/'סכום נכסי הקרן'!$C$41</f>
        <v>5.0415670060175583E-5</v>
      </c>
    </row>
    <row r="185" spans="1:10">
      <c r="A185" s="69" t="s">
        <v>2082</v>
      </c>
      <c r="B185" s="54">
        <v>5309</v>
      </c>
      <c r="C185" s="70" t="s">
        <v>131</v>
      </c>
      <c r="D185" s="79">
        <v>42795</v>
      </c>
      <c r="E185" s="72">
        <v>273874.92</v>
      </c>
      <c r="F185" s="80">
        <v>123.6459</v>
      </c>
      <c r="G185" s="72">
        <v>1228.22954</v>
      </c>
      <c r="H185" s="94">
        <v>4.0000000000000002E-4</v>
      </c>
      <c r="I185" s="73">
        <f t="shared" si="4"/>
        <v>8.4869276375669402E-3</v>
      </c>
      <c r="J185" s="73">
        <f>G185/'סכום נכסי הקרן'!$C$41</f>
        <v>1.4229695766688666E-3</v>
      </c>
    </row>
    <row r="186" spans="1:10">
      <c r="A186" s="69" t="s">
        <v>2083</v>
      </c>
      <c r="B186" s="54">
        <v>87344</v>
      </c>
      <c r="C186" s="70" t="s">
        <v>131</v>
      </c>
      <c r="D186" s="79">
        <v>44421</v>
      </c>
      <c r="E186" s="72">
        <v>15655.57</v>
      </c>
      <c r="F186" s="80">
        <v>100</v>
      </c>
      <c r="G186" s="72">
        <v>56.782769999999999</v>
      </c>
      <c r="H186" s="94">
        <v>1E-4</v>
      </c>
      <c r="I186" s="73">
        <f t="shared" si="4"/>
        <v>3.9236253839865053E-4</v>
      </c>
      <c r="J186" s="73">
        <f>G186/'סכום נכסי הקרן'!$C$41</f>
        <v>6.5785874348035632E-5</v>
      </c>
    </row>
    <row r="187" spans="1:10">
      <c r="A187" s="69" t="s">
        <v>2084</v>
      </c>
      <c r="B187" s="54">
        <v>62175</v>
      </c>
      <c r="C187" s="70" t="s">
        <v>131</v>
      </c>
      <c r="D187" s="79">
        <v>42549</v>
      </c>
      <c r="E187" s="72">
        <v>83688.56</v>
      </c>
      <c r="F187" s="80">
        <v>100</v>
      </c>
      <c r="G187" s="72">
        <v>303.53841</v>
      </c>
      <c r="H187" s="94">
        <v>0</v>
      </c>
      <c r="I187" s="73">
        <f t="shared" si="4"/>
        <v>2.097416188908895E-3</v>
      </c>
      <c r="J187" s="73">
        <f>G187/'סכום נכסי הקרן'!$C$41</f>
        <v>3.5166547352414337E-4</v>
      </c>
    </row>
    <row r="188" spans="1:10">
      <c r="A188" s="69" t="s">
        <v>2085</v>
      </c>
      <c r="B188" s="54">
        <v>87346</v>
      </c>
      <c r="C188" s="70" t="s">
        <v>131</v>
      </c>
      <c r="D188" s="79">
        <v>44421</v>
      </c>
      <c r="E188" s="72">
        <v>21524.86</v>
      </c>
      <c r="F188" s="80">
        <v>100</v>
      </c>
      <c r="G188" s="72">
        <v>78.070679999999996</v>
      </c>
      <c r="H188" s="94">
        <v>2.9999999999999997E-4</v>
      </c>
      <c r="I188" s="73">
        <f t="shared" si="4"/>
        <v>5.3945959627029036E-4</v>
      </c>
      <c r="J188" s="73">
        <f>G188/'סכום נכסי הקרן'!$C$41</f>
        <v>9.0449056020791143E-5</v>
      </c>
    </row>
    <row r="189" spans="1:10">
      <c r="A189" s="69" t="s">
        <v>2086</v>
      </c>
      <c r="B189" s="54">
        <v>62176</v>
      </c>
      <c r="C189" s="70" t="s">
        <v>131</v>
      </c>
      <c r="D189" s="79">
        <v>42549</v>
      </c>
      <c r="E189" s="72">
        <v>24435.54</v>
      </c>
      <c r="F189" s="80">
        <v>100</v>
      </c>
      <c r="G189" s="72">
        <v>88.62769999999999</v>
      </c>
      <c r="H189" s="94">
        <v>0</v>
      </c>
      <c r="I189" s="73">
        <f t="shared" si="4"/>
        <v>6.1240741415809891E-4</v>
      </c>
      <c r="J189" s="73">
        <f>G189/'סכום נכסי הקרן'!$C$41</f>
        <v>1.0267992801258899E-4</v>
      </c>
    </row>
    <row r="190" spans="1:10">
      <c r="A190" s="69" t="s">
        <v>2087</v>
      </c>
      <c r="B190" s="54">
        <v>9457</v>
      </c>
      <c r="C190" s="70" t="s">
        <v>131</v>
      </c>
      <c r="D190" s="79">
        <v>44893</v>
      </c>
      <c r="E190" s="72">
        <v>2594.7343810000002</v>
      </c>
      <c r="F190" s="80">
        <v>82.376199999999997</v>
      </c>
      <c r="G190" s="72">
        <v>7.7525078829999998</v>
      </c>
      <c r="H190" s="94">
        <v>1.2999999999999999E-3</v>
      </c>
      <c r="I190" s="73">
        <f t="shared" si="4"/>
        <v>5.3568955370254539E-5</v>
      </c>
      <c r="J190" s="73">
        <f>G190/'סכום נכסי הקרן'!$C$41</f>
        <v>8.9816947900427149E-6</v>
      </c>
    </row>
    <row r="191" spans="1:10">
      <c r="A191" s="69" t="s">
        <v>2088</v>
      </c>
      <c r="B191" s="54">
        <v>8296</v>
      </c>
      <c r="C191" s="70" t="s">
        <v>131</v>
      </c>
      <c r="D191" s="79">
        <v>44085</v>
      </c>
      <c r="E191" s="72">
        <v>200278.45</v>
      </c>
      <c r="F191" s="80">
        <v>123.3293</v>
      </c>
      <c r="G191" s="72">
        <v>895.87629000000004</v>
      </c>
      <c r="H191" s="94">
        <v>0</v>
      </c>
      <c r="I191" s="73">
        <f t="shared" si="4"/>
        <v>6.1904041531535992E-3</v>
      </c>
      <c r="J191" s="73">
        <f>G191/'סכום נכסי הקרן'!$C$41</f>
        <v>1.0379205707175669E-3</v>
      </c>
    </row>
    <row r="192" spans="1:10">
      <c r="A192" s="69" t="s">
        <v>2089</v>
      </c>
      <c r="B192" s="54">
        <v>8333</v>
      </c>
      <c r="C192" s="70" t="s">
        <v>131</v>
      </c>
      <c r="D192" s="79">
        <v>44501</v>
      </c>
      <c r="E192" s="72">
        <v>39667.51</v>
      </c>
      <c r="F192" s="80">
        <v>120.33150000000001</v>
      </c>
      <c r="G192" s="72">
        <v>173.12581</v>
      </c>
      <c r="H192" s="94">
        <v>1E-4</v>
      </c>
      <c r="I192" s="73">
        <f t="shared" si="4"/>
        <v>1.1962798270306729E-3</v>
      </c>
      <c r="J192" s="73">
        <f>G192/'סכום נכסי הקרן'!$C$41</f>
        <v>2.0057550526439433E-4</v>
      </c>
    </row>
    <row r="193" spans="1:10">
      <c r="A193" s="69" t="s">
        <v>2090</v>
      </c>
      <c r="B193" s="54">
        <v>87955</v>
      </c>
      <c r="C193" s="70" t="s">
        <v>133</v>
      </c>
      <c r="D193" s="79">
        <v>44827</v>
      </c>
      <c r="E193" s="72">
        <v>38989.519999999997</v>
      </c>
      <c r="F193" s="80">
        <v>100</v>
      </c>
      <c r="G193" s="72">
        <v>156.41033999999999</v>
      </c>
      <c r="H193" s="94">
        <v>1E-4</v>
      </c>
      <c r="I193" s="73">
        <f t="shared" si="4"/>
        <v>1.0807778140128773E-3</v>
      </c>
      <c r="J193" s="73">
        <f>G193/'סכום נכסי הקרן'!$C$41</f>
        <v>1.8120973974981375E-4</v>
      </c>
    </row>
    <row r="194" spans="1:10">
      <c r="A194" s="69" t="s">
        <v>2091</v>
      </c>
      <c r="B194" s="54">
        <v>6653</v>
      </c>
      <c r="C194" s="70" t="s">
        <v>131</v>
      </c>
      <c r="D194" s="79">
        <v>39264</v>
      </c>
      <c r="E194" s="72">
        <v>3256039.96</v>
      </c>
      <c r="F194" s="80">
        <v>89.492800000000003</v>
      </c>
      <c r="G194" s="72">
        <v>10568.792660000003</v>
      </c>
      <c r="H194" s="94">
        <v>1E-4</v>
      </c>
      <c r="I194" s="73">
        <f t="shared" si="4"/>
        <v>7.3029165641032082E-2</v>
      </c>
      <c r="J194" s="73">
        <f>G194/'סכום נכסי הקרן'!$C$41</f>
        <v>1.2244511247711261E-2</v>
      </c>
    </row>
    <row r="195" spans="1:10">
      <c r="A195" s="69" t="s">
        <v>2092</v>
      </c>
      <c r="B195" s="54">
        <v>8410</v>
      </c>
      <c r="C195" s="70" t="s">
        <v>133</v>
      </c>
      <c r="D195" s="79">
        <v>44651</v>
      </c>
      <c r="E195" s="72">
        <v>72188.043000999998</v>
      </c>
      <c r="F195" s="80">
        <v>119.0085</v>
      </c>
      <c r="G195" s="72">
        <v>344.63618352899999</v>
      </c>
      <c r="H195" s="94">
        <v>2.9999999999999997E-4</v>
      </c>
      <c r="I195" s="73">
        <f t="shared" si="4"/>
        <v>2.3813971701884505E-3</v>
      </c>
      <c r="J195" s="73">
        <f>G195/'סכום נכסי הקרן'!$C$41</f>
        <v>3.9927944102454571E-4</v>
      </c>
    </row>
    <row r="196" spans="1:10">
      <c r="A196" s="69" t="s">
        <v>2093</v>
      </c>
      <c r="B196" s="54">
        <v>7001</v>
      </c>
      <c r="C196" s="70" t="s">
        <v>133</v>
      </c>
      <c r="D196" s="79">
        <v>43602</v>
      </c>
      <c r="E196" s="72">
        <v>127295.67838899999</v>
      </c>
      <c r="F196" s="80">
        <v>63.311199999999999</v>
      </c>
      <c r="G196" s="72">
        <v>323.30455837900001</v>
      </c>
      <c r="H196" s="94">
        <v>2.0000000000000001E-4</v>
      </c>
      <c r="I196" s="73">
        <f t="shared" si="4"/>
        <v>2.2339980455592279E-3</v>
      </c>
      <c r="J196" s="73">
        <f>G196/'סכום נכסי הקרן'!$C$41</f>
        <v>3.745656130137372E-4</v>
      </c>
    </row>
    <row r="197" spans="1:10">
      <c r="A197" s="69" t="s">
        <v>2094</v>
      </c>
      <c r="B197" s="54">
        <v>8319</v>
      </c>
      <c r="C197" s="70" t="s">
        <v>133</v>
      </c>
      <c r="D197" s="79">
        <v>44377</v>
      </c>
      <c r="E197" s="72">
        <v>89110.563651999997</v>
      </c>
      <c r="F197" s="80">
        <v>94.475399999999993</v>
      </c>
      <c r="G197" s="72">
        <v>337.72682136200001</v>
      </c>
      <c r="H197" s="94">
        <v>1E-4</v>
      </c>
      <c r="I197" s="73">
        <f t="shared" si="4"/>
        <v>2.3336542566504228E-3</v>
      </c>
      <c r="J197" s="73">
        <f>G197/'סכום נכסי הקרן'!$C$41</f>
        <v>3.9127457561654726E-4</v>
      </c>
    </row>
    <row r="198" spans="1:10">
      <c r="A198" s="69" t="s">
        <v>2095</v>
      </c>
      <c r="B198" s="54">
        <v>8411</v>
      </c>
      <c r="C198" s="70" t="s">
        <v>133</v>
      </c>
      <c r="D198" s="79">
        <v>44651</v>
      </c>
      <c r="E198" s="72">
        <v>97453.853936999993</v>
      </c>
      <c r="F198" s="80">
        <v>103.7527</v>
      </c>
      <c r="G198" s="72">
        <v>405.61690660400001</v>
      </c>
      <c r="H198" s="94">
        <v>2.9999999999999997E-4</v>
      </c>
      <c r="I198" s="73">
        <f t="shared" si="4"/>
        <v>2.8027670910128863E-3</v>
      </c>
      <c r="J198" s="73">
        <f>G198/'סכום נכסי הקרן'!$C$41</f>
        <v>4.699288684100767E-4</v>
      </c>
    </row>
    <row r="199" spans="1:10">
      <c r="A199" s="69" t="s">
        <v>2096</v>
      </c>
      <c r="B199" s="54">
        <v>9384</v>
      </c>
      <c r="C199" s="70" t="s">
        <v>133</v>
      </c>
      <c r="D199" s="79">
        <v>44910</v>
      </c>
      <c r="E199" s="72">
        <v>14692.599104000001</v>
      </c>
      <c r="F199" s="80">
        <v>101.1901</v>
      </c>
      <c r="G199" s="72">
        <v>59.642285515999994</v>
      </c>
      <c r="H199" s="94">
        <v>1E-4</v>
      </c>
      <c r="I199" s="73">
        <f t="shared" si="4"/>
        <v>4.1212146820161869E-4</v>
      </c>
      <c r="J199" s="73">
        <f>G199/'סכום נכסי הקרן'!$C$41</f>
        <v>6.9098775927719654E-5</v>
      </c>
    </row>
    <row r="200" spans="1:10">
      <c r="A200" s="69" t="s">
        <v>2097</v>
      </c>
      <c r="B200" s="54">
        <v>5303</v>
      </c>
      <c r="C200" s="70" t="s">
        <v>133</v>
      </c>
      <c r="D200" s="79">
        <v>42788</v>
      </c>
      <c r="E200" s="72">
        <v>263571.52230200003</v>
      </c>
      <c r="F200" s="80">
        <v>53.851300000000002</v>
      </c>
      <c r="G200" s="72">
        <v>569.39323043100001</v>
      </c>
      <c r="H200" s="94">
        <v>2.9999999999999997E-4</v>
      </c>
      <c r="I200" s="73">
        <f t="shared" si="4"/>
        <v>3.9344430227499453E-3</v>
      </c>
      <c r="J200" s="73">
        <f>G200/'סכום נכסי הקרן'!$C$41</f>
        <v>6.596724941695495E-4</v>
      </c>
    </row>
    <row r="201" spans="1:10">
      <c r="A201" s="69" t="s">
        <v>2098</v>
      </c>
      <c r="B201" s="54">
        <v>7011</v>
      </c>
      <c r="C201" s="70" t="s">
        <v>133</v>
      </c>
      <c r="D201" s="79">
        <v>43651</v>
      </c>
      <c r="E201" s="72">
        <v>426012.23678199999</v>
      </c>
      <c r="F201" s="80">
        <v>92.157700000000006</v>
      </c>
      <c r="G201" s="72">
        <v>1574.9665119699998</v>
      </c>
      <c r="H201" s="94">
        <v>4.0000000000000002E-4</v>
      </c>
      <c r="I201" s="73">
        <f t="shared" si="4"/>
        <v>1.0882841019017172E-2</v>
      </c>
      <c r="J201" s="73">
        <f>G201/'סכום נכסי הקרן'!$C$41</f>
        <v>1.824682893399219E-3</v>
      </c>
    </row>
    <row r="202" spans="1:10">
      <c r="A202" s="69" t="s">
        <v>2099</v>
      </c>
      <c r="B202" s="54">
        <v>62177</v>
      </c>
      <c r="C202" s="70" t="s">
        <v>131</v>
      </c>
      <c r="D202" s="79">
        <v>42549</v>
      </c>
      <c r="E202" s="72">
        <v>62805.9</v>
      </c>
      <c r="F202" s="80">
        <v>100</v>
      </c>
      <c r="G202" s="72">
        <v>227.79698999999999</v>
      </c>
      <c r="H202" s="94">
        <v>0</v>
      </c>
      <c r="I202" s="73">
        <f t="shared" si="4"/>
        <v>1.5740515166127332E-3</v>
      </c>
      <c r="J202" s="73">
        <f>G202/'סכום נכסי הקרן'!$C$41</f>
        <v>2.639149897231278E-4</v>
      </c>
    </row>
    <row r="203" spans="1:10">
      <c r="A203" s="69" t="s">
        <v>2100</v>
      </c>
      <c r="B203" s="54">
        <v>9736</v>
      </c>
      <c r="C203" s="70" t="s">
        <v>131</v>
      </c>
      <c r="D203" s="79">
        <v>44621</v>
      </c>
      <c r="E203" s="72">
        <v>209717.95</v>
      </c>
      <c r="F203" s="80">
        <v>118.51260000000001</v>
      </c>
      <c r="G203" s="72">
        <v>901.46252000000004</v>
      </c>
      <c r="H203" s="94">
        <v>2.0000000000000001E-4</v>
      </c>
      <c r="I203" s="73">
        <f t="shared" si="4"/>
        <v>6.2290043726018346E-3</v>
      </c>
      <c r="J203" s="73">
        <f>G203/'סכום נכסי הקרן'!$C$41</f>
        <v>1.0443925167825305E-3</v>
      </c>
    </row>
    <row r="204" spans="1:10">
      <c r="A204" s="69" t="s">
        <v>2101</v>
      </c>
      <c r="B204" s="54">
        <v>8502</v>
      </c>
      <c r="C204" s="70" t="s">
        <v>131</v>
      </c>
      <c r="D204" s="79">
        <v>44621</v>
      </c>
      <c r="E204" s="72">
        <v>285212.40205700003</v>
      </c>
      <c r="F204" s="80">
        <v>102.521</v>
      </c>
      <c r="G204" s="72">
        <v>1060.5442546439999</v>
      </c>
      <c r="H204" s="94">
        <v>2.0000000000000001E-4</v>
      </c>
      <c r="I204" s="73">
        <f t="shared" si="4"/>
        <v>7.3282412224029338E-3</v>
      </c>
      <c r="J204" s="73">
        <f>G204/'סכום נכסי הקרן'!$C$41</f>
        <v>1.228697210025881E-3</v>
      </c>
    </row>
    <row r="205" spans="1:10">
      <c r="A205" s="69" t="s">
        <v>2102</v>
      </c>
      <c r="B205" s="54">
        <v>7017</v>
      </c>
      <c r="C205" s="70" t="s">
        <v>132</v>
      </c>
      <c r="D205" s="79">
        <v>43709</v>
      </c>
      <c r="E205" s="72">
        <v>713400.48329700006</v>
      </c>
      <c r="F205" s="80">
        <v>95.538200000000003</v>
      </c>
      <c r="G205" s="72">
        <v>681.56998043600004</v>
      </c>
      <c r="H205" s="94">
        <v>4.0000000000000002E-4</v>
      </c>
      <c r="I205" s="73">
        <f t="shared" si="4"/>
        <v>4.7095717172689457E-3</v>
      </c>
      <c r="J205" s="73">
        <f>G205/'סכום נכסי הקרן'!$C$41</f>
        <v>7.896352554191316E-4</v>
      </c>
    </row>
    <row r="206" spans="1:10">
      <c r="A206" s="69" t="s">
        <v>2103</v>
      </c>
      <c r="B206" s="54">
        <v>9536</v>
      </c>
      <c r="C206" s="70" t="s">
        <v>132</v>
      </c>
      <c r="D206" s="79">
        <v>45015</v>
      </c>
      <c r="E206" s="72">
        <v>283847.39687499998</v>
      </c>
      <c r="F206" s="80">
        <v>106.45387700000001</v>
      </c>
      <c r="G206" s="72">
        <v>302.16662397800002</v>
      </c>
      <c r="H206" s="94">
        <v>4.0000000000000002E-4</v>
      </c>
      <c r="I206" s="73">
        <f t="shared" si="4"/>
        <v>2.0879373021668126E-3</v>
      </c>
      <c r="J206" s="73">
        <f>G206/'סכום נכסי הקרן'!$C$41</f>
        <v>3.5007618608931621E-4</v>
      </c>
    </row>
    <row r="207" spans="1:10">
      <c r="A207" s="69" t="s">
        <v>2104</v>
      </c>
      <c r="B207" s="54">
        <v>6885</v>
      </c>
      <c r="C207" s="70" t="s">
        <v>133</v>
      </c>
      <c r="D207" s="79">
        <v>43602</v>
      </c>
      <c r="E207" s="72">
        <v>188168.89704099999</v>
      </c>
      <c r="F207" s="80">
        <v>92.204800000000006</v>
      </c>
      <c r="G207" s="72">
        <v>696.01562946900015</v>
      </c>
      <c r="H207" s="94">
        <v>2.9999999999999997E-4</v>
      </c>
      <c r="I207" s="73">
        <f t="shared" si="4"/>
        <v>4.8093895233288463E-3</v>
      </c>
      <c r="J207" s="73">
        <f>G207/'סכום נכסי הקרן'!$C$41</f>
        <v>8.0637131201095988E-4</v>
      </c>
    </row>
    <row r="208" spans="1:10">
      <c r="A208" s="69" t="s">
        <v>2105</v>
      </c>
      <c r="B208" s="54">
        <v>76202</v>
      </c>
      <c r="C208" s="70" t="s">
        <v>131</v>
      </c>
      <c r="D208" s="79">
        <v>43466</v>
      </c>
      <c r="E208" s="72">
        <v>29423.01</v>
      </c>
      <c r="F208" s="80">
        <v>100</v>
      </c>
      <c r="G208" s="72">
        <v>106.71727</v>
      </c>
      <c r="H208" s="94">
        <v>0</v>
      </c>
      <c r="I208" s="73">
        <f t="shared" si="4"/>
        <v>7.3740430324505406E-4</v>
      </c>
      <c r="J208" s="73">
        <f>G208/'סכום נכסי הקרן'!$C$41</f>
        <v>1.2363766182920264E-4</v>
      </c>
    </row>
    <row r="209" spans="1:10">
      <c r="A209" s="69" t="s">
        <v>2106</v>
      </c>
      <c r="B209" s="54">
        <v>76201</v>
      </c>
      <c r="C209" s="70" t="s">
        <v>131</v>
      </c>
      <c r="D209" s="79">
        <v>43466</v>
      </c>
      <c r="E209" s="72">
        <v>28238.02</v>
      </c>
      <c r="F209" s="80">
        <v>100</v>
      </c>
      <c r="G209" s="72">
        <v>102.41928999999999</v>
      </c>
      <c r="H209" s="94">
        <v>0</v>
      </c>
      <c r="I209" s="73">
        <f t="shared" si="4"/>
        <v>7.0770574604563184E-4</v>
      </c>
      <c r="J209" s="73">
        <f>G209/'סכום נכסי הקרן'!$C$41</f>
        <v>1.1865822225219062E-4</v>
      </c>
    </row>
    <row r="210" spans="1:10">
      <c r="A210" s="69" t="s">
        <v>2107</v>
      </c>
      <c r="B210" s="54">
        <v>5317</v>
      </c>
      <c r="C210" s="70" t="s">
        <v>131</v>
      </c>
      <c r="D210" s="79">
        <v>43191</v>
      </c>
      <c r="E210" s="72">
        <v>298989.23</v>
      </c>
      <c r="F210" s="80">
        <v>133.60480000000001</v>
      </c>
      <c r="G210" s="72">
        <v>1448.8557800000001</v>
      </c>
      <c r="H210" s="94">
        <v>2.0000000000000001E-4</v>
      </c>
      <c r="I210" s="73">
        <f t="shared" si="4"/>
        <v>1.0011430080187296E-2</v>
      </c>
      <c r="J210" s="73">
        <f>G210/'סכום נכסי הקרן'!$C$41</f>
        <v>1.6785768692070705E-3</v>
      </c>
    </row>
    <row r="211" spans="1:10">
      <c r="A211" s="69" t="s">
        <v>2108</v>
      </c>
      <c r="B211" s="54">
        <v>60838</v>
      </c>
      <c r="C211" s="70" t="s">
        <v>131</v>
      </c>
      <c r="D211" s="79">
        <v>42555</v>
      </c>
      <c r="E211" s="72">
        <v>13867.76</v>
      </c>
      <c r="F211" s="80">
        <v>100</v>
      </c>
      <c r="G211" s="72">
        <v>50.298370000000006</v>
      </c>
      <c r="H211" s="94">
        <v>0</v>
      </c>
      <c r="I211" s="73">
        <f t="shared" si="4"/>
        <v>3.475560655197789E-4</v>
      </c>
      <c r="J211" s="73">
        <f>G211/'סכום נכסי הקרן'!$C$41</f>
        <v>5.8273350326710122E-5</v>
      </c>
    </row>
    <row r="212" spans="1:10">
      <c r="A212" s="69" t="s">
        <v>2109</v>
      </c>
      <c r="B212" s="54">
        <v>87345</v>
      </c>
      <c r="C212" s="70" t="s">
        <v>131</v>
      </c>
      <c r="D212" s="79">
        <v>44421</v>
      </c>
      <c r="E212" s="72">
        <v>14799.19</v>
      </c>
      <c r="F212" s="80">
        <v>100</v>
      </c>
      <c r="G212" s="72">
        <v>53.676650000000002</v>
      </c>
      <c r="H212" s="94">
        <v>0</v>
      </c>
      <c r="I212" s="73">
        <f t="shared" si="4"/>
        <v>3.7089959941608919E-4</v>
      </c>
      <c r="J212" s="73">
        <f>G212/'סכום נכסי הקרן'!$C$41</f>
        <v>6.2187268291481499E-5</v>
      </c>
    </row>
    <row r="213" spans="1:10">
      <c r="A213" s="69" t="s">
        <v>2110</v>
      </c>
      <c r="B213" s="54">
        <v>7077</v>
      </c>
      <c r="C213" s="70" t="s">
        <v>131</v>
      </c>
      <c r="D213" s="79">
        <v>44012</v>
      </c>
      <c r="E213" s="72">
        <v>528208.91276800004</v>
      </c>
      <c r="F213" s="80">
        <v>117.1358</v>
      </c>
      <c r="G213" s="72">
        <v>2244.10373497</v>
      </c>
      <c r="H213" s="94">
        <v>2.0000000000000001E-4</v>
      </c>
      <c r="I213" s="73">
        <f t="shared" si="4"/>
        <v>1.5506503784206401E-2</v>
      </c>
      <c r="J213" s="73">
        <f>G213/'סכום נכסי הקרן'!$C$41</f>
        <v>2.5999141347400607E-3</v>
      </c>
    </row>
    <row r="214" spans="1:10">
      <c r="A214" s="69" t="s">
        <v>2111</v>
      </c>
      <c r="B214" s="54">
        <v>9172</v>
      </c>
      <c r="C214" s="70" t="s">
        <v>133</v>
      </c>
      <c r="D214" s="79">
        <v>44743</v>
      </c>
      <c r="E214" s="72">
        <v>21885.090327999998</v>
      </c>
      <c r="F214" s="80">
        <v>89.972800000000007</v>
      </c>
      <c r="G214" s="72">
        <v>78.990925668000003</v>
      </c>
      <c r="H214" s="94">
        <v>4.0000000000000002E-4</v>
      </c>
      <c r="I214" s="73">
        <f t="shared" si="4"/>
        <v>5.4581839007775774E-4</v>
      </c>
      <c r="J214" s="73">
        <f>G214/'סכום נכסי הקרן'!$C$41</f>
        <v>9.1515209818578263E-5</v>
      </c>
    </row>
    <row r="215" spans="1:10">
      <c r="A215" s="69" t="s">
        <v>1965</v>
      </c>
      <c r="B215" s="54">
        <v>83111</v>
      </c>
      <c r="C215" s="70" t="s">
        <v>131</v>
      </c>
      <c r="D215" s="79">
        <v>44256</v>
      </c>
      <c r="E215" s="72">
        <v>35099.11</v>
      </c>
      <c r="F215" s="80">
        <v>100</v>
      </c>
      <c r="G215" s="72">
        <v>127.30448</v>
      </c>
      <c r="H215" s="94">
        <v>0</v>
      </c>
      <c r="I215" s="73">
        <f t="shared" si="4"/>
        <v>8.7965960312116225E-4</v>
      </c>
      <c r="J215" s="73">
        <f>G215/'סכום נכסי הקרן'!$C$41</f>
        <v>1.4748904509628564E-4</v>
      </c>
    </row>
    <row r="216" spans="1:10">
      <c r="A216" s="69" t="s">
        <v>2112</v>
      </c>
      <c r="B216" s="54">
        <v>8275</v>
      </c>
      <c r="C216" s="70" t="s">
        <v>131</v>
      </c>
      <c r="D216" s="79">
        <v>44256</v>
      </c>
      <c r="E216" s="72">
        <v>32140.959999999999</v>
      </c>
      <c r="F216" s="80">
        <v>133.5506</v>
      </c>
      <c r="G216" s="72">
        <v>155.68695000000002</v>
      </c>
      <c r="H216" s="94">
        <v>1E-4</v>
      </c>
      <c r="I216" s="73">
        <f t="shared" si="4"/>
        <v>1.0757792706756609E-3</v>
      </c>
      <c r="J216" s="73">
        <f>G216/'סכום נכסי הקרן'!$C$41</f>
        <v>1.803716537662553E-4</v>
      </c>
    </row>
    <row r="217" spans="1:10">
      <c r="A217" s="69" t="s">
        <v>2113</v>
      </c>
      <c r="B217" s="54">
        <v>9667</v>
      </c>
      <c r="C217" s="70" t="s">
        <v>131</v>
      </c>
      <c r="D217" s="79">
        <v>44959</v>
      </c>
      <c r="E217" s="72">
        <v>202273.39795499999</v>
      </c>
      <c r="F217" s="80">
        <v>103.92870000000001</v>
      </c>
      <c r="G217" s="72">
        <v>762.46834944600005</v>
      </c>
      <c r="H217" s="94">
        <v>1E-4</v>
      </c>
      <c r="I217" s="73">
        <f t="shared" si="4"/>
        <v>5.2685703257742073E-3</v>
      </c>
      <c r="J217" s="73">
        <f>G217/'סכום נכסי הקרן'!$C$41</f>
        <v>8.8336034031113108E-4</v>
      </c>
    </row>
    <row r="218" spans="1:10">
      <c r="A218" s="69" t="s">
        <v>2114</v>
      </c>
      <c r="B218" s="54">
        <v>8335</v>
      </c>
      <c r="C218" s="70" t="s">
        <v>131</v>
      </c>
      <c r="D218" s="79">
        <v>44412</v>
      </c>
      <c r="E218" s="72">
        <v>356341.39</v>
      </c>
      <c r="F218" s="80">
        <v>100.307</v>
      </c>
      <c r="G218" s="72">
        <v>1296.41805</v>
      </c>
      <c r="H218" s="94">
        <v>1.2999999999999999E-3</v>
      </c>
      <c r="I218" s="73">
        <f t="shared" si="4"/>
        <v>8.9581025533595603E-3</v>
      </c>
      <c r="J218" s="73">
        <f>G218/'סכום נכסי הקרן'!$C$41</f>
        <v>1.5019696104967295E-3</v>
      </c>
    </row>
    <row r="219" spans="1:10">
      <c r="A219" s="69" t="s">
        <v>2115</v>
      </c>
      <c r="B219" s="54">
        <v>6651</v>
      </c>
      <c r="C219" s="70" t="s">
        <v>133</v>
      </c>
      <c r="D219" s="79">
        <v>43465</v>
      </c>
      <c r="E219" s="72">
        <v>312213.02513899998</v>
      </c>
      <c r="F219" s="80">
        <v>103.34990000000001</v>
      </c>
      <c r="G219" s="72">
        <v>1294.430390713</v>
      </c>
      <c r="H219" s="94">
        <v>1.2999999999999999E-3</v>
      </c>
      <c r="I219" s="73">
        <f t="shared" si="4"/>
        <v>8.9443680517965161E-3</v>
      </c>
      <c r="J219" s="73">
        <f>G219/'סכום נכסי הקרן'!$C$41</f>
        <v>1.4996668009631107E-3</v>
      </c>
    </row>
    <row r="220" spans="1:10">
      <c r="A220" s="69" t="s">
        <v>2116</v>
      </c>
      <c r="B220" s="54">
        <v>87341</v>
      </c>
      <c r="C220" s="70" t="s">
        <v>131</v>
      </c>
      <c r="D220" s="79">
        <v>44421</v>
      </c>
      <c r="E220" s="72">
        <v>13008.15</v>
      </c>
      <c r="F220" s="80">
        <v>100</v>
      </c>
      <c r="G220" s="72">
        <v>47.18056</v>
      </c>
      <c r="H220" s="94">
        <v>1E-4</v>
      </c>
      <c r="I220" s="73">
        <f t="shared" si="4"/>
        <v>3.2601234995527405E-4</v>
      </c>
      <c r="J220" s="73">
        <f>G220/'סכום נכסי הקרן'!$C$41</f>
        <v>5.4661200780271129E-5</v>
      </c>
    </row>
    <row r="221" spans="1:10">
      <c r="A221" s="69" t="s">
        <v>2117</v>
      </c>
      <c r="B221" s="54">
        <v>8310</v>
      </c>
      <c r="C221" s="70" t="s">
        <v>131</v>
      </c>
      <c r="D221" s="79">
        <v>44377</v>
      </c>
      <c r="E221" s="72">
        <v>104827.72</v>
      </c>
      <c r="F221" s="80">
        <v>29.631699999999999</v>
      </c>
      <c r="G221" s="72">
        <v>112.66274</v>
      </c>
      <c r="H221" s="94">
        <v>2.9999999999999997E-4</v>
      </c>
      <c r="I221" s="73">
        <f t="shared" si="4"/>
        <v>7.7848683058870112E-4</v>
      </c>
      <c r="J221" s="73">
        <f>G221/'סכום נכסי הקרן'!$C$41</f>
        <v>1.3052580663721421E-4</v>
      </c>
    </row>
    <row r="222" spans="1:10">
      <c r="A222" s="69" t="s">
        <v>2118</v>
      </c>
      <c r="B222" s="54">
        <v>9695</v>
      </c>
      <c r="C222" s="70" t="s">
        <v>131</v>
      </c>
      <c r="D222" s="79">
        <v>45108</v>
      </c>
      <c r="E222" s="72">
        <v>421402.96120299993</v>
      </c>
      <c r="F222" s="80">
        <v>99.217799999999997</v>
      </c>
      <c r="G222" s="72">
        <v>1516.4731722820002</v>
      </c>
      <c r="H222" s="94">
        <v>2.0000000000000001E-4</v>
      </c>
      <c r="I222" s="73">
        <f t="shared" si="4"/>
        <v>1.0478658636942504E-2</v>
      </c>
      <c r="J222" s="73">
        <f>G222/'סכום נכסי הקרן'!$C$41</f>
        <v>1.7569152326297336E-3</v>
      </c>
    </row>
    <row r="223" spans="1:10">
      <c r="A223" s="69" t="s">
        <v>2119</v>
      </c>
      <c r="B223" s="54">
        <v>87951</v>
      </c>
      <c r="C223" s="70" t="s">
        <v>133</v>
      </c>
      <c r="D223" s="79">
        <v>44771</v>
      </c>
      <c r="E223" s="72">
        <v>29994.5</v>
      </c>
      <c r="F223" s="80">
        <v>100</v>
      </c>
      <c r="G223" s="72">
        <v>120.32594999999999</v>
      </c>
      <c r="H223" s="94">
        <v>1E-4</v>
      </c>
      <c r="I223" s="73">
        <f t="shared" si="4"/>
        <v>8.3143874765583122E-4</v>
      </c>
      <c r="J223" s="73">
        <f>G223/'סכום נכסי הקרן'!$C$41</f>
        <v>1.3940404505641445E-4</v>
      </c>
    </row>
    <row r="224" spans="1:10">
      <c r="A224" s="69" t="s">
        <v>2120</v>
      </c>
      <c r="B224" s="54">
        <v>7085</v>
      </c>
      <c r="C224" s="70" t="s">
        <v>131</v>
      </c>
      <c r="D224" s="79">
        <v>43983</v>
      </c>
      <c r="E224" s="72">
        <v>494514.64847999997</v>
      </c>
      <c r="F224" s="80">
        <v>99.367400000000004</v>
      </c>
      <c r="G224" s="72">
        <v>1782.2582872530002</v>
      </c>
      <c r="H224" s="94">
        <v>2.0000000000000001E-4</v>
      </c>
      <c r="I224" s="73">
        <f t="shared" si="4"/>
        <v>1.2315203813914299E-2</v>
      </c>
      <c r="J224" s="73">
        <f>G224/'סכום נכסי הקרן'!$C$41</f>
        <v>2.0648414957736487E-3</v>
      </c>
    </row>
    <row r="225" spans="1:10">
      <c r="A225" s="69" t="s">
        <v>2121</v>
      </c>
      <c r="B225" s="54">
        <v>608311</v>
      </c>
      <c r="C225" s="70" t="s">
        <v>131</v>
      </c>
      <c r="D225" s="79">
        <v>42555</v>
      </c>
      <c r="E225" s="72">
        <v>21077.23</v>
      </c>
      <c r="F225" s="80">
        <v>100</v>
      </c>
      <c r="G225" s="72">
        <v>76.447109999999995</v>
      </c>
      <c r="H225" s="94">
        <v>0</v>
      </c>
      <c r="I225" s="73">
        <f t="shared" si="4"/>
        <v>5.2824091062906686E-4</v>
      </c>
      <c r="J225" s="73">
        <f>G225/'סכום נכסי הקרן'!$C$41</f>
        <v>8.8568063388426774E-5</v>
      </c>
    </row>
    <row r="226" spans="1:10">
      <c r="A226" s="69" t="s">
        <v>2122</v>
      </c>
      <c r="B226" s="54">
        <v>8330</v>
      </c>
      <c r="C226" s="70" t="s">
        <v>131</v>
      </c>
      <c r="D226" s="79">
        <v>44002</v>
      </c>
      <c r="E226" s="72">
        <v>312886.71000000002</v>
      </c>
      <c r="F226" s="80">
        <v>110.4049</v>
      </c>
      <c r="G226" s="72">
        <v>1252.9190800000001</v>
      </c>
      <c r="H226" s="94">
        <v>5.0000000000000001E-4</v>
      </c>
      <c r="I226" s="73">
        <f t="shared" si="4"/>
        <v>8.6575295752021608E-3</v>
      </c>
      <c r="J226" s="73">
        <f>G226/'סכום נכסי הקרן'!$C$41</f>
        <v>1.4515737285295594E-3</v>
      </c>
    </row>
    <row r="227" spans="1:10">
      <c r="A227" s="69" t="s">
        <v>2123</v>
      </c>
      <c r="B227" s="54">
        <v>5331</v>
      </c>
      <c r="C227" s="70" t="s">
        <v>131</v>
      </c>
      <c r="D227" s="79">
        <v>43251</v>
      </c>
      <c r="E227" s="72">
        <v>205679.26</v>
      </c>
      <c r="F227" s="80">
        <v>140.6429</v>
      </c>
      <c r="G227" s="72">
        <v>1049.1941899999999</v>
      </c>
      <c r="H227" s="94">
        <v>2.0000000000000001E-4</v>
      </c>
      <c r="I227" s="73">
        <f t="shared" si="4"/>
        <v>7.2498135554414835E-3</v>
      </c>
      <c r="J227" s="73">
        <f>G227/'סכום נכסי הקרן'!$C$41</f>
        <v>1.2155475534220859E-3</v>
      </c>
    </row>
    <row r="228" spans="1:10">
      <c r="A228" s="69" t="s">
        <v>2124</v>
      </c>
      <c r="B228" s="54">
        <v>9828</v>
      </c>
      <c r="C228" s="70" t="s">
        <v>131</v>
      </c>
      <c r="D228" s="79">
        <v>44256</v>
      </c>
      <c r="E228" s="72">
        <v>28629.724788000003</v>
      </c>
      <c r="F228" s="80">
        <v>143.2039</v>
      </c>
      <c r="G228" s="72">
        <v>148.70294662699999</v>
      </c>
      <c r="H228" s="94">
        <v>1E-4</v>
      </c>
      <c r="I228" s="73">
        <f t="shared" si="4"/>
        <v>1.0275205948200266E-3</v>
      </c>
      <c r="J228" s="73">
        <f>G228/'סכום נכסי הקרן'!$C$41</f>
        <v>1.7228031253118631E-4</v>
      </c>
    </row>
    <row r="229" spans="1:10">
      <c r="A229" s="69" t="s">
        <v>2125</v>
      </c>
      <c r="B229" s="54">
        <v>62178</v>
      </c>
      <c r="C229" s="70" t="s">
        <v>131</v>
      </c>
      <c r="D229" s="79">
        <v>42549</v>
      </c>
      <c r="E229" s="72">
        <v>17355.11</v>
      </c>
      <c r="F229" s="80">
        <v>100</v>
      </c>
      <c r="G229" s="72">
        <v>62.94697</v>
      </c>
      <c r="H229" s="94">
        <v>0</v>
      </c>
      <c r="I229" s="73">
        <f t="shared" ref="I229:I282" si="5">IFERROR(G229/$G$9,0)</f>
        <v>4.3495646538032056E-4</v>
      </c>
      <c r="J229" s="73">
        <f>G229/'סכום נכסי הקרן'!$C$41</f>
        <v>7.2927429553182576E-5</v>
      </c>
    </row>
    <row r="230" spans="1:10">
      <c r="A230" s="69" t="s">
        <v>2126</v>
      </c>
      <c r="B230" s="54">
        <v>5320</v>
      </c>
      <c r="C230" s="70" t="s">
        <v>131</v>
      </c>
      <c r="D230" s="79">
        <v>42948</v>
      </c>
      <c r="E230" s="72">
        <v>175511.29</v>
      </c>
      <c r="F230" s="80">
        <v>145.56209999999999</v>
      </c>
      <c r="G230" s="72">
        <v>926.61841000000004</v>
      </c>
      <c r="H230" s="94">
        <v>1E-4</v>
      </c>
      <c r="I230" s="73">
        <f t="shared" si="5"/>
        <v>6.4028287361557303E-3</v>
      </c>
      <c r="J230" s="73">
        <f>G230/'סכום נכסי הקרן'!$C$41</f>
        <v>1.0735369600467989E-3</v>
      </c>
    </row>
    <row r="231" spans="1:10">
      <c r="A231" s="69" t="s">
        <v>2127</v>
      </c>
      <c r="B231" s="54">
        <v>5287</v>
      </c>
      <c r="C231" s="70" t="s">
        <v>133</v>
      </c>
      <c r="D231" s="79">
        <v>42735</v>
      </c>
      <c r="E231" s="72">
        <v>206910.232648</v>
      </c>
      <c r="F231" s="80">
        <v>25.1159</v>
      </c>
      <c r="G231" s="72">
        <v>208.47228990900001</v>
      </c>
      <c r="H231" s="94">
        <v>1E-4</v>
      </c>
      <c r="I231" s="73">
        <f t="shared" si="5"/>
        <v>1.4405200178588438E-3</v>
      </c>
      <c r="J231" s="73">
        <f>G231/'סכום נכסי הקרן'!$C$41</f>
        <v>2.4152629167264528E-4</v>
      </c>
    </row>
    <row r="232" spans="1:10">
      <c r="A232" s="69" t="s">
        <v>2128</v>
      </c>
      <c r="B232" s="54">
        <v>7028</v>
      </c>
      <c r="C232" s="70" t="s">
        <v>133</v>
      </c>
      <c r="D232" s="79">
        <v>43754</v>
      </c>
      <c r="E232" s="72">
        <v>375521.36</v>
      </c>
      <c r="F232" s="80">
        <v>117.4944</v>
      </c>
      <c r="G232" s="72">
        <v>1769.9843899999998</v>
      </c>
      <c r="H232" s="94">
        <v>0</v>
      </c>
      <c r="I232" s="73">
        <f t="shared" si="5"/>
        <v>1.2230392567787499E-2</v>
      </c>
      <c r="J232" s="73">
        <f>G232/'סכום נכסי הקרן'!$C$41</f>
        <v>2.0506215297091792E-3</v>
      </c>
    </row>
    <row r="233" spans="1:10">
      <c r="A233" s="69" t="s">
        <v>2129</v>
      </c>
      <c r="B233" s="54">
        <v>8416</v>
      </c>
      <c r="C233" s="70" t="s">
        <v>133</v>
      </c>
      <c r="D233" s="79">
        <v>44713</v>
      </c>
      <c r="E233" s="72">
        <v>78809.100000000006</v>
      </c>
      <c r="F233" s="80">
        <v>112.74550000000001</v>
      </c>
      <c r="G233" s="72">
        <v>356.44553999999999</v>
      </c>
      <c r="H233" s="94">
        <v>0</v>
      </c>
      <c r="I233" s="73">
        <f t="shared" si="5"/>
        <v>2.4629984918889606E-3</v>
      </c>
      <c r="J233" s="73">
        <f>G233/'סכום נכסי הקרן'!$C$41</f>
        <v>4.1296121176120345E-4</v>
      </c>
    </row>
    <row r="234" spans="1:10">
      <c r="A234" s="69" t="s">
        <v>2130</v>
      </c>
      <c r="B234" s="54">
        <v>5335</v>
      </c>
      <c r="C234" s="70" t="s">
        <v>131</v>
      </c>
      <c r="D234" s="79">
        <v>43306</v>
      </c>
      <c r="E234" s="72">
        <v>175854.63</v>
      </c>
      <c r="F234" s="80">
        <v>149.9674</v>
      </c>
      <c r="G234" s="72">
        <v>956.52918999999997</v>
      </c>
      <c r="H234" s="94">
        <v>2.0000000000000001E-4</v>
      </c>
      <c r="I234" s="73">
        <f t="shared" si="5"/>
        <v>6.6095088534920904E-3</v>
      </c>
      <c r="J234" s="73">
        <f>G234/'סכום נכסי הקרן'!$C$41</f>
        <v>1.108190197547043E-3</v>
      </c>
    </row>
    <row r="235" spans="1:10">
      <c r="A235" s="69" t="s">
        <v>2131</v>
      </c>
      <c r="B235" s="54">
        <v>87257</v>
      </c>
      <c r="C235" s="70" t="s">
        <v>131</v>
      </c>
      <c r="D235" s="79">
        <v>44469</v>
      </c>
      <c r="E235" s="72">
        <v>1054.32</v>
      </c>
      <c r="F235" s="80">
        <v>100</v>
      </c>
      <c r="G235" s="72">
        <v>3.8239999999999998</v>
      </c>
      <c r="H235" s="94">
        <v>0</v>
      </c>
      <c r="I235" s="73">
        <f t="shared" si="5"/>
        <v>2.6423408841034694E-5</v>
      </c>
      <c r="J235" s="73">
        <f>G235/'סכום נכסי הקרן'!$C$41</f>
        <v>4.4303084105775092E-6</v>
      </c>
    </row>
    <row r="236" spans="1:10">
      <c r="A236" s="69" t="s">
        <v>2132</v>
      </c>
      <c r="B236" s="54">
        <v>872510</v>
      </c>
      <c r="C236" s="70" t="s">
        <v>131</v>
      </c>
      <c r="D236" s="79">
        <v>44469</v>
      </c>
      <c r="E236" s="72">
        <v>1520.21</v>
      </c>
      <c r="F236" s="80">
        <v>100</v>
      </c>
      <c r="G236" s="72">
        <v>5.5137900000000002</v>
      </c>
      <c r="H236" s="94">
        <v>0</v>
      </c>
      <c r="I236" s="73">
        <f t="shared" si="5"/>
        <v>3.8099667215901854E-5</v>
      </c>
      <c r="J236" s="73">
        <f>G236/'סכום נכסי הקרן'!$C$41</f>
        <v>6.3880204527087249E-6</v>
      </c>
    </row>
    <row r="237" spans="1:10">
      <c r="A237" s="69" t="s">
        <v>2133</v>
      </c>
      <c r="B237" s="54">
        <v>79693</v>
      </c>
      <c r="C237" s="70" t="s">
        <v>131</v>
      </c>
      <c r="D237" s="79">
        <v>43466</v>
      </c>
      <c r="E237" s="72">
        <v>5569.82</v>
      </c>
      <c r="F237" s="80">
        <v>100</v>
      </c>
      <c r="G237" s="72">
        <v>20.201750000000001</v>
      </c>
      <c r="H237" s="94">
        <v>0</v>
      </c>
      <c r="I237" s="73">
        <f t="shared" si="5"/>
        <v>1.3959181473702215E-4</v>
      </c>
      <c r="J237" s="73">
        <f>G237/'סכום נכסי הקרן'!$C$41</f>
        <v>2.3404807252454025E-5</v>
      </c>
    </row>
    <row r="238" spans="1:10">
      <c r="A238" s="69" t="s">
        <v>2134</v>
      </c>
      <c r="B238" s="54">
        <v>8339</v>
      </c>
      <c r="C238" s="70" t="s">
        <v>131</v>
      </c>
      <c r="D238" s="79">
        <v>44539</v>
      </c>
      <c r="E238" s="72">
        <v>47116.522491000003</v>
      </c>
      <c r="F238" s="80">
        <v>98.227999999999994</v>
      </c>
      <c r="G238" s="72">
        <v>167.86342738699997</v>
      </c>
      <c r="H238" s="94">
        <v>1E-4</v>
      </c>
      <c r="I238" s="73">
        <f t="shared" si="5"/>
        <v>1.1599173565125629E-3</v>
      </c>
      <c r="J238" s="73">
        <f>G238/'סכום נכסי הקרן'!$C$41</f>
        <v>1.9447875370841867E-4</v>
      </c>
    </row>
    <row r="239" spans="1:10">
      <c r="A239" s="69" t="s">
        <v>2135</v>
      </c>
      <c r="B239" s="54">
        <v>7013</v>
      </c>
      <c r="C239" s="70" t="s">
        <v>133</v>
      </c>
      <c r="D239" s="79">
        <v>43507</v>
      </c>
      <c r="E239" s="72">
        <v>276773.87517199997</v>
      </c>
      <c r="F239" s="80">
        <v>93.620599999999996</v>
      </c>
      <c r="G239" s="72">
        <v>1039.475211664</v>
      </c>
      <c r="H239" s="94">
        <v>2.0000000000000001E-4</v>
      </c>
      <c r="I239" s="73">
        <f t="shared" si="5"/>
        <v>7.1826565109620677E-3</v>
      </c>
      <c r="J239" s="73">
        <f>G239/'סכום נכסי הקרן'!$C$41</f>
        <v>1.2042875974952552E-3</v>
      </c>
    </row>
    <row r="240" spans="1:10">
      <c r="A240" s="69" t="s">
        <v>2136</v>
      </c>
      <c r="B240" s="54">
        <v>608312</v>
      </c>
      <c r="C240" s="70" t="s">
        <v>131</v>
      </c>
      <c r="D240" s="79">
        <v>42555</v>
      </c>
      <c r="E240" s="72">
        <v>11315.71</v>
      </c>
      <c r="F240" s="80">
        <v>100</v>
      </c>
      <c r="G240" s="72">
        <v>41.042070000000002</v>
      </c>
      <c r="H240" s="94">
        <v>0</v>
      </c>
      <c r="I240" s="73">
        <f t="shared" si="5"/>
        <v>2.835960761747816E-4</v>
      </c>
      <c r="J240" s="73">
        <f>G240/'סכום נכסי הקרן'!$C$41</f>
        <v>4.754943198444322E-5</v>
      </c>
    </row>
    <row r="241" spans="1:10">
      <c r="A241" s="69" t="s">
        <v>2137</v>
      </c>
      <c r="B241" s="54">
        <v>608314</v>
      </c>
      <c r="C241" s="70" t="s">
        <v>131</v>
      </c>
      <c r="D241" s="79">
        <v>42555</v>
      </c>
      <c r="E241" s="72">
        <v>4475.18</v>
      </c>
      <c r="F241" s="80">
        <v>100</v>
      </c>
      <c r="G241" s="72">
        <v>16.231459999999998</v>
      </c>
      <c r="H241" s="94">
        <v>1E-4</v>
      </c>
      <c r="I241" s="73">
        <f t="shared" si="5"/>
        <v>1.1215755849029838E-4</v>
      </c>
      <c r="J241" s="73">
        <f>G241/'סכום נכסי הקרן'!$C$41</f>
        <v>1.8805014056995924E-5</v>
      </c>
    </row>
    <row r="242" spans="1:10">
      <c r="A242" s="69" t="s">
        <v>2138</v>
      </c>
      <c r="B242" s="54">
        <v>608315</v>
      </c>
      <c r="C242" s="70" t="s">
        <v>131</v>
      </c>
      <c r="D242" s="79">
        <v>42555</v>
      </c>
      <c r="E242" s="72">
        <v>4615.18</v>
      </c>
      <c r="F242" s="80">
        <v>100</v>
      </c>
      <c r="G242" s="72">
        <v>16.739249999999998</v>
      </c>
      <c r="H242" s="94">
        <v>0</v>
      </c>
      <c r="I242" s="73">
        <f t="shared" si="5"/>
        <v>1.1566633013658211E-4</v>
      </c>
      <c r="J242" s="73">
        <f>G242/'סכום נכסי הקרן'!$C$41</f>
        <v>1.9393315915732104E-5</v>
      </c>
    </row>
    <row r="243" spans="1:10">
      <c r="A243" s="69" t="s">
        <v>2139</v>
      </c>
      <c r="B243" s="54">
        <v>608316</v>
      </c>
      <c r="C243" s="70" t="s">
        <v>131</v>
      </c>
      <c r="D243" s="79">
        <v>42555</v>
      </c>
      <c r="E243" s="72">
        <v>17924.09</v>
      </c>
      <c r="F243" s="80">
        <v>100</v>
      </c>
      <c r="G243" s="72">
        <v>65.010660000000001</v>
      </c>
      <c r="H243" s="94">
        <v>0</v>
      </c>
      <c r="I243" s="73">
        <f t="shared" si="5"/>
        <v>4.4921633059767278E-4</v>
      </c>
      <c r="J243" s="73">
        <f>G243/'סכום נכסי הקרן'!$C$41</f>
        <v>7.5318324732007031E-5</v>
      </c>
    </row>
    <row r="244" spans="1:10">
      <c r="A244" s="69" t="s">
        <v>2140</v>
      </c>
      <c r="B244" s="54">
        <v>608317</v>
      </c>
      <c r="C244" s="70" t="s">
        <v>131</v>
      </c>
      <c r="D244" s="79">
        <v>42555</v>
      </c>
      <c r="E244" s="72">
        <v>25.8</v>
      </c>
      <c r="F244" s="80">
        <v>100</v>
      </c>
      <c r="G244" s="72">
        <v>9.3560000000000004E-2</v>
      </c>
      <c r="H244" s="94">
        <v>1E-4</v>
      </c>
      <c r="I244" s="73">
        <f t="shared" si="5"/>
        <v>6.464890510374493E-7</v>
      </c>
      <c r="J244" s="73">
        <f>G244/'סכום נכסי הקרן'!$C$41</f>
        <v>1.0839426121695392E-7</v>
      </c>
    </row>
    <row r="245" spans="1:10">
      <c r="A245" s="69" t="s">
        <v>2141</v>
      </c>
      <c r="B245" s="54">
        <v>8112</v>
      </c>
      <c r="C245" s="70" t="s">
        <v>131</v>
      </c>
      <c r="D245" s="79">
        <v>44440</v>
      </c>
      <c r="E245" s="72">
        <v>43022.96</v>
      </c>
      <c r="F245" s="80">
        <v>78.764499999999998</v>
      </c>
      <c r="G245" s="72">
        <v>122.90749000000001</v>
      </c>
      <c r="H245" s="94">
        <v>0</v>
      </c>
      <c r="I245" s="73">
        <f t="shared" si="5"/>
        <v>8.492768979851945E-4</v>
      </c>
      <c r="J245" s="73">
        <f>G245/'סכום נכסי הקרן'!$C$41</f>
        <v>1.4239489714172886E-4</v>
      </c>
    </row>
    <row r="246" spans="1:10">
      <c r="A246" s="69" t="s">
        <v>2142</v>
      </c>
      <c r="B246" s="54">
        <v>8317</v>
      </c>
      <c r="C246" s="70" t="s">
        <v>131</v>
      </c>
      <c r="D246" s="79">
        <v>44378</v>
      </c>
      <c r="E246" s="72">
        <v>41376.03</v>
      </c>
      <c r="F246" s="80">
        <v>118.44119999999999</v>
      </c>
      <c r="G246" s="72">
        <v>177.74574999999999</v>
      </c>
      <c r="H246" s="94">
        <v>0</v>
      </c>
      <c r="I246" s="73">
        <f t="shared" si="5"/>
        <v>1.2282030915288552E-3</v>
      </c>
      <c r="J246" s="73">
        <f>G246/'סכום נכסי הקרן'!$C$41</f>
        <v>2.0592795271166507E-4</v>
      </c>
    </row>
    <row r="247" spans="1:10">
      <c r="A247" s="69" t="s">
        <v>2143</v>
      </c>
      <c r="B247" s="54">
        <v>9377</v>
      </c>
      <c r="C247" s="70" t="s">
        <v>131</v>
      </c>
      <c r="D247" s="79">
        <v>44502</v>
      </c>
      <c r="E247" s="72">
        <v>263525.92</v>
      </c>
      <c r="F247" s="80">
        <v>101.4434</v>
      </c>
      <c r="G247" s="72">
        <v>969.60464000000002</v>
      </c>
      <c r="H247" s="94">
        <v>6.9999999999999999E-4</v>
      </c>
      <c r="I247" s="73">
        <f t="shared" si="5"/>
        <v>6.6998587387249644E-3</v>
      </c>
      <c r="J247" s="73">
        <f>G247/'סכום נכסי הקרן'!$C$41</f>
        <v>1.1233388053156323E-3</v>
      </c>
    </row>
    <row r="248" spans="1:10">
      <c r="A248" s="69" t="s">
        <v>2144</v>
      </c>
      <c r="B248" s="54">
        <v>7043</v>
      </c>
      <c r="C248" s="70" t="s">
        <v>133</v>
      </c>
      <c r="D248" s="79">
        <v>43860</v>
      </c>
      <c r="E248" s="72">
        <v>625022.60305100004</v>
      </c>
      <c r="F248" s="80">
        <v>93.663799999999995</v>
      </c>
      <c r="G248" s="72">
        <v>2348.470554512</v>
      </c>
      <c r="H248" s="94">
        <v>1E-4</v>
      </c>
      <c r="I248" s="73">
        <f t="shared" si="5"/>
        <v>1.6227666739801788E-2</v>
      </c>
      <c r="J248" s="73">
        <f>G248/'סכום נכסי הקרן'!$C$41</f>
        <v>2.7208286740711663E-3</v>
      </c>
    </row>
    <row r="249" spans="1:10">
      <c r="A249" s="69" t="s">
        <v>2145</v>
      </c>
      <c r="B249" s="54">
        <v>5304</v>
      </c>
      <c r="C249" s="70" t="s">
        <v>133</v>
      </c>
      <c r="D249" s="79">
        <v>42928</v>
      </c>
      <c r="E249" s="72">
        <v>314436.61810700002</v>
      </c>
      <c r="F249" s="80">
        <v>56.852400000000003</v>
      </c>
      <c r="G249" s="72">
        <v>717.13272676300005</v>
      </c>
      <c r="H249" s="94">
        <v>1E-4</v>
      </c>
      <c r="I249" s="73">
        <f t="shared" si="5"/>
        <v>4.9553062846612907E-3</v>
      </c>
      <c r="J249" s="73">
        <f>G249/'סכום נכסי הקרן'!$C$41</f>
        <v>8.3083659803308101E-4</v>
      </c>
    </row>
    <row r="250" spans="1:10">
      <c r="A250" s="69" t="s">
        <v>2146</v>
      </c>
      <c r="B250" s="54">
        <v>5284</v>
      </c>
      <c r="C250" s="70" t="s">
        <v>133</v>
      </c>
      <c r="D250" s="79">
        <v>42531</v>
      </c>
      <c r="E250" s="72">
        <v>250320.65775799996</v>
      </c>
      <c r="F250" s="80">
        <v>44.164499999999997</v>
      </c>
      <c r="G250" s="72">
        <v>443.49388057300001</v>
      </c>
      <c r="H250" s="94">
        <v>1E-4</v>
      </c>
      <c r="I250" s="73">
        <f t="shared" si="5"/>
        <v>3.0644927104804898E-3</v>
      </c>
      <c r="J250" s="73">
        <f>G250/'סכום נכסי הקרן'!$C$41</f>
        <v>5.1381136745350922E-4</v>
      </c>
    </row>
    <row r="251" spans="1:10">
      <c r="A251" s="69" t="s">
        <v>2147</v>
      </c>
      <c r="B251" s="54">
        <v>87256</v>
      </c>
      <c r="C251" s="70" t="s">
        <v>131</v>
      </c>
      <c r="D251" s="79">
        <v>44469</v>
      </c>
      <c r="E251" s="72">
        <v>10579.08</v>
      </c>
      <c r="F251" s="80">
        <v>100</v>
      </c>
      <c r="G251" s="72">
        <v>38.37032</v>
      </c>
      <c r="H251" s="94">
        <v>0</v>
      </c>
      <c r="I251" s="73">
        <f t="shared" si="5"/>
        <v>2.6513458491666587E-4</v>
      </c>
      <c r="J251" s="73">
        <f>G251/'סכום נכסי הקרן'!$C$41</f>
        <v>4.4454066791984939E-5</v>
      </c>
    </row>
    <row r="252" spans="1:10">
      <c r="A252" s="69" t="s">
        <v>2148</v>
      </c>
      <c r="B252" s="54">
        <v>87258</v>
      </c>
      <c r="C252" s="70" t="s">
        <v>131</v>
      </c>
      <c r="D252" s="79">
        <v>44469</v>
      </c>
      <c r="E252" s="72">
        <v>6362.4</v>
      </c>
      <c r="F252" s="80">
        <v>100</v>
      </c>
      <c r="G252" s="72">
        <v>23.076419999999999</v>
      </c>
      <c r="H252" s="94">
        <v>0</v>
      </c>
      <c r="I252" s="73">
        <f t="shared" si="5"/>
        <v>1.5945546031575047E-4</v>
      </c>
      <c r="J252" s="73">
        <f>G252/'סכום נכסי הקרן'!$C$41</f>
        <v>2.6735266111929666E-5</v>
      </c>
    </row>
    <row r="253" spans="1:10">
      <c r="A253" s="69" t="s">
        <v>2149</v>
      </c>
      <c r="B253" s="54">
        <v>7041</v>
      </c>
      <c r="C253" s="70" t="s">
        <v>131</v>
      </c>
      <c r="D253" s="79">
        <v>43516</v>
      </c>
      <c r="E253" s="72">
        <v>294588.86591599998</v>
      </c>
      <c r="F253" s="80">
        <v>79.245099999999994</v>
      </c>
      <c r="G253" s="72">
        <v>846.71314433700002</v>
      </c>
      <c r="H253" s="94">
        <v>2.0000000000000001E-4</v>
      </c>
      <c r="I253" s="73">
        <f t="shared" si="5"/>
        <v>5.8506923598050662E-3</v>
      </c>
      <c r="J253" s="73">
        <f>G253/'סכום נכסי הקרן'!$C$41</f>
        <v>9.8096243846828961E-4</v>
      </c>
    </row>
    <row r="254" spans="1:10">
      <c r="A254" s="69" t="s">
        <v>2150</v>
      </c>
      <c r="B254" s="54">
        <v>7054</v>
      </c>
      <c r="C254" s="70" t="s">
        <v>131</v>
      </c>
      <c r="D254" s="79">
        <v>43973</v>
      </c>
      <c r="E254" s="72">
        <v>84429.91</v>
      </c>
      <c r="F254" s="80">
        <v>105.5343</v>
      </c>
      <c r="G254" s="72">
        <v>323.17484000000002</v>
      </c>
      <c r="H254" s="94">
        <v>2.9999999999999997E-4</v>
      </c>
      <c r="I254" s="73">
        <f t="shared" si="5"/>
        <v>2.2331017061861854E-3</v>
      </c>
      <c r="J254" s="73">
        <f>G254/'סכום נכסי הקרן'!$C$41</f>
        <v>3.7441532733761531E-4</v>
      </c>
    </row>
    <row r="255" spans="1:10">
      <c r="A255" s="69" t="s">
        <v>2151</v>
      </c>
      <c r="B255" s="54">
        <v>7071</v>
      </c>
      <c r="C255" s="70" t="s">
        <v>131</v>
      </c>
      <c r="D255" s="79">
        <v>44055</v>
      </c>
      <c r="E255" s="72">
        <v>112849.64</v>
      </c>
      <c r="F255" s="80">
        <v>0</v>
      </c>
      <c r="G255" s="72">
        <v>0</v>
      </c>
      <c r="H255" s="94">
        <v>4.0000000000000002E-4</v>
      </c>
      <c r="I255" s="73">
        <f t="shared" si="5"/>
        <v>0</v>
      </c>
      <c r="J255" s="73">
        <f>G255/'סכום נכסי הקרן'!$C$41</f>
        <v>0</v>
      </c>
    </row>
    <row r="256" spans="1:10">
      <c r="A256" s="69" t="s">
        <v>2152</v>
      </c>
      <c r="B256" s="54">
        <v>5327</v>
      </c>
      <c r="C256" s="70" t="s">
        <v>131</v>
      </c>
      <c r="D256" s="79">
        <v>43244</v>
      </c>
      <c r="E256" s="72">
        <v>138718.93</v>
      </c>
      <c r="F256" s="80">
        <v>169.0119</v>
      </c>
      <c r="G256" s="72">
        <v>850.35559000000001</v>
      </c>
      <c r="H256" s="94">
        <v>2.0000000000000001E-4</v>
      </c>
      <c r="I256" s="73">
        <f t="shared" si="5"/>
        <v>5.8758612486478233E-3</v>
      </c>
      <c r="J256" s="73">
        <f>G256/'סכום נכסי הקרן'!$C$41</f>
        <v>9.8518240647452941E-4</v>
      </c>
    </row>
    <row r="257" spans="1:10">
      <c r="A257" s="69" t="s">
        <v>2153</v>
      </c>
      <c r="B257" s="54">
        <v>5288</v>
      </c>
      <c r="C257" s="70" t="s">
        <v>131</v>
      </c>
      <c r="D257" s="79">
        <v>42649</v>
      </c>
      <c r="E257" s="72">
        <v>113008.67</v>
      </c>
      <c r="F257" s="80">
        <v>262.49160000000001</v>
      </c>
      <c r="G257" s="72">
        <v>1075.90697</v>
      </c>
      <c r="H257" s="94">
        <v>2.9999999999999997E-4</v>
      </c>
      <c r="I257" s="73">
        <f t="shared" si="5"/>
        <v>7.4343958533548251E-3</v>
      </c>
      <c r="J257" s="73">
        <f>G257/'סכום נכסי הקרן'!$C$41</f>
        <v>1.2464957369743629E-3</v>
      </c>
    </row>
    <row r="258" spans="1:10">
      <c r="A258" s="69" t="s">
        <v>2154</v>
      </c>
      <c r="B258" s="54">
        <v>7068</v>
      </c>
      <c r="C258" s="70" t="s">
        <v>131</v>
      </c>
      <c r="D258" s="79">
        <v>43885</v>
      </c>
      <c r="E258" s="72">
        <v>189430.48</v>
      </c>
      <c r="F258" s="80">
        <v>105.36</v>
      </c>
      <c r="G258" s="72">
        <v>723.89098999999999</v>
      </c>
      <c r="H258" s="94">
        <v>2.0000000000000001E-4</v>
      </c>
      <c r="I258" s="73">
        <f t="shared" si="5"/>
        <v>5.0020051216295392E-3</v>
      </c>
      <c r="J258" s="73">
        <f>G258/'סכום נכסי הקרן'!$C$41</f>
        <v>8.3866640725373416E-4</v>
      </c>
    </row>
    <row r="259" spans="1:10">
      <c r="A259" s="69" t="s">
        <v>2155</v>
      </c>
      <c r="B259" s="54">
        <v>62179</v>
      </c>
      <c r="C259" s="70" t="s">
        <v>131</v>
      </c>
      <c r="D259" s="79">
        <v>42549</v>
      </c>
      <c r="E259" s="72">
        <v>34357.339999999997</v>
      </c>
      <c r="F259" s="80">
        <v>100</v>
      </c>
      <c r="G259" s="72">
        <v>124.61408999999999</v>
      </c>
      <c r="H259" s="94">
        <v>0</v>
      </c>
      <c r="I259" s="73">
        <f t="shared" si="5"/>
        <v>8.6106931156472097E-4</v>
      </c>
      <c r="J259" s="73">
        <f>G259/'סכום נכסי הקרן'!$C$41</f>
        <v>1.443720844674327E-4</v>
      </c>
    </row>
    <row r="260" spans="1:10">
      <c r="A260" s="69" t="s">
        <v>2156</v>
      </c>
      <c r="B260" s="54">
        <v>6646</v>
      </c>
      <c r="C260" s="70" t="s">
        <v>133</v>
      </c>
      <c r="D260" s="79">
        <v>42947</v>
      </c>
      <c r="E260" s="72">
        <v>339465.75476699998</v>
      </c>
      <c r="F260" s="80">
        <v>63.564799999999998</v>
      </c>
      <c r="G260" s="72">
        <v>865.62596891800001</v>
      </c>
      <c r="H260" s="94">
        <v>2.9999999999999997E-4</v>
      </c>
      <c r="I260" s="73">
        <f t="shared" si="5"/>
        <v>5.9813778452241385E-3</v>
      </c>
      <c r="J260" s="73">
        <f>G260/'סכום נכסי הקרן'!$C$41</f>
        <v>1.0028739567237764E-3</v>
      </c>
    </row>
    <row r="261" spans="1:10">
      <c r="A261" s="69" t="s">
        <v>2157</v>
      </c>
      <c r="B261" s="54">
        <v>621710</v>
      </c>
      <c r="C261" s="70" t="s">
        <v>131</v>
      </c>
      <c r="D261" s="79">
        <v>42549</v>
      </c>
      <c r="E261" s="72">
        <v>45655.46</v>
      </c>
      <c r="F261" s="80">
        <v>100</v>
      </c>
      <c r="G261" s="72">
        <v>165.59235000000001</v>
      </c>
      <c r="H261" s="94">
        <v>0</v>
      </c>
      <c r="I261" s="73">
        <f t="shared" si="5"/>
        <v>1.1442244678341296E-3</v>
      </c>
      <c r="J261" s="73">
        <f>G261/'סכום נכסי הקרן'!$C$41</f>
        <v>1.9184758915593479E-4</v>
      </c>
    </row>
    <row r="262" spans="1:10">
      <c r="A262" s="69" t="s">
        <v>2158</v>
      </c>
      <c r="B262" s="54">
        <v>5276</v>
      </c>
      <c r="C262" s="70" t="s">
        <v>131</v>
      </c>
      <c r="D262" s="79">
        <v>42423</v>
      </c>
      <c r="E262" s="72">
        <v>178411.41</v>
      </c>
      <c r="F262" s="80">
        <v>106.55719999999999</v>
      </c>
      <c r="G262" s="72">
        <v>689.52972999999997</v>
      </c>
      <c r="H262" s="94">
        <v>0</v>
      </c>
      <c r="I262" s="73">
        <f t="shared" si="5"/>
        <v>4.7645726892882496E-3</v>
      </c>
      <c r="J262" s="73">
        <f>G262/'סכום נכסי הקרן'!$C$41</f>
        <v>7.9885705077464408E-4</v>
      </c>
    </row>
    <row r="263" spans="1:10">
      <c r="A263" s="69" t="s">
        <v>2159</v>
      </c>
      <c r="B263" s="54">
        <v>6647</v>
      </c>
      <c r="C263" s="70" t="s">
        <v>131</v>
      </c>
      <c r="D263" s="79">
        <v>43454</v>
      </c>
      <c r="E263" s="72">
        <v>430647.64</v>
      </c>
      <c r="F263" s="80">
        <v>119.0748</v>
      </c>
      <c r="G263" s="72">
        <v>1859.8995500000001</v>
      </c>
      <c r="H263" s="94">
        <v>0</v>
      </c>
      <c r="I263" s="73">
        <f t="shared" si="5"/>
        <v>1.2851696185383487E-2</v>
      </c>
      <c r="J263" s="73">
        <f>G263/'סכום נכסי הקרן'!$C$41</f>
        <v>2.1547930489524908E-3</v>
      </c>
    </row>
    <row r="264" spans="1:10">
      <c r="A264" s="69" t="s">
        <v>2160</v>
      </c>
      <c r="B264" s="54">
        <v>8000</v>
      </c>
      <c r="C264" s="70" t="s">
        <v>131</v>
      </c>
      <c r="D264" s="79">
        <v>44228</v>
      </c>
      <c r="E264" s="72">
        <v>237572.65</v>
      </c>
      <c r="F264" s="80">
        <v>102.9421</v>
      </c>
      <c r="G264" s="72">
        <v>887.02735999999993</v>
      </c>
      <c r="H264" s="94">
        <v>0</v>
      </c>
      <c r="I264" s="73">
        <f t="shared" si="5"/>
        <v>6.1292590445773181E-3</v>
      </c>
      <c r="J264" s="73">
        <f>G264/'סכום נכסי הקרן'!$C$41</f>
        <v>1.0276686122961203E-3</v>
      </c>
    </row>
    <row r="265" spans="1:10">
      <c r="A265" s="69" t="s">
        <v>2161</v>
      </c>
      <c r="B265" s="54">
        <v>9618</v>
      </c>
      <c r="C265" s="70" t="s">
        <v>135</v>
      </c>
      <c r="D265" s="79">
        <v>45020</v>
      </c>
      <c r="E265" s="72">
        <v>265070.55915400002</v>
      </c>
      <c r="F265" s="80">
        <v>102.72450000000001</v>
      </c>
      <c r="G265" s="72">
        <v>674.00539385600007</v>
      </c>
      <c r="H265" s="94">
        <v>4.0000000000000002E-4</v>
      </c>
      <c r="I265" s="73">
        <f t="shared" si="5"/>
        <v>4.6573012769141487E-3</v>
      </c>
      <c r="J265" s="73">
        <f>G265/'סכום נכסי הקרן'!$C$41</f>
        <v>7.8087127750388178E-4</v>
      </c>
    </row>
    <row r="266" spans="1:10">
      <c r="A266" s="69" t="s">
        <v>2162</v>
      </c>
      <c r="B266" s="54">
        <v>8312</v>
      </c>
      <c r="C266" s="70" t="s">
        <v>133</v>
      </c>
      <c r="D266" s="79">
        <v>44377</v>
      </c>
      <c r="E266" s="72">
        <v>449878.42506400007</v>
      </c>
      <c r="F266" s="80">
        <v>91.874099999999999</v>
      </c>
      <c r="G266" s="72">
        <v>1658.0815486010001</v>
      </c>
      <c r="H266" s="94">
        <v>2.0000000000000001E-4</v>
      </c>
      <c r="I266" s="73">
        <f t="shared" si="5"/>
        <v>1.1457156550852554E-2</v>
      </c>
      <c r="J266" s="73">
        <f>G266/'סכום נכסי הקרן'!$C$41</f>
        <v>1.9209761062213369E-3</v>
      </c>
    </row>
    <row r="267" spans="1:10">
      <c r="A267" s="69" t="s">
        <v>2163</v>
      </c>
      <c r="B267" s="54">
        <v>5337</v>
      </c>
      <c r="C267" s="70" t="s">
        <v>131</v>
      </c>
      <c r="D267" s="79">
        <v>42985</v>
      </c>
      <c r="E267" s="72">
        <v>215344.65</v>
      </c>
      <c r="F267" s="80">
        <v>98.198700000000002</v>
      </c>
      <c r="G267" s="72">
        <v>766.98590999999999</v>
      </c>
      <c r="H267" s="94">
        <v>0</v>
      </c>
      <c r="I267" s="73">
        <f t="shared" si="5"/>
        <v>5.2997861598438915E-3</v>
      </c>
      <c r="J267" s="73">
        <f>G267/'סכום נכסי הקרן'!$C$41</f>
        <v>8.8859417569755344E-4</v>
      </c>
    </row>
    <row r="268" spans="1:10">
      <c r="A268" s="69" t="s">
        <v>2164</v>
      </c>
      <c r="B268" s="54">
        <v>7049</v>
      </c>
      <c r="C268" s="70" t="s">
        <v>133</v>
      </c>
      <c r="D268" s="79">
        <v>43922</v>
      </c>
      <c r="E268" s="72">
        <v>124508.95</v>
      </c>
      <c r="F268" s="80">
        <v>147.3708</v>
      </c>
      <c r="G268" s="72">
        <v>736.08785</v>
      </c>
      <c r="H268" s="94">
        <v>2.0000000000000001E-4</v>
      </c>
      <c r="I268" s="73">
        <f t="shared" si="5"/>
        <v>5.0862840490241163E-3</v>
      </c>
      <c r="J268" s="73">
        <f>G268/'סכום נכסי הקרן'!$C$41</f>
        <v>8.5279712154260354E-4</v>
      </c>
    </row>
    <row r="269" spans="1:10">
      <c r="A269" s="69" t="s">
        <v>2165</v>
      </c>
      <c r="B269" s="54">
        <v>608318</v>
      </c>
      <c r="C269" s="70" t="s">
        <v>131</v>
      </c>
      <c r="D269" s="79">
        <v>42555</v>
      </c>
      <c r="E269" s="72">
        <v>5880.48</v>
      </c>
      <c r="F269" s="80">
        <v>100</v>
      </c>
      <c r="G269" s="72">
        <v>21.328490000000002</v>
      </c>
      <c r="H269" s="94">
        <v>0</v>
      </c>
      <c r="I269" s="73">
        <f t="shared" si="5"/>
        <v>1.4737746109621343E-4</v>
      </c>
      <c r="J269" s="73">
        <f>G269/'סכום נכסי הקרן'!$C$41</f>
        <v>2.4710195771945166E-5</v>
      </c>
    </row>
    <row r="270" spans="1:10">
      <c r="A270" s="69" t="s">
        <v>2166</v>
      </c>
      <c r="B270" s="54">
        <v>5333</v>
      </c>
      <c r="C270" s="70" t="s">
        <v>131</v>
      </c>
      <c r="D270" s="79">
        <v>43321</v>
      </c>
      <c r="E270" s="72">
        <v>184957.67</v>
      </c>
      <c r="F270" s="80">
        <v>155.51730000000001</v>
      </c>
      <c r="G270" s="72">
        <v>1043.2745199999999</v>
      </c>
      <c r="H270" s="94">
        <v>1E-3</v>
      </c>
      <c r="I270" s="73">
        <f t="shared" si="5"/>
        <v>7.2089093031888667E-3</v>
      </c>
      <c r="J270" s="73">
        <f>G270/'סכום נכסי הקרן'!$C$41</f>
        <v>1.2086892992932044E-3</v>
      </c>
    </row>
    <row r="271" spans="1:10">
      <c r="A271" s="69" t="s">
        <v>2167</v>
      </c>
      <c r="B271" s="54">
        <v>8322</v>
      </c>
      <c r="C271" s="70" t="s">
        <v>131</v>
      </c>
      <c r="D271" s="79">
        <v>44197</v>
      </c>
      <c r="E271" s="72">
        <v>255228.7</v>
      </c>
      <c r="F271" s="80">
        <v>97.112700000000004</v>
      </c>
      <c r="G271" s="72">
        <v>898.98633999999993</v>
      </c>
      <c r="H271" s="94">
        <v>1.1000000000000001E-3</v>
      </c>
      <c r="I271" s="73">
        <f t="shared" si="5"/>
        <v>6.2118942479930496E-3</v>
      </c>
      <c r="J271" s="73">
        <f>G271/'סכום נכסי הקרן'!$C$41</f>
        <v>1.0415237298891976E-3</v>
      </c>
    </row>
    <row r="272" spans="1:10">
      <c r="A272" s="69" t="s">
        <v>2168</v>
      </c>
      <c r="B272" s="54">
        <v>9273</v>
      </c>
      <c r="C272" s="70" t="s">
        <v>131</v>
      </c>
      <c r="D272" s="79">
        <v>44852</v>
      </c>
      <c r="E272" s="72">
        <v>27625.23</v>
      </c>
      <c r="F272" s="80">
        <v>79.889200000000002</v>
      </c>
      <c r="G272" s="72">
        <v>80.046369999999996</v>
      </c>
      <c r="H272" s="94">
        <v>8.0000000000000004E-4</v>
      </c>
      <c r="I272" s="73">
        <f t="shared" si="5"/>
        <v>5.5311139140971086E-4</v>
      </c>
      <c r="J272" s="73">
        <f>G272/'סכום נכסי הקרן'!$C$41</f>
        <v>9.2737998495606486E-5</v>
      </c>
    </row>
    <row r="273" spans="1:10">
      <c r="A273" s="69" t="s">
        <v>2169</v>
      </c>
      <c r="B273" s="54">
        <v>7005</v>
      </c>
      <c r="C273" s="70" t="s">
        <v>131</v>
      </c>
      <c r="D273" s="79">
        <v>43621</v>
      </c>
      <c r="E273" s="72">
        <v>115524.06</v>
      </c>
      <c r="F273" s="80">
        <v>94.783000000000001</v>
      </c>
      <c r="G273" s="72">
        <v>397.14623999999998</v>
      </c>
      <c r="H273" s="94">
        <v>0</v>
      </c>
      <c r="I273" s="73">
        <f t="shared" si="5"/>
        <v>2.7442357398534743E-3</v>
      </c>
      <c r="J273" s="73">
        <f>G273/'סכום נכסי הקרן'!$C$41</f>
        <v>4.6011514835283315E-4</v>
      </c>
    </row>
    <row r="274" spans="1:10">
      <c r="A274" s="69" t="s">
        <v>2170</v>
      </c>
      <c r="B274" s="54">
        <v>5286</v>
      </c>
      <c r="C274" s="70" t="s">
        <v>131</v>
      </c>
      <c r="D274" s="79">
        <v>42705</v>
      </c>
      <c r="E274" s="72">
        <v>149364.73000000001</v>
      </c>
      <c r="F274" s="80">
        <v>94.793300000000002</v>
      </c>
      <c r="G274" s="72">
        <v>513.53877</v>
      </c>
      <c r="H274" s="94">
        <v>1E-4</v>
      </c>
      <c r="I274" s="73">
        <f t="shared" si="5"/>
        <v>3.5484949988054612E-3</v>
      </c>
      <c r="J274" s="73">
        <f>G274/'סכום נכסי הקרן'!$C$41</f>
        <v>5.9496211607966236E-4</v>
      </c>
    </row>
    <row r="275" spans="1:10">
      <c r="A275" s="69" t="s">
        <v>2171</v>
      </c>
      <c r="B275" s="54">
        <v>608320</v>
      </c>
      <c r="C275" s="70" t="s">
        <v>131</v>
      </c>
      <c r="D275" s="79">
        <v>42555</v>
      </c>
      <c r="E275" s="72">
        <v>10798.73</v>
      </c>
      <c r="F275" s="80">
        <v>100</v>
      </c>
      <c r="G275" s="72">
        <v>39.166989999999998</v>
      </c>
      <c r="H275" s="94">
        <v>0</v>
      </c>
      <c r="I275" s="73">
        <f t="shared" si="5"/>
        <v>2.7063948479150559E-4</v>
      </c>
      <c r="J275" s="73">
        <f>G275/'סכום נכסי הקרן'!$C$41</f>
        <v>4.53770515727001E-5</v>
      </c>
    </row>
    <row r="276" spans="1:10">
      <c r="A276" s="69" t="s">
        <v>2172</v>
      </c>
      <c r="B276" s="54">
        <v>8273</v>
      </c>
      <c r="C276" s="70" t="s">
        <v>131</v>
      </c>
      <c r="D276" s="79">
        <v>43922</v>
      </c>
      <c r="E276" s="72">
        <v>587416.01</v>
      </c>
      <c r="F276" s="80">
        <v>66.516999999999996</v>
      </c>
      <c r="G276" s="72">
        <v>1417.18319</v>
      </c>
      <c r="H276" s="94">
        <v>2.0000000000000001E-4</v>
      </c>
      <c r="I276" s="73">
        <f t="shared" si="5"/>
        <v>9.7925760543963788E-3</v>
      </c>
      <c r="J276" s="73">
        <f>G276/'סכום נכסי הקרן'!$C$41</f>
        <v>1.6418824806448912E-3</v>
      </c>
    </row>
    <row r="277" spans="1:10">
      <c r="A277" s="69" t="s">
        <v>2173</v>
      </c>
      <c r="B277" s="54">
        <v>8321</v>
      </c>
      <c r="C277" s="70" t="s">
        <v>131</v>
      </c>
      <c r="D277" s="79">
        <v>44217</v>
      </c>
      <c r="E277" s="72">
        <v>279660.06</v>
      </c>
      <c r="F277" s="80">
        <v>97.382300000000001</v>
      </c>
      <c r="G277" s="72">
        <v>987.77499999999998</v>
      </c>
      <c r="H277" s="94">
        <v>1E-3</v>
      </c>
      <c r="I277" s="73">
        <f t="shared" si="5"/>
        <v>6.8254138776027836E-3</v>
      </c>
      <c r="J277" s="73">
        <f>G277/'סכום נכסי הקרן'!$C$41</f>
        <v>1.1443901386658469E-3</v>
      </c>
    </row>
    <row r="278" spans="1:10">
      <c r="A278" s="69" t="s">
        <v>2174</v>
      </c>
      <c r="B278" s="54">
        <v>8509</v>
      </c>
      <c r="C278" s="70" t="s">
        <v>131</v>
      </c>
      <c r="D278" s="79">
        <v>44531</v>
      </c>
      <c r="E278" s="72">
        <v>379488.33</v>
      </c>
      <c r="F278" s="80">
        <v>74.026899999999998</v>
      </c>
      <c r="G278" s="72">
        <v>1018.90936</v>
      </c>
      <c r="H278" s="94">
        <v>1E-4</v>
      </c>
      <c r="I278" s="73">
        <f t="shared" si="5"/>
        <v>7.040548794779551E-3</v>
      </c>
      <c r="J278" s="73">
        <f>G278/'סכום נכסי הקרן'!$C$41</f>
        <v>1.1804609590021305E-3</v>
      </c>
    </row>
    <row r="279" spans="1:10">
      <c r="A279" s="69" t="s">
        <v>2175</v>
      </c>
      <c r="B279" s="54">
        <v>9409</v>
      </c>
      <c r="C279" s="70" t="s">
        <v>131</v>
      </c>
      <c r="D279" s="79">
        <v>44931</v>
      </c>
      <c r="E279" s="72">
        <v>77933.960000000006</v>
      </c>
      <c r="F279" s="80">
        <v>89.941900000000004</v>
      </c>
      <c r="G279" s="72">
        <v>254.23558</v>
      </c>
      <c r="H279" s="94">
        <v>2.9999999999999997E-4</v>
      </c>
      <c r="I279" s="73">
        <f t="shared" si="5"/>
        <v>1.7567391925412091E-3</v>
      </c>
      <c r="J279" s="73">
        <f>G279/'סכום נכסי הקרן'!$C$41</f>
        <v>2.9454550950367445E-4</v>
      </c>
    </row>
    <row r="280" spans="1:10">
      <c r="A280" s="69" t="s">
        <v>2176</v>
      </c>
      <c r="B280" s="54">
        <v>608321</v>
      </c>
      <c r="C280" s="70" t="s">
        <v>131</v>
      </c>
      <c r="D280" s="79">
        <v>42555</v>
      </c>
      <c r="E280" s="72">
        <v>10787.13</v>
      </c>
      <c r="F280" s="80">
        <v>100</v>
      </c>
      <c r="G280" s="72">
        <v>39.124929999999999</v>
      </c>
      <c r="H280" s="94">
        <v>0</v>
      </c>
      <c r="I280" s="73">
        <f t="shared" si="5"/>
        <v>2.7034885493380323E-4</v>
      </c>
      <c r="J280" s="73">
        <f>G280/'סכום נכסי הקרן'!$C$41</f>
        <v>4.5328322814397572E-5</v>
      </c>
    </row>
    <row r="281" spans="1:10">
      <c r="A281" s="69" t="s">
        <v>2177</v>
      </c>
      <c r="B281" s="54">
        <v>6658</v>
      </c>
      <c r="C281" s="70" t="s">
        <v>131</v>
      </c>
      <c r="D281" s="79">
        <v>43356</v>
      </c>
      <c r="E281" s="72">
        <v>394128.41837999999</v>
      </c>
      <c r="F281" s="80">
        <v>51.2164</v>
      </c>
      <c r="G281" s="72">
        <v>732.14037044199995</v>
      </c>
      <c r="H281" s="94">
        <v>2.9999999999999997E-4</v>
      </c>
      <c r="I281" s="73">
        <f t="shared" si="5"/>
        <v>5.0590074103597175E-3</v>
      </c>
      <c r="J281" s="73">
        <f>G281/'סכום נכסי הקרן'!$C$41</f>
        <v>8.4822375546352653E-4</v>
      </c>
    </row>
    <row r="282" spans="1:10">
      <c r="A282" s="69" t="s">
        <v>2178</v>
      </c>
      <c r="B282" s="54">
        <v>79691</v>
      </c>
      <c r="C282" s="70" t="s">
        <v>131</v>
      </c>
      <c r="D282" s="79">
        <v>43466</v>
      </c>
      <c r="E282" s="72">
        <v>72320.850000000006</v>
      </c>
      <c r="F282" s="80">
        <v>100</v>
      </c>
      <c r="G282" s="72">
        <v>262.30771999999996</v>
      </c>
      <c r="H282" s="94">
        <v>2.0000000000000001E-4</v>
      </c>
      <c r="I282" s="73">
        <f t="shared" si="5"/>
        <v>1.8125167698011643E-3</v>
      </c>
      <c r="J282" s="73">
        <f>G282/'סכום נכסי הקרן'!$C$41</f>
        <v>3.0389751518708426E-4</v>
      </c>
    </row>
    <row r="283" spans="1:10">
      <c r="A283" s="119" t="s">
        <v>3363</v>
      </c>
      <c r="B283" s="120" t="s">
        <v>3363</v>
      </c>
      <c r="C283" s="120" t="s">
        <v>3363</v>
      </c>
      <c r="D283" s="120" t="s">
        <v>3363</v>
      </c>
      <c r="E283" s="120" t="s">
        <v>3363</v>
      </c>
      <c r="F283" s="120" t="s">
        <v>3363</v>
      </c>
      <c r="G283" s="120" t="s">
        <v>3363</v>
      </c>
      <c r="H283" s="120" t="s">
        <v>3363</v>
      </c>
      <c r="I283" s="120" t="s">
        <v>3363</v>
      </c>
      <c r="J283" s="120" t="s">
        <v>3363</v>
      </c>
    </row>
    <row r="284" spans="1:10">
      <c r="A284" s="119" t="s">
        <v>3363</v>
      </c>
      <c r="B284" s="120" t="s">
        <v>3363</v>
      </c>
      <c r="C284" s="120" t="s">
        <v>3363</v>
      </c>
      <c r="D284" s="120" t="s">
        <v>3363</v>
      </c>
      <c r="E284" s="120" t="s">
        <v>3363</v>
      </c>
      <c r="F284" s="120" t="s">
        <v>3363</v>
      </c>
      <c r="G284" s="120" t="s">
        <v>3363</v>
      </c>
      <c r="H284" s="120" t="s">
        <v>3363</v>
      </c>
      <c r="I284" s="120" t="s">
        <v>3363</v>
      </c>
      <c r="J284" s="120" t="s">
        <v>3363</v>
      </c>
    </row>
    <row r="285" spans="1:10">
      <c r="A285" s="119" t="s">
        <v>3363</v>
      </c>
      <c r="B285" s="120" t="s">
        <v>3363</v>
      </c>
      <c r="C285" s="120" t="s">
        <v>3363</v>
      </c>
      <c r="D285" s="120" t="s">
        <v>3363</v>
      </c>
      <c r="E285" s="120" t="s">
        <v>3363</v>
      </c>
      <c r="F285" s="120" t="s">
        <v>3363</v>
      </c>
      <c r="G285" s="120" t="s">
        <v>3363</v>
      </c>
      <c r="H285" s="120" t="s">
        <v>3363</v>
      </c>
      <c r="I285" s="120" t="s">
        <v>3363</v>
      </c>
      <c r="J285" s="120" t="s">
        <v>3363</v>
      </c>
    </row>
    <row r="286" spans="1:10">
      <c r="A286" s="84" t="s">
        <v>112</v>
      </c>
      <c r="B286" s="120" t="s">
        <v>3363</v>
      </c>
      <c r="C286" s="120" t="s">
        <v>3363</v>
      </c>
      <c r="D286" s="120" t="s">
        <v>3363</v>
      </c>
      <c r="E286" s="120" t="s">
        <v>3363</v>
      </c>
      <c r="F286" s="120" t="s">
        <v>3363</v>
      </c>
      <c r="G286" s="120" t="s">
        <v>3363</v>
      </c>
      <c r="H286" s="120" t="s">
        <v>3363</v>
      </c>
      <c r="I286" s="120" t="s">
        <v>3363</v>
      </c>
      <c r="J286" s="120" t="s">
        <v>3363</v>
      </c>
    </row>
    <row r="287" spans="1:10">
      <c r="A287" s="84" t="s">
        <v>191</v>
      </c>
      <c r="B287" s="120" t="s">
        <v>3363</v>
      </c>
      <c r="C287" s="120" t="s">
        <v>3363</v>
      </c>
      <c r="D287" s="120" t="s">
        <v>3363</v>
      </c>
      <c r="E287" s="120" t="s">
        <v>3363</v>
      </c>
      <c r="F287" s="120" t="s">
        <v>3363</v>
      </c>
      <c r="G287" s="120" t="s">
        <v>3363</v>
      </c>
      <c r="H287" s="120" t="s">
        <v>3363</v>
      </c>
      <c r="I287" s="120" t="s">
        <v>3363</v>
      </c>
      <c r="J287" s="120" t="s">
        <v>3363</v>
      </c>
    </row>
    <row r="288" spans="1:10">
      <c r="A288" s="84" t="s">
        <v>199</v>
      </c>
      <c r="B288" s="120" t="s">
        <v>3363</v>
      </c>
      <c r="C288" s="120" t="s">
        <v>3363</v>
      </c>
      <c r="D288" s="120" t="s">
        <v>3363</v>
      </c>
      <c r="E288" s="120" t="s">
        <v>3363</v>
      </c>
      <c r="F288" s="120" t="s">
        <v>3363</v>
      </c>
      <c r="G288" s="120" t="s">
        <v>3363</v>
      </c>
      <c r="H288" s="120" t="s">
        <v>3363</v>
      </c>
      <c r="I288" s="120" t="s">
        <v>3363</v>
      </c>
      <c r="J288" s="120" t="s">
        <v>3363</v>
      </c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14.5703125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217</v>
      </c>
    </row>
    <row r="3" spans="1:11">
      <c r="A3" s="36" t="s">
        <v>146</v>
      </c>
      <c r="B3" s="36" t="s">
        <v>218</v>
      </c>
    </row>
    <row r="4" spans="1:11">
      <c r="A4" s="36" t="s">
        <v>147</v>
      </c>
      <c r="B4" s="36">
        <v>2145</v>
      </c>
    </row>
    <row r="5" spans="1:11" ht="18.75">
      <c r="A5" s="144" t="s">
        <v>99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</row>
    <row r="6" spans="1:11" s="3" customFormat="1">
      <c r="A6" s="37" t="s">
        <v>116</v>
      </c>
      <c r="B6" s="38" t="s">
        <v>47</v>
      </c>
      <c r="C6" s="38" t="s">
        <v>69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62</v>
      </c>
      <c r="J6" s="38" t="s">
        <v>148</v>
      </c>
      <c r="K6" s="40" t="s">
        <v>150</v>
      </c>
    </row>
    <row r="7" spans="1:11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2" t="s">
        <v>21</v>
      </c>
      <c r="F7" s="12" t="s">
        <v>200</v>
      </c>
      <c r="G7" s="113" t="s">
        <v>3363</v>
      </c>
      <c r="H7" s="12" t="s">
        <v>196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51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72">
        <v>50.725010000000005</v>
      </c>
      <c r="I9" s="117" t="s">
        <v>3363</v>
      </c>
      <c r="J9" s="73">
        <f>IFERROR(H9/$H$9,0)</f>
        <v>1</v>
      </c>
      <c r="K9" s="73">
        <f>H9/'סכום נכסי הקרן'!$C$41</f>
        <v>5.8767635572601535E-5</v>
      </c>
    </row>
    <row r="10" spans="1:11">
      <c r="A10" s="83" t="s">
        <v>2179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95">
        <v>0</v>
      </c>
      <c r="I10" s="117" t="s">
        <v>3363</v>
      </c>
      <c r="J10" s="73">
        <f t="shared" ref="J10:J15" si="0">IFERROR(H10/$H$9,0)</f>
        <v>0</v>
      </c>
      <c r="K10" s="73">
        <f>H10/'סכום נכסי הקרן'!$C$41</f>
        <v>0</v>
      </c>
    </row>
    <row r="11" spans="1:11">
      <c r="A11" s="74" t="s">
        <v>2180</v>
      </c>
      <c r="B11" s="54">
        <v>8944</v>
      </c>
      <c r="C11" s="70" t="s">
        <v>588</v>
      </c>
      <c r="D11" s="70" t="s">
        <v>132</v>
      </c>
      <c r="E11" s="79">
        <v>44607</v>
      </c>
      <c r="F11" s="72">
        <v>4528.5636999999997</v>
      </c>
      <c r="G11" s="80">
        <v>0</v>
      </c>
      <c r="H11" s="95">
        <v>0</v>
      </c>
      <c r="I11" s="73">
        <v>2.7186596961496725E-5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2181</v>
      </c>
      <c r="B12" s="54">
        <v>8731</v>
      </c>
      <c r="C12" s="70" t="s">
        <v>154</v>
      </c>
      <c r="D12" s="70" t="s">
        <v>132</v>
      </c>
      <c r="E12" s="79">
        <v>44537</v>
      </c>
      <c r="F12" s="72">
        <v>964.14581999999996</v>
      </c>
      <c r="G12" s="80">
        <v>0</v>
      </c>
      <c r="H12" s="95">
        <v>0</v>
      </c>
      <c r="I12" s="73">
        <v>1.4734752220041549E-4</v>
      </c>
      <c r="J12" s="73">
        <f t="shared" si="0"/>
        <v>0</v>
      </c>
      <c r="K12" s="73">
        <f>H12/'סכום נכסי הקרן'!$C$41</f>
        <v>0</v>
      </c>
    </row>
    <row r="13" spans="1:11">
      <c r="A13" s="83" t="s">
        <v>187</v>
      </c>
      <c r="B13" s="117" t="s">
        <v>3363</v>
      </c>
      <c r="C13" s="117" t="s">
        <v>3363</v>
      </c>
      <c r="D13" s="117" t="s">
        <v>3363</v>
      </c>
      <c r="E13" s="117" t="s">
        <v>3363</v>
      </c>
      <c r="F13" s="117" t="s">
        <v>3363</v>
      </c>
      <c r="G13" s="117" t="s">
        <v>3363</v>
      </c>
      <c r="H13" s="72">
        <v>50.725010000000005</v>
      </c>
      <c r="I13" s="117" t="s">
        <v>3363</v>
      </c>
      <c r="J13" s="73">
        <f t="shared" si="0"/>
        <v>1</v>
      </c>
      <c r="K13" s="73">
        <f>H13/'סכום נכסי הקרן'!$C$41</f>
        <v>5.8767635572601535E-5</v>
      </c>
    </row>
    <row r="14" spans="1:11">
      <c r="A14" s="74" t="s">
        <v>2182</v>
      </c>
      <c r="B14" s="54">
        <v>9122</v>
      </c>
      <c r="C14" s="70" t="s">
        <v>1290</v>
      </c>
      <c r="D14" s="70" t="s">
        <v>131</v>
      </c>
      <c r="E14" s="79">
        <v>44742</v>
      </c>
      <c r="F14" s="72">
        <v>1072.4100000000001</v>
      </c>
      <c r="G14" s="80">
        <v>0</v>
      </c>
      <c r="H14" s="95">
        <v>0</v>
      </c>
      <c r="I14" s="73">
        <v>1.2892097206083542E-4</v>
      </c>
      <c r="J14" s="73">
        <f t="shared" si="0"/>
        <v>0</v>
      </c>
      <c r="K14" s="73">
        <f>H14/'סכום נכסי הקרן'!$C$41</f>
        <v>0</v>
      </c>
    </row>
    <row r="15" spans="1:11">
      <c r="A15" s="74" t="s">
        <v>2183</v>
      </c>
      <c r="B15" s="54">
        <v>9919</v>
      </c>
      <c r="C15" s="70" t="s">
        <v>848</v>
      </c>
      <c r="D15" s="70" t="s">
        <v>131</v>
      </c>
      <c r="E15" s="79">
        <v>45291</v>
      </c>
      <c r="F15" s="72">
        <v>357.12</v>
      </c>
      <c r="G15" s="80">
        <v>3916.1597000000002</v>
      </c>
      <c r="H15" s="72">
        <v>50.725010000000005</v>
      </c>
      <c r="I15" s="73">
        <v>0</v>
      </c>
      <c r="J15" s="73">
        <f t="shared" si="0"/>
        <v>1</v>
      </c>
      <c r="K15" s="73">
        <f>H15/'סכום נכסי הקרן'!$C$41</f>
        <v>5.8767635572601535E-5</v>
      </c>
    </row>
    <row r="16" spans="1:11" hidden="1">
      <c r="A16" s="54"/>
      <c r="B16" s="54"/>
      <c r="C16" s="54"/>
      <c r="D16" s="54"/>
      <c r="E16" s="54"/>
      <c r="F16" s="72"/>
      <c r="G16" s="80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26:E36 C15:C25 C1:C13 D1:E25 F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25.14062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217</v>
      </c>
    </row>
    <row r="3" spans="1:11">
      <c r="A3" s="36" t="s">
        <v>146</v>
      </c>
      <c r="B3" s="36" t="s">
        <v>218</v>
      </c>
    </row>
    <row r="4" spans="1:11">
      <c r="A4" s="36" t="s">
        <v>147</v>
      </c>
      <c r="B4" s="36">
        <v>2145</v>
      </c>
    </row>
    <row r="5" spans="1:11" ht="18.75">
      <c r="A5" s="144" t="s">
        <v>100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</row>
    <row r="6" spans="1:11" s="3" customFormat="1">
      <c r="A6" s="37" t="s">
        <v>116</v>
      </c>
      <c r="B6" s="38" t="s">
        <v>47</v>
      </c>
      <c r="C6" s="38" t="s">
        <v>69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62</v>
      </c>
      <c r="J6" s="38" t="s">
        <v>148</v>
      </c>
      <c r="K6" s="40" t="s">
        <v>150</v>
      </c>
    </row>
    <row r="7" spans="1:11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2" t="s">
        <v>21</v>
      </c>
      <c r="F7" s="12" t="s">
        <v>200</v>
      </c>
      <c r="G7" s="113" t="s">
        <v>3363</v>
      </c>
      <c r="H7" s="12" t="s">
        <v>196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53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72">
        <v>3.5713043369999995</v>
      </c>
      <c r="I9" s="117" t="s">
        <v>3363</v>
      </c>
      <c r="J9" s="73">
        <f>IFERROR(H9/$H$9,0)</f>
        <v>1</v>
      </c>
      <c r="K9" s="73">
        <f>H9/'סכום נכסי הקרן'!$C$41</f>
        <v>4.1375469772340566E-6</v>
      </c>
    </row>
    <row r="10" spans="1:11">
      <c r="A10" s="83" t="s">
        <v>189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72">
        <v>3.5713043369999995</v>
      </c>
      <c r="I10" s="117" t="s">
        <v>3363</v>
      </c>
      <c r="J10" s="73">
        <f t="shared" ref="J10:J13" si="0">IFERROR(H10/$H$9,0)</f>
        <v>1</v>
      </c>
      <c r="K10" s="73">
        <f>H10/'סכום נכסי הקרן'!$C$41</f>
        <v>4.1375469772340566E-6</v>
      </c>
    </row>
    <row r="11" spans="1:11">
      <c r="A11" s="74" t="s">
        <v>2184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72">
        <v>3.5713043369999995</v>
      </c>
      <c r="I11" s="117" t="s">
        <v>3363</v>
      </c>
      <c r="J11" s="73">
        <f t="shared" si="0"/>
        <v>1</v>
      </c>
      <c r="K11" s="73">
        <f>H11/'סכום נכסי הקרן'!$C$41</f>
        <v>4.1375469772340566E-6</v>
      </c>
    </row>
    <row r="12" spans="1:11">
      <c r="A12" s="69" t="s">
        <v>2185</v>
      </c>
      <c r="B12" s="54" t="s">
        <v>2186</v>
      </c>
      <c r="C12" s="70" t="s">
        <v>1812</v>
      </c>
      <c r="D12" s="70" t="s">
        <v>131</v>
      </c>
      <c r="E12" s="79">
        <v>45274</v>
      </c>
      <c r="F12" s="72">
        <v>-807987.40659000014</v>
      </c>
      <c r="G12" s="80">
        <v>1.1483000000000001</v>
      </c>
      <c r="H12" s="72">
        <v>-9.2781193900000005</v>
      </c>
      <c r="I12" s="117" t="s">
        <v>3363</v>
      </c>
      <c r="J12" s="73">
        <f t="shared" si="0"/>
        <v>-2.5979638010335164</v>
      </c>
      <c r="K12" s="73">
        <f>H12/'סכום נכסי הקרן'!$C$41</f>
        <v>-1.0749197271929727E-5</v>
      </c>
    </row>
    <row r="13" spans="1:11">
      <c r="A13" s="69" t="s">
        <v>2187</v>
      </c>
      <c r="B13" s="54" t="s">
        <v>2188</v>
      </c>
      <c r="C13" s="70" t="s">
        <v>1812</v>
      </c>
      <c r="D13" s="70" t="s">
        <v>131</v>
      </c>
      <c r="E13" s="79">
        <v>45274</v>
      </c>
      <c r="F13" s="72">
        <v>807987.40659000014</v>
      </c>
      <c r="G13" s="80">
        <v>1.5903</v>
      </c>
      <c r="H13" s="72">
        <v>12.849423727</v>
      </c>
      <c r="I13" s="117" t="s">
        <v>3363</v>
      </c>
      <c r="J13" s="73">
        <f t="shared" si="0"/>
        <v>3.597963801033516</v>
      </c>
      <c r="K13" s="73">
        <f>H13/'סכום נכסי הקרן'!$C$41</f>
        <v>1.4886744249163782E-5</v>
      </c>
    </row>
    <row r="14" spans="1:11" s="6" customFormat="1">
      <c r="A14" s="118" t="s">
        <v>3363</v>
      </c>
      <c r="B14" s="117" t="s">
        <v>3363</v>
      </c>
      <c r="C14" s="117" t="s">
        <v>3363</v>
      </c>
      <c r="D14" s="117" t="s">
        <v>3363</v>
      </c>
      <c r="E14" s="117" t="s">
        <v>3363</v>
      </c>
      <c r="F14" s="117" t="s">
        <v>3363</v>
      </c>
      <c r="G14" s="117" t="s">
        <v>3363</v>
      </c>
      <c r="H14" s="117" t="s">
        <v>3363</v>
      </c>
      <c r="I14" s="117" t="s">
        <v>3363</v>
      </c>
      <c r="J14" s="117" t="s">
        <v>3363</v>
      </c>
      <c r="K14" s="117" t="s">
        <v>3363</v>
      </c>
    </row>
    <row r="15" spans="1:11" s="6" customFormat="1">
      <c r="A15" s="117" t="s">
        <v>3363</v>
      </c>
      <c r="B15" s="117" t="s">
        <v>3363</v>
      </c>
      <c r="C15" s="117" t="s">
        <v>3363</v>
      </c>
      <c r="D15" s="117" t="s">
        <v>3363</v>
      </c>
      <c r="E15" s="117" t="s">
        <v>3363</v>
      </c>
      <c r="F15" s="117" t="s">
        <v>3363</v>
      </c>
      <c r="G15" s="117" t="s">
        <v>3363</v>
      </c>
      <c r="H15" s="117" t="s">
        <v>3363</v>
      </c>
      <c r="I15" s="117" t="s">
        <v>3363</v>
      </c>
      <c r="J15" s="117" t="s">
        <v>3363</v>
      </c>
      <c r="K15" s="117" t="s">
        <v>3363</v>
      </c>
    </row>
    <row r="16" spans="1:11" s="6" customFormat="1">
      <c r="A16" s="117" t="s">
        <v>3363</v>
      </c>
      <c r="B16" s="117" t="s">
        <v>3363</v>
      </c>
      <c r="C16" s="117" t="s">
        <v>3363</v>
      </c>
      <c r="D16" s="117" t="s">
        <v>3363</v>
      </c>
      <c r="E16" s="117" t="s">
        <v>3363</v>
      </c>
      <c r="F16" s="117" t="s">
        <v>3363</v>
      </c>
      <c r="G16" s="117" t="s">
        <v>3363</v>
      </c>
      <c r="H16" s="117" t="s">
        <v>3363</v>
      </c>
      <c r="I16" s="117" t="s">
        <v>3363</v>
      </c>
      <c r="J16" s="117" t="s">
        <v>3363</v>
      </c>
      <c r="K16" s="117" t="s">
        <v>3363</v>
      </c>
    </row>
    <row r="17" spans="1:11">
      <c r="A17" s="84" t="s">
        <v>208</v>
      </c>
      <c r="B17" s="117" t="s">
        <v>3363</v>
      </c>
      <c r="C17" s="117" t="s">
        <v>3363</v>
      </c>
      <c r="D17" s="117" t="s">
        <v>3363</v>
      </c>
      <c r="E17" s="117" t="s">
        <v>3363</v>
      </c>
      <c r="F17" s="117" t="s">
        <v>3363</v>
      </c>
      <c r="G17" s="117" t="s">
        <v>3363</v>
      </c>
      <c r="H17" s="117" t="s">
        <v>3363</v>
      </c>
      <c r="I17" s="117" t="s">
        <v>3363</v>
      </c>
      <c r="J17" s="117" t="s">
        <v>3363</v>
      </c>
      <c r="K17" s="117" t="s">
        <v>3363</v>
      </c>
    </row>
    <row r="18" spans="1:11">
      <c r="A18" s="84" t="s">
        <v>112</v>
      </c>
      <c r="B18" s="117" t="s">
        <v>3363</v>
      </c>
      <c r="C18" s="117" t="s">
        <v>3363</v>
      </c>
      <c r="D18" s="117" t="s">
        <v>3363</v>
      </c>
      <c r="E18" s="117" t="s">
        <v>3363</v>
      </c>
      <c r="F18" s="117" t="s">
        <v>3363</v>
      </c>
      <c r="G18" s="117" t="s">
        <v>3363</v>
      </c>
      <c r="H18" s="117" t="s">
        <v>3363</v>
      </c>
      <c r="I18" s="117" t="s">
        <v>3363</v>
      </c>
      <c r="J18" s="117" t="s">
        <v>3363</v>
      </c>
      <c r="K18" s="117" t="s">
        <v>3363</v>
      </c>
    </row>
    <row r="19" spans="1:11">
      <c r="A19" s="84" t="s">
        <v>191</v>
      </c>
      <c r="B19" s="117" t="s">
        <v>3363</v>
      </c>
      <c r="C19" s="117" t="s">
        <v>3363</v>
      </c>
      <c r="D19" s="117" t="s">
        <v>3363</v>
      </c>
      <c r="E19" s="117" t="s">
        <v>3363</v>
      </c>
      <c r="F19" s="117" t="s">
        <v>3363</v>
      </c>
      <c r="G19" s="117" t="s">
        <v>3363</v>
      </c>
      <c r="H19" s="117" t="s">
        <v>3363</v>
      </c>
      <c r="I19" s="117" t="s">
        <v>3363</v>
      </c>
      <c r="J19" s="117" t="s">
        <v>3363</v>
      </c>
      <c r="K19" s="117" t="s">
        <v>3363</v>
      </c>
    </row>
    <row r="20" spans="1:11">
      <c r="A20" s="84" t="s">
        <v>199</v>
      </c>
      <c r="B20" s="117" t="s">
        <v>3363</v>
      </c>
      <c r="C20" s="117" t="s">
        <v>3363</v>
      </c>
      <c r="D20" s="117" t="s">
        <v>3363</v>
      </c>
      <c r="E20" s="117" t="s">
        <v>3363</v>
      </c>
      <c r="F20" s="117" t="s">
        <v>3363</v>
      </c>
      <c r="G20" s="117" t="s">
        <v>3363</v>
      </c>
      <c r="H20" s="117" t="s">
        <v>3363</v>
      </c>
      <c r="I20" s="117" t="s">
        <v>3363</v>
      </c>
      <c r="J20" s="117" t="s">
        <v>3363</v>
      </c>
      <c r="K20" s="117" t="s">
        <v>3363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23.285156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217</v>
      </c>
    </row>
    <row r="3" spans="1:10">
      <c r="A3" s="36" t="s">
        <v>146</v>
      </c>
      <c r="B3" s="36" t="s">
        <v>218</v>
      </c>
    </row>
    <row r="4" spans="1:10">
      <c r="A4" s="36" t="s">
        <v>147</v>
      </c>
      <c r="B4" s="36">
        <v>2145</v>
      </c>
    </row>
    <row r="5" spans="1:10" ht="18.75">
      <c r="A5" s="144" t="s">
        <v>101</v>
      </c>
      <c r="B5" s="145"/>
      <c r="C5" s="145"/>
      <c r="D5" s="145"/>
      <c r="E5" s="145"/>
      <c r="F5" s="145"/>
      <c r="G5" s="145"/>
      <c r="H5" s="145"/>
      <c r="I5" s="145"/>
      <c r="J5" s="146"/>
    </row>
    <row r="6" spans="1:10" s="3" customFormat="1">
      <c r="A6" s="37" t="s">
        <v>116</v>
      </c>
      <c r="B6" s="38" t="s">
        <v>47</v>
      </c>
      <c r="C6" s="38" t="s">
        <v>69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148</v>
      </c>
      <c r="J6" s="40" t="s">
        <v>150</v>
      </c>
    </row>
    <row r="7" spans="1:10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2" t="s">
        <v>21</v>
      </c>
      <c r="F7" s="12" t="s">
        <v>200</v>
      </c>
      <c r="G7" s="113" t="s">
        <v>3363</v>
      </c>
      <c r="H7" s="12" t="s">
        <v>196</v>
      </c>
      <c r="I7" s="26" t="s">
        <v>19</v>
      </c>
      <c r="J7" s="13" t="s">
        <v>19</v>
      </c>
    </row>
    <row r="8" spans="1:10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52</v>
      </c>
      <c r="B9" s="115" t="s">
        <v>3363</v>
      </c>
      <c r="C9" s="115" t="s">
        <v>3363</v>
      </c>
      <c r="D9" s="115" t="s">
        <v>3363</v>
      </c>
      <c r="E9" s="115" t="s">
        <v>3363</v>
      </c>
      <c r="F9" s="115" t="s">
        <v>3363</v>
      </c>
      <c r="G9" s="115" t="s">
        <v>3363</v>
      </c>
      <c r="H9" s="61">
        <v>10661.708783046</v>
      </c>
      <c r="I9" s="62">
        <f>IFERROR(H9/$H$9,0)</f>
        <v>1</v>
      </c>
      <c r="J9" s="62">
        <f>H9/'סכום נכסי הקרן'!$C$41</f>
        <v>1.2352159543058785E-2</v>
      </c>
    </row>
    <row r="10" spans="1:10">
      <c r="A10" s="63" t="s">
        <v>35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66">
        <v>8376.7342733200021</v>
      </c>
      <c r="I10" s="67">
        <f t="shared" ref="I10:I73" si="0">IFERROR(H10/$H$9,0)</f>
        <v>0.78568402530750869</v>
      </c>
      <c r="J10" s="67">
        <f>H10/'סכום נכסי הקרן'!$C$41</f>
        <v>9.7048944310309838E-3</v>
      </c>
    </row>
    <row r="11" spans="1:10">
      <c r="A11" s="68" t="s">
        <v>178</v>
      </c>
      <c r="B11" s="116" t="s">
        <v>3363</v>
      </c>
      <c r="C11" s="116" t="s">
        <v>3363</v>
      </c>
      <c r="D11" s="116" t="s">
        <v>3363</v>
      </c>
      <c r="E11" s="116" t="s">
        <v>3363</v>
      </c>
      <c r="F11" s="116" t="s">
        <v>3363</v>
      </c>
      <c r="G11" s="116" t="s">
        <v>3363</v>
      </c>
      <c r="H11" s="66">
        <v>-103.30559611799998</v>
      </c>
      <c r="I11" s="67">
        <f t="shared" si="0"/>
        <v>-9.6894032861105824E-3</v>
      </c>
      <c r="J11" s="67">
        <f>H11/'סכום נכסי הקרן'!$C$41</f>
        <v>-1.1968505526707599E-4</v>
      </c>
    </row>
    <row r="12" spans="1:10">
      <c r="A12" s="69" t="s">
        <v>1083</v>
      </c>
      <c r="B12" s="54" t="s">
        <v>2189</v>
      </c>
      <c r="C12" s="70" t="s">
        <v>1812</v>
      </c>
      <c r="D12" s="70" t="s">
        <v>132</v>
      </c>
      <c r="E12" s="79">
        <v>44917</v>
      </c>
      <c r="F12" s="72">
        <v>448176.05676000001</v>
      </c>
      <c r="G12" s="80">
        <v>-1.4228719999999999</v>
      </c>
      <c r="H12" s="72">
        <v>-6.3769709800000003</v>
      </c>
      <c r="I12" s="73">
        <f t="shared" si="0"/>
        <v>-5.981190360536306E-4</v>
      </c>
      <c r="J12" s="73">
        <f>H12/'סכום נכסי הקרן'!$C$41</f>
        <v>-7.3880617590749746E-6</v>
      </c>
    </row>
    <row r="13" spans="1:10">
      <c r="A13" s="69" t="s">
        <v>2190</v>
      </c>
      <c r="B13" s="54" t="s">
        <v>2191</v>
      </c>
      <c r="C13" s="70" t="s">
        <v>1812</v>
      </c>
      <c r="D13" s="70" t="s">
        <v>132</v>
      </c>
      <c r="E13" s="79">
        <v>44952</v>
      </c>
      <c r="F13" s="72">
        <v>282894.73007799999</v>
      </c>
      <c r="G13" s="80">
        <v>-38.778080000000003</v>
      </c>
      <c r="H13" s="72">
        <v>-109.70114519400001</v>
      </c>
      <c r="I13" s="73">
        <f t="shared" si="0"/>
        <v>-1.028926482858397E-2</v>
      </c>
      <c r="J13" s="73">
        <f>H13/'סכום נכסי הקרן'!$C$41</f>
        <v>-1.2709464074345259E-4</v>
      </c>
    </row>
    <row r="14" spans="1:10" s="6" customFormat="1">
      <c r="A14" s="69" t="s">
        <v>2192</v>
      </c>
      <c r="B14" s="54" t="s">
        <v>2193</v>
      </c>
      <c r="C14" s="70" t="s">
        <v>1812</v>
      </c>
      <c r="D14" s="70" t="s">
        <v>132</v>
      </c>
      <c r="E14" s="79">
        <v>44952</v>
      </c>
      <c r="F14" s="72">
        <v>470843.78490199998</v>
      </c>
      <c r="G14" s="80">
        <v>-15.624169999999999</v>
      </c>
      <c r="H14" s="72">
        <v>-73.565435155000003</v>
      </c>
      <c r="I14" s="73">
        <f t="shared" si="0"/>
        <v>-6.8999666612524655E-3</v>
      </c>
      <c r="J14" s="73">
        <f>H14/'סכום נכסי הקרן'!$C$41</f>
        <v>-8.5229489041577111E-5</v>
      </c>
    </row>
    <row r="15" spans="1:10" s="6" customFormat="1">
      <c r="A15" s="69" t="s">
        <v>1174</v>
      </c>
      <c r="B15" s="54" t="s">
        <v>2194</v>
      </c>
      <c r="C15" s="70" t="s">
        <v>1812</v>
      </c>
      <c r="D15" s="70" t="s">
        <v>132</v>
      </c>
      <c r="E15" s="79">
        <v>44965</v>
      </c>
      <c r="F15" s="72">
        <v>113155.65942</v>
      </c>
      <c r="G15" s="80">
        <v>-2.479949</v>
      </c>
      <c r="H15" s="72">
        <v>-2.8062023300000001</v>
      </c>
      <c r="I15" s="73">
        <f t="shared" si="0"/>
        <v>-2.6320380598486776E-4</v>
      </c>
      <c r="J15" s="73">
        <f>H15/'סכום נכסי הקרן'!$C$41</f>
        <v>-3.2511354038653774E-6</v>
      </c>
    </row>
    <row r="16" spans="1:10" s="6" customFormat="1">
      <c r="A16" s="69" t="s">
        <v>1174</v>
      </c>
      <c r="B16" s="54" t="s">
        <v>2195</v>
      </c>
      <c r="C16" s="70" t="s">
        <v>1812</v>
      </c>
      <c r="D16" s="70" t="s">
        <v>132</v>
      </c>
      <c r="E16" s="79">
        <v>44952</v>
      </c>
      <c r="F16" s="72">
        <v>325785.15217999998</v>
      </c>
      <c r="G16" s="80">
        <v>7.9122940000000002</v>
      </c>
      <c r="H16" s="72">
        <v>25.777079859000001</v>
      </c>
      <c r="I16" s="73">
        <f t="shared" si="0"/>
        <v>2.4177249992037024E-3</v>
      </c>
      <c r="J16" s="73">
        <f>H16/'סכום נכסי הקרן'!$C$41</f>
        <v>2.9864124921405811E-5</v>
      </c>
    </row>
    <row r="17" spans="1:10">
      <c r="A17" s="69" t="s">
        <v>1064</v>
      </c>
      <c r="B17" s="54" t="s">
        <v>2196</v>
      </c>
      <c r="C17" s="70" t="s">
        <v>1812</v>
      </c>
      <c r="D17" s="70" t="s">
        <v>132</v>
      </c>
      <c r="E17" s="79">
        <v>45091</v>
      </c>
      <c r="F17" s="72">
        <v>277221.13978999999</v>
      </c>
      <c r="G17" s="80">
        <v>5.8367300000000002</v>
      </c>
      <c r="H17" s="72">
        <v>16.180648321</v>
      </c>
      <c r="I17" s="73">
        <f t="shared" si="0"/>
        <v>1.5176411821273986E-3</v>
      </c>
      <c r="J17" s="73">
        <f>H17/'סכום נכסי הקרן'!$C$41</f>
        <v>1.8746146010753963E-5</v>
      </c>
    </row>
    <row r="18" spans="1:10">
      <c r="A18" s="69" t="s">
        <v>1083</v>
      </c>
      <c r="B18" s="54" t="s">
        <v>2197</v>
      </c>
      <c r="C18" s="70" t="s">
        <v>1812</v>
      </c>
      <c r="D18" s="70" t="s">
        <v>132</v>
      </c>
      <c r="E18" s="79">
        <v>45043</v>
      </c>
      <c r="F18" s="72">
        <v>369355.49868000002</v>
      </c>
      <c r="G18" s="80">
        <v>5.8099420000000004</v>
      </c>
      <c r="H18" s="72">
        <v>21.459340316000002</v>
      </c>
      <c r="I18" s="73">
        <f t="shared" si="0"/>
        <v>2.0127486834121884E-3</v>
      </c>
      <c r="J18" s="73">
        <f>H18/'סכום נכסי הקרן'!$C$41</f>
        <v>2.486179285758887E-5</v>
      </c>
    </row>
    <row r="19" spans="1:10">
      <c r="A19" s="69" t="s">
        <v>1050</v>
      </c>
      <c r="B19" s="54" t="s">
        <v>2198</v>
      </c>
      <c r="C19" s="70" t="s">
        <v>1812</v>
      </c>
      <c r="D19" s="70" t="s">
        <v>132</v>
      </c>
      <c r="E19" s="79">
        <v>45244</v>
      </c>
      <c r="F19" s="72">
        <v>233989.425552</v>
      </c>
      <c r="G19" s="80">
        <v>10.994979000000001</v>
      </c>
      <c r="H19" s="72">
        <v>25.727089045</v>
      </c>
      <c r="I19" s="73">
        <f t="shared" si="0"/>
        <v>2.4130361810210587E-3</v>
      </c>
      <c r="J19" s="73">
        <f>H19/'סכום נכסי הקרן'!$C$41</f>
        <v>2.9806207891145398E-5</v>
      </c>
    </row>
    <row r="20" spans="1:10">
      <c r="A20" s="118" t="s">
        <v>3363</v>
      </c>
      <c r="B20" s="117" t="s">
        <v>3363</v>
      </c>
      <c r="C20" s="117" t="s">
        <v>3363</v>
      </c>
      <c r="D20" s="117" t="s">
        <v>3363</v>
      </c>
      <c r="E20" s="117" t="s">
        <v>3363</v>
      </c>
      <c r="F20" s="117" t="s">
        <v>3363</v>
      </c>
      <c r="G20" s="117" t="s">
        <v>3363</v>
      </c>
      <c r="H20" s="117" t="s">
        <v>3363</v>
      </c>
      <c r="I20" s="117" t="s">
        <v>3363</v>
      </c>
      <c r="J20" s="117" t="s">
        <v>3363</v>
      </c>
    </row>
    <row r="21" spans="1:10">
      <c r="A21" s="68" t="s">
        <v>2184</v>
      </c>
      <c r="B21" s="116" t="s">
        <v>3363</v>
      </c>
      <c r="C21" s="116" t="s">
        <v>3363</v>
      </c>
      <c r="D21" s="116" t="s">
        <v>3363</v>
      </c>
      <c r="E21" s="116" t="s">
        <v>3363</v>
      </c>
      <c r="F21" s="116" t="s">
        <v>3363</v>
      </c>
      <c r="G21" s="116" t="s">
        <v>3363</v>
      </c>
      <c r="H21" s="66">
        <v>8831.6755782850032</v>
      </c>
      <c r="I21" s="67">
        <f t="shared" si="0"/>
        <v>0.82835460600170652</v>
      </c>
      <c r="J21" s="67">
        <f>H21/'סכום נכסי הקרן'!$C$41</f>
        <v>1.023196825156068E-2</v>
      </c>
    </row>
    <row r="22" spans="1:10">
      <c r="A22" s="69" t="s">
        <v>2199</v>
      </c>
      <c r="B22" s="54" t="s">
        <v>2200</v>
      </c>
      <c r="C22" s="70" t="s">
        <v>1812</v>
      </c>
      <c r="D22" s="70" t="s">
        <v>131</v>
      </c>
      <c r="E22" s="79">
        <v>45131</v>
      </c>
      <c r="F22" s="72">
        <v>574950.11040000001</v>
      </c>
      <c r="G22" s="80">
        <v>-1.8345130000000001</v>
      </c>
      <c r="H22" s="72">
        <v>-10.547535196999997</v>
      </c>
      <c r="I22" s="73">
        <f t="shared" si="0"/>
        <v>-9.8929124886363803E-4</v>
      </c>
      <c r="J22" s="73">
        <f>H22/'סכום נכסי הקרן'!$C$41</f>
        <v>-1.221988334051553E-5</v>
      </c>
    </row>
    <row r="23" spans="1:10">
      <c r="A23" s="69" t="s">
        <v>2199</v>
      </c>
      <c r="B23" s="54" t="s">
        <v>2201</v>
      </c>
      <c r="C23" s="70" t="s">
        <v>1812</v>
      </c>
      <c r="D23" s="70" t="s">
        <v>131</v>
      </c>
      <c r="E23" s="79">
        <v>45131</v>
      </c>
      <c r="F23" s="72">
        <v>407860.35696</v>
      </c>
      <c r="G23" s="80">
        <v>-1.8345130000000001</v>
      </c>
      <c r="H23" s="72">
        <v>-7.4822517449999992</v>
      </c>
      <c r="I23" s="73">
        <f t="shared" si="0"/>
        <v>-7.0178729294295683E-4</v>
      </c>
      <c r="J23" s="73">
        <f>H23/'סכום נכסי הקרן'!$C$41</f>
        <v>-8.6685886077227353E-6</v>
      </c>
    </row>
    <row r="24" spans="1:10">
      <c r="A24" s="69" t="s">
        <v>2202</v>
      </c>
      <c r="B24" s="54" t="s">
        <v>2203</v>
      </c>
      <c r="C24" s="70" t="s">
        <v>1812</v>
      </c>
      <c r="D24" s="70" t="s">
        <v>131</v>
      </c>
      <c r="E24" s="79">
        <v>45131</v>
      </c>
      <c r="F24" s="72">
        <v>762450.87006900017</v>
      </c>
      <c r="G24" s="80">
        <v>-1.7487699999999999</v>
      </c>
      <c r="H24" s="72">
        <v>-13.333510343</v>
      </c>
      <c r="I24" s="73">
        <f t="shared" si="0"/>
        <v>-1.2505978745360816E-3</v>
      </c>
      <c r="J24" s="73">
        <f>H24/'סכום נכסי הקרן'!$C$41</f>
        <v>-1.5447584470479894E-5</v>
      </c>
    </row>
    <row r="25" spans="1:10">
      <c r="A25" s="69" t="s">
        <v>2204</v>
      </c>
      <c r="B25" s="54" t="s">
        <v>2205</v>
      </c>
      <c r="C25" s="70" t="s">
        <v>1812</v>
      </c>
      <c r="D25" s="70" t="s">
        <v>131</v>
      </c>
      <c r="E25" s="79">
        <v>45131</v>
      </c>
      <c r="F25" s="72">
        <v>408920.89699899999</v>
      </c>
      <c r="G25" s="80">
        <v>-1.720221</v>
      </c>
      <c r="H25" s="72">
        <v>-7.0343420530000005</v>
      </c>
      <c r="I25" s="73">
        <f t="shared" si="0"/>
        <v>-6.5977623251029383E-4</v>
      </c>
      <c r="J25" s="73">
        <f>H25/'סכום נכסי הקרן'!$C$41</f>
        <v>-8.1496612866853984E-6</v>
      </c>
    </row>
    <row r="26" spans="1:10">
      <c r="A26" s="69" t="s">
        <v>2206</v>
      </c>
      <c r="B26" s="54" t="s">
        <v>2207</v>
      </c>
      <c r="C26" s="70" t="s">
        <v>1812</v>
      </c>
      <c r="D26" s="70" t="s">
        <v>131</v>
      </c>
      <c r="E26" s="79">
        <v>45138</v>
      </c>
      <c r="F26" s="72">
        <v>871834.92852800002</v>
      </c>
      <c r="G26" s="80">
        <v>0.75822500000000004</v>
      </c>
      <c r="H26" s="72">
        <v>6.6104661760000001</v>
      </c>
      <c r="I26" s="73">
        <f t="shared" si="0"/>
        <v>6.2001938999795307E-4</v>
      </c>
      <c r="J26" s="73">
        <f>H26/'סכום נכסי הקרן'!$C$41</f>
        <v>7.6585784250447037E-6</v>
      </c>
    </row>
    <row r="27" spans="1:10">
      <c r="A27" s="69" t="s">
        <v>2208</v>
      </c>
      <c r="B27" s="54" t="s">
        <v>2209</v>
      </c>
      <c r="C27" s="70" t="s">
        <v>1812</v>
      </c>
      <c r="D27" s="70" t="s">
        <v>131</v>
      </c>
      <c r="E27" s="79">
        <v>45133</v>
      </c>
      <c r="F27" s="72">
        <v>1610664</v>
      </c>
      <c r="G27" s="80">
        <v>0.964086</v>
      </c>
      <c r="H27" s="72">
        <v>15.52819</v>
      </c>
      <c r="I27" s="73">
        <f t="shared" si="0"/>
        <v>1.4564447703441839E-3</v>
      </c>
      <c r="J27" s="73">
        <f>H27/'סכום נכסי הקרן'!$C$41</f>
        <v>1.7990238168944973E-5</v>
      </c>
    </row>
    <row r="28" spans="1:10">
      <c r="A28" s="69" t="s">
        <v>2210</v>
      </c>
      <c r="B28" s="54" t="s">
        <v>2211</v>
      </c>
      <c r="C28" s="70" t="s">
        <v>1812</v>
      </c>
      <c r="D28" s="70" t="s">
        <v>131</v>
      </c>
      <c r="E28" s="79">
        <v>45132</v>
      </c>
      <c r="F28" s="72">
        <v>331979.94772</v>
      </c>
      <c r="G28" s="80">
        <v>1.0965450000000001</v>
      </c>
      <c r="H28" s="72">
        <v>3.6403111149999998</v>
      </c>
      <c r="I28" s="73">
        <f t="shared" si="0"/>
        <v>3.4143786789494167E-4</v>
      </c>
      <c r="J28" s="73">
        <f>H28/'סכום נכסי הקרן'!$C$41</f>
        <v>4.2174950182801487E-6</v>
      </c>
    </row>
    <row r="29" spans="1:10">
      <c r="A29" s="69" t="s">
        <v>2212</v>
      </c>
      <c r="B29" s="54" t="s">
        <v>2213</v>
      </c>
      <c r="C29" s="70" t="s">
        <v>1812</v>
      </c>
      <c r="D29" s="70" t="s">
        <v>131</v>
      </c>
      <c r="E29" s="79">
        <v>45132</v>
      </c>
      <c r="F29" s="72">
        <v>322112.35350000003</v>
      </c>
      <c r="G29" s="80">
        <v>1.3549059999999999</v>
      </c>
      <c r="H29" s="72">
        <v>4.3643180700000004</v>
      </c>
      <c r="I29" s="73">
        <f t="shared" si="0"/>
        <v>4.0934508330784991E-4</v>
      </c>
      <c r="J29" s="73">
        <f>H29/'סכום נכסי הקרן'!$C$41</f>
        <v>5.0562957771852525E-6</v>
      </c>
    </row>
    <row r="30" spans="1:10">
      <c r="A30" s="69" t="s">
        <v>2214</v>
      </c>
      <c r="B30" s="54" t="s">
        <v>2215</v>
      </c>
      <c r="C30" s="70" t="s">
        <v>1812</v>
      </c>
      <c r="D30" s="70" t="s">
        <v>131</v>
      </c>
      <c r="E30" s="79">
        <v>45132</v>
      </c>
      <c r="F30" s="72">
        <v>852100.85726799991</v>
      </c>
      <c r="G30" s="80">
        <v>1.3763749999999999</v>
      </c>
      <c r="H30" s="72">
        <v>11.728099861</v>
      </c>
      <c r="I30" s="73">
        <f t="shared" si="0"/>
        <v>1.1000206533168257E-3</v>
      </c>
      <c r="J30" s="73">
        <f>H30/'סכום נכסי הקרן'!$C$41</f>
        <v>1.3587630610429188E-5</v>
      </c>
    </row>
    <row r="31" spans="1:10">
      <c r="A31" s="69" t="s">
        <v>2216</v>
      </c>
      <c r="B31" s="54" t="s">
        <v>2217</v>
      </c>
      <c r="C31" s="70" t="s">
        <v>1812</v>
      </c>
      <c r="D31" s="70" t="s">
        <v>131</v>
      </c>
      <c r="E31" s="79">
        <v>45132</v>
      </c>
      <c r="F31" s="72">
        <v>467957.38396399998</v>
      </c>
      <c r="G31" s="80">
        <v>1.384423</v>
      </c>
      <c r="H31" s="72">
        <v>6.4785101750000003</v>
      </c>
      <c r="I31" s="73">
        <f t="shared" si="0"/>
        <v>6.0764276222794377E-4</v>
      </c>
      <c r="J31" s="73">
        <f>H31/'סכום נכסי הקרן'!$C$41</f>
        <v>7.5057003442244955E-6</v>
      </c>
    </row>
    <row r="32" spans="1:10">
      <c r="A32" s="69" t="s">
        <v>2218</v>
      </c>
      <c r="B32" s="54" t="s">
        <v>2219</v>
      </c>
      <c r="C32" s="70" t="s">
        <v>1812</v>
      </c>
      <c r="D32" s="70" t="s">
        <v>131</v>
      </c>
      <c r="E32" s="79">
        <v>45133</v>
      </c>
      <c r="F32" s="72">
        <v>503421.31007799995</v>
      </c>
      <c r="G32" s="80">
        <v>1.4326080000000001</v>
      </c>
      <c r="H32" s="72">
        <v>7.2120554400000003</v>
      </c>
      <c r="I32" s="73">
        <f t="shared" si="0"/>
        <v>6.7644461002990832E-4</v>
      </c>
      <c r="J32" s="73">
        <f>H32/'סכום נכסי הקרן'!$C$41</f>
        <v>8.3555517451316101E-6</v>
      </c>
    </row>
    <row r="33" spans="1:10">
      <c r="A33" s="69" t="s">
        <v>2220</v>
      </c>
      <c r="B33" s="54" t="s">
        <v>2221</v>
      </c>
      <c r="C33" s="70" t="s">
        <v>1812</v>
      </c>
      <c r="D33" s="70" t="s">
        <v>131</v>
      </c>
      <c r="E33" s="79">
        <v>45132</v>
      </c>
      <c r="F33" s="72">
        <v>351349.92969300004</v>
      </c>
      <c r="G33" s="80">
        <v>1.491611</v>
      </c>
      <c r="H33" s="72">
        <v>5.2407743509999998</v>
      </c>
      <c r="I33" s="73">
        <f t="shared" si="0"/>
        <v>4.9155106912446875E-4</v>
      </c>
      <c r="J33" s="73">
        <f>H33/'סכום נכסי הקרן'!$C$41</f>
        <v>6.0717172293865549E-6</v>
      </c>
    </row>
    <row r="34" spans="1:10">
      <c r="A34" s="69" t="s">
        <v>2222</v>
      </c>
      <c r="B34" s="54" t="s">
        <v>2223</v>
      </c>
      <c r="C34" s="70" t="s">
        <v>1812</v>
      </c>
      <c r="D34" s="70" t="s">
        <v>131</v>
      </c>
      <c r="E34" s="79">
        <v>45160</v>
      </c>
      <c r="F34" s="72">
        <v>416691.602985</v>
      </c>
      <c r="G34" s="80">
        <v>3.11198</v>
      </c>
      <c r="H34" s="72">
        <v>12.967358796000001</v>
      </c>
      <c r="I34" s="73">
        <f t="shared" si="0"/>
        <v>1.2162552044772026E-3</v>
      </c>
      <c r="J34" s="73">
        <f>H34/'סכום נכסי הקרן'!$C$41</f>
        <v>1.5023378330777993E-5</v>
      </c>
    </row>
    <row r="35" spans="1:10">
      <c r="A35" s="69" t="s">
        <v>2224</v>
      </c>
      <c r="B35" s="54" t="s">
        <v>2225</v>
      </c>
      <c r="C35" s="70" t="s">
        <v>1812</v>
      </c>
      <c r="D35" s="70" t="s">
        <v>131</v>
      </c>
      <c r="E35" s="79">
        <v>45155</v>
      </c>
      <c r="F35" s="72">
        <v>714844.01608199999</v>
      </c>
      <c r="G35" s="80">
        <v>3.170544</v>
      </c>
      <c r="H35" s="72">
        <v>22.664446213999998</v>
      </c>
      <c r="I35" s="73">
        <f t="shared" si="0"/>
        <v>2.1257798984380882E-3</v>
      </c>
      <c r="J35" s="73">
        <f>H35/'סכום נכסי הקרן'!$C$41</f>
        <v>2.6257972458934565E-5</v>
      </c>
    </row>
    <row r="36" spans="1:10">
      <c r="A36" s="69" t="s">
        <v>2226</v>
      </c>
      <c r="B36" s="54" t="s">
        <v>2227</v>
      </c>
      <c r="C36" s="70" t="s">
        <v>1812</v>
      </c>
      <c r="D36" s="70" t="s">
        <v>131</v>
      </c>
      <c r="E36" s="79">
        <v>45155</v>
      </c>
      <c r="F36" s="72">
        <v>714901.29983999999</v>
      </c>
      <c r="G36" s="80">
        <v>3.1783030000000001</v>
      </c>
      <c r="H36" s="72">
        <v>22.721729972000002</v>
      </c>
      <c r="I36" s="73">
        <f t="shared" si="0"/>
        <v>2.1311527480596323E-3</v>
      </c>
      <c r="J36" s="73">
        <f>H36/'סכום נכסי הקרן'!$C$41</f>
        <v>2.6324338754660744E-5</v>
      </c>
    </row>
    <row r="37" spans="1:10">
      <c r="A37" s="69" t="s">
        <v>2228</v>
      </c>
      <c r="B37" s="54" t="s">
        <v>2229</v>
      </c>
      <c r="C37" s="70" t="s">
        <v>1812</v>
      </c>
      <c r="D37" s="70" t="s">
        <v>131</v>
      </c>
      <c r="E37" s="79">
        <v>45160</v>
      </c>
      <c r="F37" s="72">
        <v>595751.08319999999</v>
      </c>
      <c r="G37" s="80">
        <v>3.1896149999999999</v>
      </c>
      <c r="H37" s="72">
        <v>19.002162952999999</v>
      </c>
      <c r="I37" s="73">
        <f t="shared" si="0"/>
        <v>1.782281183970884E-3</v>
      </c>
      <c r="J37" s="73">
        <f>H37/'סכום נכסי הקרן'!$C$41</f>
        <v>2.2015021535000066E-5</v>
      </c>
    </row>
    <row r="38" spans="1:10">
      <c r="A38" s="69" t="s">
        <v>2230</v>
      </c>
      <c r="B38" s="54" t="s">
        <v>2231</v>
      </c>
      <c r="C38" s="70" t="s">
        <v>1812</v>
      </c>
      <c r="D38" s="70" t="s">
        <v>131</v>
      </c>
      <c r="E38" s="79">
        <v>45160</v>
      </c>
      <c r="F38" s="72">
        <v>595751.08319999999</v>
      </c>
      <c r="G38" s="80">
        <v>3.1896149999999999</v>
      </c>
      <c r="H38" s="72">
        <v>19.002162952999999</v>
      </c>
      <c r="I38" s="73">
        <f t="shared" si="0"/>
        <v>1.782281183970884E-3</v>
      </c>
      <c r="J38" s="73">
        <f>H38/'סכום נכסי הקרן'!$C$41</f>
        <v>2.2015021535000066E-5</v>
      </c>
    </row>
    <row r="39" spans="1:10">
      <c r="A39" s="69" t="s">
        <v>2232</v>
      </c>
      <c r="B39" s="54" t="s">
        <v>2233</v>
      </c>
      <c r="C39" s="70" t="s">
        <v>1812</v>
      </c>
      <c r="D39" s="70" t="s">
        <v>131</v>
      </c>
      <c r="E39" s="79">
        <v>45168</v>
      </c>
      <c r="F39" s="72">
        <v>835610.9076700001</v>
      </c>
      <c r="G39" s="80">
        <v>3.370279</v>
      </c>
      <c r="H39" s="72">
        <v>28.162419323999998</v>
      </c>
      <c r="I39" s="73">
        <f t="shared" si="0"/>
        <v>2.6414545639047294E-3</v>
      </c>
      <c r="J39" s="73">
        <f>H39/'סכום נכסי הקרן'!$C$41</f>
        <v>3.2627668199091989E-5</v>
      </c>
    </row>
    <row r="40" spans="1:10">
      <c r="A40" s="69" t="s">
        <v>2234</v>
      </c>
      <c r="B40" s="54" t="s">
        <v>2235</v>
      </c>
      <c r="C40" s="70" t="s">
        <v>1812</v>
      </c>
      <c r="D40" s="70" t="s">
        <v>131</v>
      </c>
      <c r="E40" s="79">
        <v>45174</v>
      </c>
      <c r="F40" s="72">
        <v>847002.10287000006</v>
      </c>
      <c r="G40" s="80">
        <v>3.8023899999999999</v>
      </c>
      <c r="H40" s="72">
        <v>32.206326970999996</v>
      </c>
      <c r="I40" s="73">
        <f t="shared" si="0"/>
        <v>3.0207472016318569E-3</v>
      </c>
      <c r="J40" s="73">
        <f>H40/'סכום נכסי הקרן'!$C$41</f>
        <v>3.7312751373805064E-5</v>
      </c>
    </row>
    <row r="41" spans="1:10">
      <c r="A41" s="69" t="s">
        <v>2234</v>
      </c>
      <c r="B41" s="54" t="s">
        <v>2236</v>
      </c>
      <c r="C41" s="70" t="s">
        <v>1812</v>
      </c>
      <c r="D41" s="70" t="s">
        <v>131</v>
      </c>
      <c r="E41" s="79">
        <v>45174</v>
      </c>
      <c r="F41" s="72">
        <v>119818.52714999999</v>
      </c>
      <c r="G41" s="80">
        <v>3.8023899999999999</v>
      </c>
      <c r="H41" s="72">
        <v>4.5559682199999996</v>
      </c>
      <c r="I41" s="73">
        <f t="shared" si="0"/>
        <v>4.273206399376424E-4</v>
      </c>
      <c r="J41" s="73">
        <f>H41/'סכום נכסי הקרן'!$C$41</f>
        <v>5.278332720551737E-6</v>
      </c>
    </row>
    <row r="42" spans="1:10">
      <c r="A42" s="69" t="s">
        <v>2237</v>
      </c>
      <c r="B42" s="54" t="s">
        <v>2238</v>
      </c>
      <c r="C42" s="70" t="s">
        <v>1812</v>
      </c>
      <c r="D42" s="70" t="s">
        <v>131</v>
      </c>
      <c r="E42" s="79">
        <v>45174</v>
      </c>
      <c r="F42" s="72">
        <v>8472600</v>
      </c>
      <c r="G42" s="80">
        <v>3.8177180000000002</v>
      </c>
      <c r="H42" s="72">
        <v>323.45999999999998</v>
      </c>
      <c r="I42" s="73">
        <f t="shared" si="0"/>
        <v>3.0338476372038833E-2</v>
      </c>
      <c r="J42" s="73">
        <f>H42/'סכום נכסי הקרן'!$C$41</f>
        <v>3.7474570044074295E-4</v>
      </c>
    </row>
    <row r="43" spans="1:10">
      <c r="A43" s="69" t="s">
        <v>2239</v>
      </c>
      <c r="B43" s="54" t="s">
        <v>2240</v>
      </c>
      <c r="C43" s="70" t="s">
        <v>1812</v>
      </c>
      <c r="D43" s="70" t="s">
        <v>131</v>
      </c>
      <c r="E43" s="79">
        <v>45169</v>
      </c>
      <c r="F43" s="72">
        <v>359541.50708700001</v>
      </c>
      <c r="G43" s="80">
        <v>3.8032300000000001</v>
      </c>
      <c r="H43" s="72">
        <v>13.674189928000001</v>
      </c>
      <c r="I43" s="73">
        <f t="shared" si="0"/>
        <v>1.2825514376967769E-3</v>
      </c>
      <c r="J43" s="73">
        <f>H43/'סכום נכסי הקרן'!$C$41</f>
        <v>1.5842279980610007E-5</v>
      </c>
    </row>
    <row r="44" spans="1:10">
      <c r="A44" s="69" t="s">
        <v>2241</v>
      </c>
      <c r="B44" s="54" t="s">
        <v>2242</v>
      </c>
      <c r="C44" s="70" t="s">
        <v>1812</v>
      </c>
      <c r="D44" s="70" t="s">
        <v>131</v>
      </c>
      <c r="E44" s="79">
        <v>45174</v>
      </c>
      <c r="F44" s="72">
        <v>299864.56097499997</v>
      </c>
      <c r="G44" s="80">
        <v>3.9044840000000001</v>
      </c>
      <c r="H44" s="72">
        <v>11.708163648999999</v>
      </c>
      <c r="I44" s="73">
        <f t="shared" si="0"/>
        <v>1.0981507643144453E-3</v>
      </c>
      <c r="J44" s="73">
        <f>H44/'סכום נכסי הקרן'!$C$41</f>
        <v>1.3564533443143974E-5</v>
      </c>
    </row>
    <row r="45" spans="1:10">
      <c r="A45" s="69" t="s">
        <v>2241</v>
      </c>
      <c r="B45" s="54" t="s">
        <v>2243</v>
      </c>
      <c r="C45" s="70" t="s">
        <v>1812</v>
      </c>
      <c r="D45" s="70" t="s">
        <v>131</v>
      </c>
      <c r="E45" s="79">
        <v>45174</v>
      </c>
      <c r="F45" s="72">
        <v>904527.04009499995</v>
      </c>
      <c r="G45" s="80">
        <v>3.9044840000000001</v>
      </c>
      <c r="H45" s="72">
        <v>35.317113085999999</v>
      </c>
      <c r="I45" s="73">
        <f t="shared" si="0"/>
        <v>3.3125190159161394E-3</v>
      </c>
      <c r="J45" s="73">
        <f>H45/'סכום נכסי הקרן'!$C$41</f>
        <v>4.0916763374012243E-5</v>
      </c>
    </row>
    <row r="46" spans="1:10">
      <c r="A46" s="69" t="s">
        <v>2241</v>
      </c>
      <c r="B46" s="54" t="s">
        <v>2244</v>
      </c>
      <c r="C46" s="70" t="s">
        <v>1812</v>
      </c>
      <c r="D46" s="70" t="s">
        <v>131</v>
      </c>
      <c r="E46" s="79">
        <v>45174</v>
      </c>
      <c r="F46" s="72">
        <v>11011.713926000002</v>
      </c>
      <c r="G46" s="80">
        <v>3.9044840000000001</v>
      </c>
      <c r="H46" s="72">
        <v>0.42995060299999999</v>
      </c>
      <c r="I46" s="73">
        <f t="shared" si="0"/>
        <v>4.0326612905024882E-5</v>
      </c>
      <c r="J46" s="73">
        <f>H46/'סכום נכסי הקרן'!$C$41</f>
        <v>4.981207564340407E-7</v>
      </c>
    </row>
    <row r="47" spans="1:10">
      <c r="A47" s="69" t="s">
        <v>2245</v>
      </c>
      <c r="B47" s="54" t="s">
        <v>2246</v>
      </c>
      <c r="C47" s="70" t="s">
        <v>1812</v>
      </c>
      <c r="D47" s="70" t="s">
        <v>131</v>
      </c>
      <c r="E47" s="79">
        <v>45159</v>
      </c>
      <c r="F47" s="72">
        <v>904695.03397400002</v>
      </c>
      <c r="G47" s="80">
        <v>3.838387</v>
      </c>
      <c r="H47" s="72">
        <v>34.725694689999997</v>
      </c>
      <c r="I47" s="73">
        <f t="shared" si="0"/>
        <v>3.2570477581623674E-3</v>
      </c>
      <c r="J47" s="73">
        <f>H47/'סכום נכסי הקרן'!$C$41</f>
        <v>4.023157354818351E-5</v>
      </c>
    </row>
    <row r="48" spans="1:10">
      <c r="A48" s="69" t="s">
        <v>2247</v>
      </c>
      <c r="B48" s="54" t="s">
        <v>2248</v>
      </c>
      <c r="C48" s="70" t="s">
        <v>1812</v>
      </c>
      <c r="D48" s="70" t="s">
        <v>131</v>
      </c>
      <c r="E48" s="79">
        <v>45181</v>
      </c>
      <c r="F48" s="72">
        <v>440585.42320000002</v>
      </c>
      <c r="G48" s="80">
        <v>3.9528509999999999</v>
      </c>
      <c r="H48" s="72">
        <v>17.415687329000001</v>
      </c>
      <c r="I48" s="73">
        <f t="shared" si="0"/>
        <v>1.6334799311620684E-3</v>
      </c>
      <c r="J48" s="73">
        <f>H48/'סכום נכסי הקרן'!$C$41</f>
        <v>2.0177004720098553E-5</v>
      </c>
    </row>
    <row r="49" spans="1:10">
      <c r="A49" s="69" t="s">
        <v>2247</v>
      </c>
      <c r="B49" s="54" t="s">
        <v>2249</v>
      </c>
      <c r="C49" s="70" t="s">
        <v>1812</v>
      </c>
      <c r="D49" s="70" t="s">
        <v>131</v>
      </c>
      <c r="E49" s="79">
        <v>45181</v>
      </c>
      <c r="F49" s="72">
        <v>263950.82714000001</v>
      </c>
      <c r="G49" s="80">
        <v>3.9528509999999999</v>
      </c>
      <c r="H49" s="72">
        <v>10.433584120999999</v>
      </c>
      <c r="I49" s="73">
        <f t="shared" si="0"/>
        <v>9.7860336774450649E-4</v>
      </c>
      <c r="J49" s="73">
        <f>H49/'סכום נכסי הקרן'!$C$41</f>
        <v>1.2087864927754772E-5</v>
      </c>
    </row>
    <row r="50" spans="1:10">
      <c r="A50" s="69" t="s">
        <v>2250</v>
      </c>
      <c r="B50" s="54" t="s">
        <v>2251</v>
      </c>
      <c r="C50" s="70" t="s">
        <v>1812</v>
      </c>
      <c r="D50" s="70" t="s">
        <v>131</v>
      </c>
      <c r="E50" s="79">
        <v>45181</v>
      </c>
      <c r="F50" s="72">
        <v>359980.68256500008</v>
      </c>
      <c r="G50" s="80">
        <v>3.9655879999999999</v>
      </c>
      <c r="H50" s="72">
        <v>14.275351176000001</v>
      </c>
      <c r="I50" s="73">
        <f t="shared" si="0"/>
        <v>1.338936512569198E-3</v>
      </c>
      <c r="J50" s="73">
        <f>H50/'סכום נכסי הקרן'!$C$41</f>
        <v>1.6538757421281469E-5</v>
      </c>
    </row>
    <row r="51" spans="1:10">
      <c r="A51" s="69" t="s">
        <v>2250</v>
      </c>
      <c r="B51" s="54" t="s">
        <v>2252</v>
      </c>
      <c r="C51" s="70" t="s">
        <v>1812</v>
      </c>
      <c r="D51" s="70" t="s">
        <v>131</v>
      </c>
      <c r="E51" s="79">
        <v>45181</v>
      </c>
      <c r="F51" s="72">
        <v>90488.702697999994</v>
      </c>
      <c r="G51" s="80">
        <v>3.9655879999999999</v>
      </c>
      <c r="H51" s="72">
        <v>3.5884092430000001</v>
      </c>
      <c r="I51" s="73">
        <f t="shared" si="0"/>
        <v>3.3656980471143653E-4</v>
      </c>
      <c r="J51" s="73">
        <f>H51/'סכום נכסי הקרן'!$C$41</f>
        <v>4.1573639251718025E-6</v>
      </c>
    </row>
    <row r="52" spans="1:10">
      <c r="A52" s="69" t="s">
        <v>2253</v>
      </c>
      <c r="B52" s="54" t="s">
        <v>2254</v>
      </c>
      <c r="C52" s="70" t="s">
        <v>1812</v>
      </c>
      <c r="D52" s="70" t="s">
        <v>131</v>
      </c>
      <c r="E52" s="79">
        <v>45159</v>
      </c>
      <c r="F52" s="72">
        <v>480228.83789999998</v>
      </c>
      <c r="G52" s="80">
        <v>3.9097590000000002</v>
      </c>
      <c r="H52" s="72">
        <v>18.775791321</v>
      </c>
      <c r="I52" s="73">
        <f t="shared" si="0"/>
        <v>1.7610489747062706E-3</v>
      </c>
      <c r="J52" s="73">
        <f>H52/'סכום נכסי הקרן'!$C$41</f>
        <v>2.1752757898711951E-5</v>
      </c>
    </row>
    <row r="53" spans="1:10">
      <c r="A53" s="69" t="s">
        <v>2255</v>
      </c>
      <c r="B53" s="54" t="s">
        <v>2256</v>
      </c>
      <c r="C53" s="70" t="s">
        <v>1812</v>
      </c>
      <c r="D53" s="70" t="s">
        <v>131</v>
      </c>
      <c r="E53" s="79">
        <v>45167</v>
      </c>
      <c r="F53" s="72">
        <v>420278.20272200002</v>
      </c>
      <c r="G53" s="80">
        <v>3.9388100000000001</v>
      </c>
      <c r="H53" s="72">
        <v>16.553958532999999</v>
      </c>
      <c r="I53" s="73">
        <f t="shared" si="0"/>
        <v>1.5526552891149791E-3</v>
      </c>
      <c r="J53" s="73">
        <f>H53/'סכום נכסי הקרן'!$C$41</f>
        <v>1.9178645846522287E-5</v>
      </c>
    </row>
    <row r="54" spans="1:10">
      <c r="A54" s="69" t="s">
        <v>2257</v>
      </c>
      <c r="B54" s="54" t="s">
        <v>2258</v>
      </c>
      <c r="C54" s="70" t="s">
        <v>1812</v>
      </c>
      <c r="D54" s="70" t="s">
        <v>131</v>
      </c>
      <c r="E54" s="79">
        <v>45189</v>
      </c>
      <c r="F54" s="72">
        <v>1775323.2323210002</v>
      </c>
      <c r="G54" s="80">
        <v>4.0757500000000002</v>
      </c>
      <c r="H54" s="72">
        <v>72.357735715999993</v>
      </c>
      <c r="I54" s="73">
        <f t="shared" si="0"/>
        <v>6.786692188691326E-3</v>
      </c>
      <c r="J54" s="73">
        <f>H54/'סכום נכסי הקרן'!$C$41</f>
        <v>8.3830304684346074E-5</v>
      </c>
    </row>
    <row r="55" spans="1:10">
      <c r="A55" s="69" t="s">
        <v>2259</v>
      </c>
      <c r="B55" s="54" t="s">
        <v>2260</v>
      </c>
      <c r="C55" s="70" t="s">
        <v>1812</v>
      </c>
      <c r="D55" s="70" t="s">
        <v>131</v>
      </c>
      <c r="E55" s="79">
        <v>45174</v>
      </c>
      <c r="F55" s="72">
        <v>1219669.44768</v>
      </c>
      <c r="G55" s="80">
        <v>4.0826269999999996</v>
      </c>
      <c r="H55" s="72">
        <v>49.794555629000001</v>
      </c>
      <c r="I55" s="73">
        <f t="shared" si="0"/>
        <v>4.6704104043980392E-3</v>
      </c>
      <c r="J55" s="73">
        <f>H55/'סכום נכסי הקרן'!$C$41</f>
        <v>5.7689654446686286E-5</v>
      </c>
    </row>
    <row r="56" spans="1:10">
      <c r="A56" s="69" t="s">
        <v>2259</v>
      </c>
      <c r="B56" s="54" t="s">
        <v>2261</v>
      </c>
      <c r="C56" s="70" t="s">
        <v>1812</v>
      </c>
      <c r="D56" s="70" t="s">
        <v>131</v>
      </c>
      <c r="E56" s="79">
        <v>45174</v>
      </c>
      <c r="F56" s="72">
        <v>252354.048576</v>
      </c>
      <c r="G56" s="80">
        <v>4.0826269999999996</v>
      </c>
      <c r="H56" s="72">
        <v>10.302674822</v>
      </c>
      <c r="I56" s="73">
        <f t="shared" si="0"/>
        <v>9.6632491391840229E-4</v>
      </c>
      <c r="J56" s="73">
        <f>H56/'סכום נכסי הקרן'!$C$41</f>
        <v>1.1936199507152652E-5</v>
      </c>
    </row>
    <row r="57" spans="1:10">
      <c r="A57" s="69" t="s">
        <v>2262</v>
      </c>
      <c r="B57" s="54" t="s">
        <v>2263</v>
      </c>
      <c r="C57" s="70" t="s">
        <v>1812</v>
      </c>
      <c r="D57" s="70" t="s">
        <v>131</v>
      </c>
      <c r="E57" s="79">
        <v>45167</v>
      </c>
      <c r="F57" s="72">
        <v>496447.44767999998</v>
      </c>
      <c r="G57" s="80">
        <v>4.0100410000000002</v>
      </c>
      <c r="H57" s="72">
        <v>19.907748657999999</v>
      </c>
      <c r="I57" s="73">
        <f t="shared" si="0"/>
        <v>1.86721932319675E-3</v>
      </c>
      <c r="J57" s="73">
        <f>H57/'סכום נכסי הקרן'!$C$41</f>
        <v>2.3064190982008502E-5</v>
      </c>
    </row>
    <row r="58" spans="1:10">
      <c r="A58" s="69" t="s">
        <v>2264</v>
      </c>
      <c r="B58" s="54" t="s">
        <v>2265</v>
      </c>
      <c r="C58" s="70" t="s">
        <v>1812</v>
      </c>
      <c r="D58" s="70" t="s">
        <v>131</v>
      </c>
      <c r="E58" s="79">
        <v>45189</v>
      </c>
      <c r="F58" s="72">
        <v>662035.10978399997</v>
      </c>
      <c r="G58" s="80">
        <v>4.1519490000000001</v>
      </c>
      <c r="H58" s="72">
        <v>27.487359079999997</v>
      </c>
      <c r="I58" s="73">
        <f t="shared" si="0"/>
        <v>2.5781382365001144E-3</v>
      </c>
      <c r="J58" s="73">
        <f>H58/'סכום נכסי הקרן'!$C$41</f>
        <v>3.1845574821309635E-5</v>
      </c>
    </row>
    <row r="59" spans="1:10">
      <c r="A59" s="69" t="s">
        <v>2266</v>
      </c>
      <c r="B59" s="54" t="s">
        <v>2267</v>
      </c>
      <c r="C59" s="70" t="s">
        <v>1812</v>
      </c>
      <c r="D59" s="70" t="s">
        <v>131</v>
      </c>
      <c r="E59" s="79">
        <v>45189</v>
      </c>
      <c r="F59" s="72">
        <v>7477668</v>
      </c>
      <c r="G59" s="80">
        <v>4.1519490000000001</v>
      </c>
      <c r="H59" s="72">
        <v>310.46895000000001</v>
      </c>
      <c r="I59" s="73">
        <f t="shared" si="0"/>
        <v>2.911999908435883E-2</v>
      </c>
      <c r="J59" s="73">
        <f>H59/'סכום נכסי הקרן'!$C$41</f>
        <v>3.59694874583726E-4</v>
      </c>
    </row>
    <row r="60" spans="1:10">
      <c r="A60" s="69" t="s">
        <v>2266</v>
      </c>
      <c r="B60" s="54" t="s">
        <v>2268</v>
      </c>
      <c r="C60" s="70" t="s">
        <v>1812</v>
      </c>
      <c r="D60" s="70" t="s">
        <v>131</v>
      </c>
      <c r="E60" s="79">
        <v>45189</v>
      </c>
      <c r="F60" s="72">
        <v>420656.91201099998</v>
      </c>
      <c r="G60" s="80">
        <v>4.1519490000000001</v>
      </c>
      <c r="H60" s="72">
        <v>17.465459791000001</v>
      </c>
      <c r="I60" s="73">
        <f t="shared" si="0"/>
        <v>1.6381482693255667E-3</v>
      </c>
      <c r="J60" s="73">
        <f>H60/'סכום נכסי הקרן'!$C$41</f>
        <v>2.0234668777895035E-5</v>
      </c>
    </row>
    <row r="61" spans="1:10">
      <c r="A61" s="69" t="s">
        <v>2269</v>
      </c>
      <c r="B61" s="54" t="s">
        <v>2270</v>
      </c>
      <c r="C61" s="70" t="s">
        <v>1812</v>
      </c>
      <c r="D61" s="70" t="s">
        <v>131</v>
      </c>
      <c r="E61" s="79">
        <v>45190</v>
      </c>
      <c r="F61" s="72">
        <v>480801.67547999998</v>
      </c>
      <c r="G61" s="80">
        <v>4.1816259999999996</v>
      </c>
      <c r="H61" s="72">
        <v>20.105326086000002</v>
      </c>
      <c r="I61" s="73">
        <f t="shared" si="0"/>
        <v>1.8857508205411707E-3</v>
      </c>
      <c r="J61" s="73">
        <f>H61/'סכום נכסי הקרן'!$C$41</f>
        <v>2.3293094993778555E-5</v>
      </c>
    </row>
    <row r="62" spans="1:10">
      <c r="A62" s="69" t="s">
        <v>2271</v>
      </c>
      <c r="B62" s="54" t="s">
        <v>2272</v>
      </c>
      <c r="C62" s="70" t="s">
        <v>1812</v>
      </c>
      <c r="D62" s="70" t="s">
        <v>131</v>
      </c>
      <c r="E62" s="79">
        <v>45188</v>
      </c>
      <c r="F62" s="72">
        <v>601479.45900000003</v>
      </c>
      <c r="G62" s="80">
        <v>4.2342589999999998</v>
      </c>
      <c r="H62" s="72">
        <v>25.468199684999998</v>
      </c>
      <c r="I62" s="73">
        <f t="shared" si="0"/>
        <v>2.3887540171326884E-3</v>
      </c>
      <c r="J62" s="73">
        <f>H62/'סכום נכסי הקרן'!$C$41</f>
        <v>2.9506270728745545E-5</v>
      </c>
    </row>
    <row r="63" spans="1:10">
      <c r="A63" s="69" t="s">
        <v>2273</v>
      </c>
      <c r="B63" s="54" t="s">
        <v>2274</v>
      </c>
      <c r="C63" s="70" t="s">
        <v>1812</v>
      </c>
      <c r="D63" s="70" t="s">
        <v>131</v>
      </c>
      <c r="E63" s="79">
        <v>45188</v>
      </c>
      <c r="F63" s="72">
        <v>1202958.9180000001</v>
      </c>
      <c r="G63" s="80">
        <v>4.2342589999999998</v>
      </c>
      <c r="H63" s="72">
        <v>50.936399371</v>
      </c>
      <c r="I63" s="73">
        <f t="shared" si="0"/>
        <v>4.7775080343591706E-3</v>
      </c>
      <c r="J63" s="73">
        <f>H63/'סכום נכסי הקרן'!$C$41</f>
        <v>5.9012541458649649E-5</v>
      </c>
    </row>
    <row r="64" spans="1:10">
      <c r="A64" s="69" t="s">
        <v>2275</v>
      </c>
      <c r="B64" s="54" t="s">
        <v>2276</v>
      </c>
      <c r="C64" s="70" t="s">
        <v>1812</v>
      </c>
      <c r="D64" s="70" t="s">
        <v>131</v>
      </c>
      <c r="E64" s="79">
        <v>45190</v>
      </c>
      <c r="F64" s="72">
        <v>842071.2426</v>
      </c>
      <c r="G64" s="80">
        <v>4.2576720000000003</v>
      </c>
      <c r="H64" s="72">
        <v>35.852631159999994</v>
      </c>
      <c r="I64" s="73">
        <f t="shared" si="0"/>
        <v>3.3627471814848299E-3</v>
      </c>
      <c r="J64" s="73">
        <f>H64/'סכום נכסי הקרן'!$C$41</f>
        <v>4.1537189688671873E-5</v>
      </c>
    </row>
    <row r="65" spans="1:10">
      <c r="A65" s="69" t="s">
        <v>2275</v>
      </c>
      <c r="B65" s="54" t="s">
        <v>2277</v>
      </c>
      <c r="C65" s="70" t="s">
        <v>1812</v>
      </c>
      <c r="D65" s="70" t="s">
        <v>131</v>
      </c>
      <c r="E65" s="79">
        <v>45190</v>
      </c>
      <c r="F65" s="72">
        <v>152620.1838</v>
      </c>
      <c r="G65" s="80">
        <v>4.2576720000000003</v>
      </c>
      <c r="H65" s="72">
        <v>6.4980667670000001</v>
      </c>
      <c r="I65" s="73">
        <f t="shared" si="0"/>
        <v>6.0947704530563368E-4</v>
      </c>
      <c r="J65" s="73">
        <f>H65/'סכום נכסי הקרן'!$C$41</f>
        <v>7.528357701447255E-6</v>
      </c>
    </row>
    <row r="66" spans="1:10">
      <c r="A66" s="69" t="s">
        <v>2278</v>
      </c>
      <c r="B66" s="54" t="s">
        <v>2279</v>
      </c>
      <c r="C66" s="70" t="s">
        <v>1812</v>
      </c>
      <c r="D66" s="70" t="s">
        <v>131</v>
      </c>
      <c r="E66" s="79">
        <v>45182</v>
      </c>
      <c r="F66" s="72">
        <v>601956.82365000003</v>
      </c>
      <c r="G66" s="80">
        <v>4.2868089999999999</v>
      </c>
      <c r="H66" s="72">
        <v>25.804741763999999</v>
      </c>
      <c r="I66" s="73">
        <f t="shared" si="0"/>
        <v>2.4203195087296038E-3</v>
      </c>
      <c r="J66" s="73">
        <f>H66/'סכום נכסי הקרן'!$C$41</f>
        <v>2.989617271700573E-5</v>
      </c>
    </row>
    <row r="67" spans="1:10">
      <c r="A67" s="69" t="s">
        <v>2280</v>
      </c>
      <c r="B67" s="54" t="s">
        <v>2281</v>
      </c>
      <c r="C67" s="70" t="s">
        <v>1812</v>
      </c>
      <c r="D67" s="70" t="s">
        <v>131</v>
      </c>
      <c r="E67" s="79">
        <v>45182</v>
      </c>
      <c r="F67" s="72">
        <v>305563.37328</v>
      </c>
      <c r="G67" s="80">
        <v>4.3121039999999997</v>
      </c>
      <c r="H67" s="72">
        <v>13.176209200999999</v>
      </c>
      <c r="I67" s="73">
        <f t="shared" si="0"/>
        <v>1.2358440348654522E-3</v>
      </c>
      <c r="J67" s="73">
        <f>H67/'סכום נכסי הקרן'!$C$41</f>
        <v>1.5265342688995569E-5</v>
      </c>
    </row>
    <row r="68" spans="1:10">
      <c r="A68" s="69" t="s">
        <v>2282</v>
      </c>
      <c r="B68" s="54" t="s">
        <v>2283</v>
      </c>
      <c r="C68" s="70" t="s">
        <v>1812</v>
      </c>
      <c r="D68" s="70" t="s">
        <v>131</v>
      </c>
      <c r="E68" s="79">
        <v>45182</v>
      </c>
      <c r="F68" s="72">
        <v>361336.39817100001</v>
      </c>
      <c r="G68" s="80">
        <v>4.3298019999999999</v>
      </c>
      <c r="H68" s="72">
        <v>15.645149039</v>
      </c>
      <c r="I68" s="73">
        <f t="shared" si="0"/>
        <v>1.4674147791279527E-3</v>
      </c>
      <c r="J68" s="73">
        <f>H68/'סכום נכסי הקרן'!$C$41</f>
        <v>1.8125741467630841E-5</v>
      </c>
    </row>
    <row r="69" spans="1:10">
      <c r="A69" s="69" t="s">
        <v>2282</v>
      </c>
      <c r="B69" s="54" t="s">
        <v>2284</v>
      </c>
      <c r="C69" s="70" t="s">
        <v>1812</v>
      </c>
      <c r="D69" s="70" t="s">
        <v>131</v>
      </c>
      <c r="E69" s="79">
        <v>45182</v>
      </c>
      <c r="F69" s="72">
        <v>305619.89927400002</v>
      </c>
      <c r="G69" s="80">
        <v>4.3298019999999999</v>
      </c>
      <c r="H69" s="72">
        <v>13.232735195</v>
      </c>
      <c r="I69" s="73">
        <f t="shared" si="0"/>
        <v>1.2411458110769622E-3</v>
      </c>
      <c r="J69" s="73">
        <f>H69/'סכום נכסי הקרן'!$C$41</f>
        <v>1.5330831074621736E-5</v>
      </c>
    </row>
    <row r="70" spans="1:10">
      <c r="A70" s="69" t="s">
        <v>2285</v>
      </c>
      <c r="B70" s="54" t="s">
        <v>2286</v>
      </c>
      <c r="C70" s="70" t="s">
        <v>1812</v>
      </c>
      <c r="D70" s="70" t="s">
        <v>131</v>
      </c>
      <c r="E70" s="79">
        <v>45182</v>
      </c>
      <c r="F70" s="72">
        <v>6434500</v>
      </c>
      <c r="G70" s="80">
        <v>4.3373840000000001</v>
      </c>
      <c r="H70" s="72">
        <v>279.089</v>
      </c>
      <c r="I70" s="73">
        <f t="shared" si="0"/>
        <v>2.6176760750002925E-2</v>
      </c>
      <c r="J70" s="73">
        <f>H70/'סכום נכסי הקרן'!$C$41</f>
        <v>3.2333952510451528E-4</v>
      </c>
    </row>
    <row r="71" spans="1:10">
      <c r="A71" s="69" t="s">
        <v>2285</v>
      </c>
      <c r="B71" s="54" t="s">
        <v>2287</v>
      </c>
      <c r="C71" s="70" t="s">
        <v>1812</v>
      </c>
      <c r="D71" s="70" t="s">
        <v>131</v>
      </c>
      <c r="E71" s="79">
        <v>45182</v>
      </c>
      <c r="F71" s="72">
        <v>481820.05339999998</v>
      </c>
      <c r="G71" s="80">
        <v>4.3373840000000001</v>
      </c>
      <c r="H71" s="72">
        <v>20.898387890999999</v>
      </c>
      <c r="I71" s="73">
        <f t="shared" si="0"/>
        <v>1.9601349386162304E-3</v>
      </c>
      <c r="J71" s="73">
        <f>H71/'סכום נכסי הקרן'!$C$41</f>
        <v>2.4211899487711418E-5</v>
      </c>
    </row>
    <row r="72" spans="1:10">
      <c r="A72" s="69" t="s">
        <v>2288</v>
      </c>
      <c r="B72" s="54" t="s">
        <v>2289</v>
      </c>
      <c r="C72" s="70" t="s">
        <v>1812</v>
      </c>
      <c r="D72" s="70" t="s">
        <v>131</v>
      </c>
      <c r="E72" s="79">
        <v>45173</v>
      </c>
      <c r="F72" s="72">
        <v>1144624.95777</v>
      </c>
      <c r="G72" s="80">
        <v>4.3170890000000002</v>
      </c>
      <c r="H72" s="72">
        <v>49.414481305999999</v>
      </c>
      <c r="I72" s="73">
        <f t="shared" si="0"/>
        <v>4.6347618671200011E-3</v>
      </c>
      <c r="J72" s="73">
        <f>H72/'סכום נכסי הקרן'!$C$41</f>
        <v>5.7249318026751283E-5</v>
      </c>
    </row>
    <row r="73" spans="1:10">
      <c r="A73" s="69" t="s">
        <v>2290</v>
      </c>
      <c r="B73" s="54" t="s">
        <v>2291</v>
      </c>
      <c r="C73" s="70" t="s">
        <v>1812</v>
      </c>
      <c r="D73" s="70" t="s">
        <v>131</v>
      </c>
      <c r="E73" s="79">
        <v>45173</v>
      </c>
      <c r="F73" s="72">
        <v>1024138.12011</v>
      </c>
      <c r="G73" s="80">
        <v>4.3170890000000002</v>
      </c>
      <c r="H73" s="72">
        <v>44.212956957999992</v>
      </c>
      <c r="I73" s="73">
        <f t="shared" si="0"/>
        <v>4.1468921968968427E-3</v>
      </c>
      <c r="J73" s="73">
        <f>H73/'סכום נכסי הקרן'!$C$41</f>
        <v>5.1223074023935352E-5</v>
      </c>
    </row>
    <row r="74" spans="1:10">
      <c r="A74" s="69" t="s">
        <v>2292</v>
      </c>
      <c r="B74" s="54" t="s">
        <v>2293</v>
      </c>
      <c r="C74" s="70" t="s">
        <v>1812</v>
      </c>
      <c r="D74" s="70" t="s">
        <v>131</v>
      </c>
      <c r="E74" s="79">
        <v>45173</v>
      </c>
      <c r="F74" s="72">
        <v>442630.58100000001</v>
      </c>
      <c r="G74" s="80">
        <v>4.3549829999999998</v>
      </c>
      <c r="H74" s="72">
        <v>19.276488761</v>
      </c>
      <c r="I74" s="73">
        <f t="shared" ref="I74:I137" si="1">IFERROR(H74/$H$9,0)</f>
        <v>1.8080111878175683E-3</v>
      </c>
      <c r="J74" s="73">
        <f>H74/'סכום נכסי הקרן'!$C$41</f>
        <v>2.2332842647557825E-5</v>
      </c>
    </row>
    <row r="75" spans="1:10">
      <c r="A75" s="69" t="s">
        <v>2292</v>
      </c>
      <c r="B75" s="54" t="s">
        <v>2294</v>
      </c>
      <c r="C75" s="70" t="s">
        <v>1812</v>
      </c>
      <c r="D75" s="70" t="s">
        <v>131</v>
      </c>
      <c r="E75" s="79">
        <v>45173</v>
      </c>
      <c r="F75" s="72">
        <v>361603.72237500007</v>
      </c>
      <c r="G75" s="80">
        <v>4.3549829999999998</v>
      </c>
      <c r="H75" s="72">
        <v>15.747782439</v>
      </c>
      <c r="I75" s="73">
        <f t="shared" si="1"/>
        <v>1.477041134723334E-3</v>
      </c>
      <c r="J75" s="73">
        <f>H75/'סכום נכסי הקרן'!$C$41</f>
        <v>1.8244647747763207E-5</v>
      </c>
    </row>
    <row r="76" spans="1:10">
      <c r="A76" s="69" t="s">
        <v>2295</v>
      </c>
      <c r="B76" s="54" t="s">
        <v>2286</v>
      </c>
      <c r="C76" s="70" t="s">
        <v>1812</v>
      </c>
      <c r="D76" s="70" t="s">
        <v>131</v>
      </c>
      <c r="E76" s="79">
        <v>45195</v>
      </c>
      <c r="F76" s="72">
        <v>995747.01667300006</v>
      </c>
      <c r="G76" s="80">
        <v>4.4637669999999998</v>
      </c>
      <c r="H76" s="72">
        <v>44.447828321000003</v>
      </c>
      <c r="I76" s="73">
        <f t="shared" si="1"/>
        <v>4.1689216264919841E-3</v>
      </c>
      <c r="J76" s="73">
        <f>H76/'סכום נכסי הקרן'!$C$41</f>
        <v>5.1495185052937113E-5</v>
      </c>
    </row>
    <row r="77" spans="1:10">
      <c r="A77" s="69" t="s">
        <v>2296</v>
      </c>
      <c r="B77" s="54" t="s">
        <v>2297</v>
      </c>
      <c r="C77" s="70" t="s">
        <v>1812</v>
      </c>
      <c r="D77" s="70" t="s">
        <v>131</v>
      </c>
      <c r="E77" s="79">
        <v>45173</v>
      </c>
      <c r="F77" s="72">
        <v>602752.4314</v>
      </c>
      <c r="G77" s="80">
        <v>4.3676079999999997</v>
      </c>
      <c r="H77" s="72">
        <v>26.325864839999998</v>
      </c>
      <c r="I77" s="73">
        <f t="shared" si="1"/>
        <v>2.469197515679923E-3</v>
      </c>
      <c r="J77" s="73">
        <f>H77/'סכום נכסי הקרן'!$C$41</f>
        <v>3.0499921657002803E-5</v>
      </c>
    </row>
    <row r="78" spans="1:10">
      <c r="A78" s="69" t="s">
        <v>2298</v>
      </c>
      <c r="B78" s="54" t="s">
        <v>2299</v>
      </c>
      <c r="C78" s="70" t="s">
        <v>1812</v>
      </c>
      <c r="D78" s="70" t="s">
        <v>131</v>
      </c>
      <c r="E78" s="79">
        <v>45195</v>
      </c>
      <c r="F78" s="72">
        <v>663307.72846799996</v>
      </c>
      <c r="G78" s="80">
        <v>4.5041029999999997</v>
      </c>
      <c r="H78" s="72">
        <v>29.876065522000005</v>
      </c>
      <c r="I78" s="73">
        <f t="shared" si="1"/>
        <v>2.8021836020796428E-3</v>
      </c>
      <c r="J78" s="73">
        <f>H78/'סכום נכסי הקרן'!$C$41</f>
        <v>3.4613018921830901E-5</v>
      </c>
    </row>
    <row r="79" spans="1:10">
      <c r="A79" s="69" t="s">
        <v>2298</v>
      </c>
      <c r="B79" s="54" t="s">
        <v>2300</v>
      </c>
      <c r="C79" s="70" t="s">
        <v>1812</v>
      </c>
      <c r="D79" s="70" t="s">
        <v>131</v>
      </c>
      <c r="E79" s="79">
        <v>45195</v>
      </c>
      <c r="F79" s="72">
        <v>221437.99996799999</v>
      </c>
      <c r="G79" s="80">
        <v>4.5041029999999997</v>
      </c>
      <c r="H79" s="72">
        <v>9.9737963430000001</v>
      </c>
      <c r="I79" s="73">
        <f t="shared" si="1"/>
        <v>9.3547821891928776E-4</v>
      </c>
      <c r="J79" s="73">
        <f>H79/'סכום נכסי הקרן'!$C$41</f>
        <v>1.1555176209147517E-5</v>
      </c>
    </row>
    <row r="80" spans="1:10">
      <c r="A80" s="69" t="s">
        <v>2301</v>
      </c>
      <c r="B80" s="54" t="s">
        <v>2302</v>
      </c>
      <c r="C80" s="70" t="s">
        <v>1812</v>
      </c>
      <c r="D80" s="70" t="s">
        <v>131</v>
      </c>
      <c r="E80" s="79">
        <v>45187</v>
      </c>
      <c r="F80" s="72">
        <v>241228.26980000001</v>
      </c>
      <c r="G80" s="80">
        <v>4.483047</v>
      </c>
      <c r="H80" s="72">
        <v>10.814377903</v>
      </c>
      <c r="I80" s="73">
        <f t="shared" si="1"/>
        <v>1.0143193856689062E-3</v>
      </c>
      <c r="J80" s="73">
        <f>H80/'סכום נכסי הקרן'!$C$41</f>
        <v>1.2529034879399704E-5</v>
      </c>
    </row>
    <row r="81" spans="1:10">
      <c r="A81" s="69" t="s">
        <v>2303</v>
      </c>
      <c r="B81" s="54" t="s">
        <v>2304</v>
      </c>
      <c r="C81" s="70" t="s">
        <v>1812</v>
      </c>
      <c r="D81" s="70" t="s">
        <v>131</v>
      </c>
      <c r="E81" s="79">
        <v>45195</v>
      </c>
      <c r="F81" s="72">
        <v>1266448.4164499999</v>
      </c>
      <c r="G81" s="80">
        <v>4.5141819999999999</v>
      </c>
      <c r="H81" s="72">
        <v>57.169787190000001</v>
      </c>
      <c r="I81" s="73">
        <f t="shared" si="1"/>
        <v>5.3621598895019582E-3</v>
      </c>
      <c r="J81" s="73">
        <f>H81/'סכום נכסי הקרן'!$C$41</f>
        <v>6.6234254450518655E-5</v>
      </c>
    </row>
    <row r="82" spans="1:10">
      <c r="A82" s="69" t="s">
        <v>2305</v>
      </c>
      <c r="B82" s="54" t="s">
        <v>2306</v>
      </c>
      <c r="C82" s="70" t="s">
        <v>1812</v>
      </c>
      <c r="D82" s="70" t="s">
        <v>131</v>
      </c>
      <c r="E82" s="79">
        <v>45175</v>
      </c>
      <c r="F82" s="72">
        <v>482456.53960000002</v>
      </c>
      <c r="G82" s="80">
        <v>4.4400839999999997</v>
      </c>
      <c r="H82" s="72">
        <v>21.421473508999998</v>
      </c>
      <c r="I82" s="73">
        <f t="shared" si="1"/>
        <v>2.0091970194368769E-3</v>
      </c>
      <c r="J82" s="73">
        <f>H82/'סכום נכסי הקרן'!$C$41</f>
        <v>2.4817922137522489E-5</v>
      </c>
    </row>
    <row r="83" spans="1:10">
      <c r="A83" s="69" t="s">
        <v>2307</v>
      </c>
      <c r="B83" s="54" t="s">
        <v>2308</v>
      </c>
      <c r="C83" s="70" t="s">
        <v>1812</v>
      </c>
      <c r="D83" s="70" t="s">
        <v>131</v>
      </c>
      <c r="E83" s="79">
        <v>45173</v>
      </c>
      <c r="F83" s="72">
        <v>144744.59971400001</v>
      </c>
      <c r="G83" s="80">
        <v>4.3504649999999998</v>
      </c>
      <c r="H83" s="72">
        <v>6.2970634899999993</v>
      </c>
      <c r="I83" s="73">
        <f t="shared" si="1"/>
        <v>5.9062422526616389E-4</v>
      </c>
      <c r="J83" s="73">
        <f>H83/'סכום נכסי הקרן'!$C$41</f>
        <v>7.2954846604831481E-6</v>
      </c>
    </row>
    <row r="84" spans="1:10">
      <c r="A84" s="69" t="s">
        <v>2309</v>
      </c>
      <c r="B84" s="54" t="s">
        <v>2310</v>
      </c>
      <c r="C84" s="70" t="s">
        <v>1812</v>
      </c>
      <c r="D84" s="70" t="s">
        <v>131</v>
      </c>
      <c r="E84" s="79">
        <v>45175</v>
      </c>
      <c r="F84" s="72">
        <v>422294.27276099997</v>
      </c>
      <c r="G84" s="80">
        <v>4.4728500000000002</v>
      </c>
      <c r="H84" s="72">
        <v>18.888589915000001</v>
      </c>
      <c r="I84" s="73">
        <f t="shared" si="1"/>
        <v>1.7716287603949748E-3</v>
      </c>
      <c r="J84" s="73">
        <f>H84/'סכום נכסי הקרן'!$C$41</f>
        <v>2.1883441099470193E-5</v>
      </c>
    </row>
    <row r="85" spans="1:10">
      <c r="A85" s="69" t="s">
        <v>2311</v>
      </c>
      <c r="B85" s="54" t="s">
        <v>2312</v>
      </c>
      <c r="C85" s="70" t="s">
        <v>1812</v>
      </c>
      <c r="D85" s="70" t="s">
        <v>131</v>
      </c>
      <c r="E85" s="79">
        <v>45175</v>
      </c>
      <c r="F85" s="72">
        <v>1327455.6187199999</v>
      </c>
      <c r="G85" s="80">
        <v>4.4904840000000004</v>
      </c>
      <c r="H85" s="72">
        <v>59.609186969</v>
      </c>
      <c r="I85" s="73">
        <f t="shared" si="1"/>
        <v>5.5909599654221593E-3</v>
      </c>
      <c r="J85" s="73">
        <f>H85/'סכום נכסי הקרן'!$C$41</f>
        <v>6.9060429491748948E-5</v>
      </c>
    </row>
    <row r="86" spans="1:10">
      <c r="A86" s="69" t="s">
        <v>2313</v>
      </c>
      <c r="B86" s="54" t="s">
        <v>2314</v>
      </c>
      <c r="C86" s="70" t="s">
        <v>1812</v>
      </c>
      <c r="D86" s="70" t="s">
        <v>131</v>
      </c>
      <c r="E86" s="79">
        <v>45187</v>
      </c>
      <c r="F86" s="72">
        <v>428749.66449</v>
      </c>
      <c r="G86" s="80">
        <v>4.5460120000000002</v>
      </c>
      <c r="H86" s="72">
        <v>19.491010621000001</v>
      </c>
      <c r="I86" s="73">
        <f t="shared" si="1"/>
        <v>1.8281319643614867E-3</v>
      </c>
      <c r="J86" s="73">
        <f>H86/'סכום נכסי הקרן'!$C$41</f>
        <v>2.2581377689558542E-5</v>
      </c>
    </row>
    <row r="87" spans="1:10">
      <c r="A87" s="69" t="s">
        <v>2313</v>
      </c>
      <c r="B87" s="54" t="s">
        <v>2315</v>
      </c>
      <c r="C87" s="70" t="s">
        <v>1812</v>
      </c>
      <c r="D87" s="70" t="s">
        <v>131</v>
      </c>
      <c r="E87" s="79">
        <v>45187</v>
      </c>
      <c r="F87" s="72">
        <v>603468.47837499995</v>
      </c>
      <c r="G87" s="80">
        <v>4.5460120000000002</v>
      </c>
      <c r="H87" s="72">
        <v>27.433748632</v>
      </c>
      <c r="I87" s="73">
        <f t="shared" si="1"/>
        <v>2.5731099198305347E-3</v>
      </c>
      <c r="J87" s="73">
        <f>H87/'סכום נכסי הקרן'!$C$41</f>
        <v>3.1783464251573962E-5</v>
      </c>
    </row>
    <row r="88" spans="1:10">
      <c r="A88" s="69" t="s">
        <v>2316</v>
      </c>
      <c r="B88" s="54" t="s">
        <v>2317</v>
      </c>
      <c r="C88" s="70" t="s">
        <v>1812</v>
      </c>
      <c r="D88" s="70" t="s">
        <v>131</v>
      </c>
      <c r="E88" s="79">
        <v>45175</v>
      </c>
      <c r="F88" s="72">
        <v>1508870.097875</v>
      </c>
      <c r="G88" s="80">
        <v>4.5156650000000003</v>
      </c>
      <c r="H88" s="72">
        <v>68.135516354999993</v>
      </c>
      <c r="I88" s="73">
        <f t="shared" si="1"/>
        <v>6.3906750542040217E-3</v>
      </c>
      <c r="J88" s="73">
        <f>H88/'סכום נכסי הקרן'!$C$41</f>
        <v>7.893863785737393E-5</v>
      </c>
    </row>
    <row r="89" spans="1:10">
      <c r="A89" s="69" t="s">
        <v>2318</v>
      </c>
      <c r="B89" s="54" t="s">
        <v>2319</v>
      </c>
      <c r="C89" s="70" t="s">
        <v>1812</v>
      </c>
      <c r="D89" s="70" t="s">
        <v>131</v>
      </c>
      <c r="E89" s="79">
        <v>45187</v>
      </c>
      <c r="F89" s="72">
        <v>845100.91691200004</v>
      </c>
      <c r="G89" s="80">
        <v>4.57369</v>
      </c>
      <c r="H89" s="72">
        <v>38.652295271</v>
      </c>
      <c r="I89" s="73">
        <f t="shared" si="1"/>
        <v>3.6253377444020957E-3</v>
      </c>
      <c r="J89" s="73">
        <f>H89/'סכום נכסי הקרן'!$C$41</f>
        <v>4.4780750216327559E-5</v>
      </c>
    </row>
    <row r="90" spans="1:10">
      <c r="A90" s="69" t="s">
        <v>2320</v>
      </c>
      <c r="B90" s="54" t="s">
        <v>2321</v>
      </c>
      <c r="C90" s="70" t="s">
        <v>1812</v>
      </c>
      <c r="D90" s="70" t="s">
        <v>131</v>
      </c>
      <c r="E90" s="79">
        <v>45175</v>
      </c>
      <c r="F90" s="72">
        <v>809421.17230800004</v>
      </c>
      <c r="G90" s="80">
        <v>4.5483799999999999</v>
      </c>
      <c r="H90" s="72">
        <v>36.815547445</v>
      </c>
      <c r="I90" s="73">
        <f t="shared" si="1"/>
        <v>3.453062561935965E-3</v>
      </c>
      <c r="J90" s="73">
        <f>H90/'סכום נכסי הקרן'!$C$41</f>
        <v>4.2652779677196345E-5</v>
      </c>
    </row>
    <row r="91" spans="1:10">
      <c r="A91" s="69" t="s">
        <v>2322</v>
      </c>
      <c r="B91" s="54" t="s">
        <v>2323</v>
      </c>
      <c r="C91" s="70" t="s">
        <v>1812</v>
      </c>
      <c r="D91" s="70" t="s">
        <v>131</v>
      </c>
      <c r="E91" s="79">
        <v>45180</v>
      </c>
      <c r="F91" s="72">
        <v>1516905.73615</v>
      </c>
      <c r="G91" s="80">
        <v>5.0339830000000001</v>
      </c>
      <c r="H91" s="72">
        <v>76.360774179999993</v>
      </c>
      <c r="I91" s="73">
        <f t="shared" si="1"/>
        <v>7.1621515588033233E-3</v>
      </c>
      <c r="J91" s="73">
        <f>H91/'סכום נכסי הקרן'!$C$41</f>
        <v>8.8468038725905831E-5</v>
      </c>
    </row>
    <row r="92" spans="1:10">
      <c r="A92" s="69" t="s">
        <v>2324</v>
      </c>
      <c r="B92" s="54" t="s">
        <v>2325</v>
      </c>
      <c r="C92" s="70" t="s">
        <v>1812</v>
      </c>
      <c r="D92" s="70" t="s">
        <v>131</v>
      </c>
      <c r="E92" s="79">
        <v>45180</v>
      </c>
      <c r="F92" s="72">
        <v>610137.76729500003</v>
      </c>
      <c r="G92" s="80">
        <v>5.0414539999999999</v>
      </c>
      <c r="H92" s="72">
        <v>30.759812428</v>
      </c>
      <c r="I92" s="73">
        <f t="shared" si="1"/>
        <v>2.8850734018278134E-3</v>
      </c>
      <c r="J92" s="73">
        <f>H92/'סכום נכסי הקרן'!$C$41</f>
        <v>3.5636886952812501E-5</v>
      </c>
    </row>
    <row r="93" spans="1:10">
      <c r="A93" s="69" t="s">
        <v>2326</v>
      </c>
      <c r="B93" s="54" t="s">
        <v>2327</v>
      </c>
      <c r="C93" s="70" t="s">
        <v>1812</v>
      </c>
      <c r="D93" s="70" t="s">
        <v>131</v>
      </c>
      <c r="E93" s="79">
        <v>45197</v>
      </c>
      <c r="F93" s="72">
        <v>486020.86232000001</v>
      </c>
      <c r="G93" s="80">
        <v>5.1408899999999997</v>
      </c>
      <c r="H93" s="72">
        <v>24.985796228999998</v>
      </c>
      <c r="I93" s="73">
        <f t="shared" si="1"/>
        <v>2.3435076625551643E-3</v>
      </c>
      <c r="J93" s="73">
        <f>H93/'סכום נכסי הקרן'!$C$41</f>
        <v>2.8947380538262162E-5</v>
      </c>
    </row>
    <row r="94" spans="1:10">
      <c r="A94" s="69" t="s">
        <v>2328</v>
      </c>
      <c r="B94" s="54" t="s">
        <v>2329</v>
      </c>
      <c r="C94" s="70" t="s">
        <v>1812</v>
      </c>
      <c r="D94" s="70" t="s">
        <v>131</v>
      </c>
      <c r="E94" s="79">
        <v>45181</v>
      </c>
      <c r="F94" s="72">
        <v>483582.37882500002</v>
      </c>
      <c r="G94" s="80">
        <v>-3.9470640000000001</v>
      </c>
      <c r="H94" s="72">
        <v>-19.087304481</v>
      </c>
      <c r="I94" s="73">
        <f t="shared" si="1"/>
        <v>-1.7902669140008949E-3</v>
      </c>
      <c r="J94" s="73">
        <f>H94/'סכום נכסי הקרן'!$C$41</f>
        <v>-2.2113662546398556E-5</v>
      </c>
    </row>
    <row r="95" spans="1:10">
      <c r="A95" s="69" t="s">
        <v>2330</v>
      </c>
      <c r="B95" s="54" t="s">
        <v>2331</v>
      </c>
      <c r="C95" s="70" t="s">
        <v>1812</v>
      </c>
      <c r="D95" s="70" t="s">
        <v>131</v>
      </c>
      <c r="E95" s="79">
        <v>45181</v>
      </c>
      <c r="F95" s="72">
        <v>1595880</v>
      </c>
      <c r="G95" s="80">
        <v>-3.9479280000000001</v>
      </c>
      <c r="H95" s="72">
        <v>-63.004190000000001</v>
      </c>
      <c r="I95" s="73">
        <f t="shared" si="1"/>
        <v>-5.9093895061350567E-3</v>
      </c>
      <c r="J95" s="73">
        <f>H95/'סכום נכסי הקרן'!$C$41</f>
        <v>-7.2993721981857583E-5</v>
      </c>
    </row>
    <row r="96" spans="1:10">
      <c r="A96" s="69" t="s">
        <v>2332</v>
      </c>
      <c r="B96" s="54" t="s">
        <v>2333</v>
      </c>
      <c r="C96" s="70" t="s">
        <v>1812</v>
      </c>
      <c r="D96" s="70" t="s">
        <v>131</v>
      </c>
      <c r="E96" s="79">
        <v>45189</v>
      </c>
      <c r="F96" s="72">
        <v>439328.10051000002</v>
      </c>
      <c r="G96" s="80">
        <v>-4.3606290000000003</v>
      </c>
      <c r="H96" s="72">
        <v>-19.157466881000001</v>
      </c>
      <c r="I96" s="73">
        <f t="shared" si="1"/>
        <v>-1.7968476977596459E-3</v>
      </c>
      <c r="J96" s="73">
        <f>H96/'סכום נכסי הקרן'!$C$41</f>
        <v>-2.2194949437305019E-5</v>
      </c>
    </row>
    <row r="97" spans="1:10">
      <c r="A97" s="69" t="s">
        <v>2334</v>
      </c>
      <c r="B97" s="54" t="s">
        <v>2335</v>
      </c>
      <c r="C97" s="70" t="s">
        <v>1812</v>
      </c>
      <c r="D97" s="70" t="s">
        <v>131</v>
      </c>
      <c r="E97" s="79">
        <v>45187</v>
      </c>
      <c r="F97" s="72">
        <v>496440.75357599999</v>
      </c>
      <c r="G97" s="80">
        <v>-4.9680540000000004</v>
      </c>
      <c r="H97" s="72">
        <v>-24.663446694999998</v>
      </c>
      <c r="I97" s="73">
        <f t="shared" si="1"/>
        <v>-2.3132733407818483E-3</v>
      </c>
      <c r="J97" s="73">
        <f>H97/'סכום נכסי הקרן'!$C$41</f>
        <v>-2.8573921372041988E-5</v>
      </c>
    </row>
    <row r="98" spans="1:10">
      <c r="A98" s="69" t="s">
        <v>2336</v>
      </c>
      <c r="B98" s="54" t="s">
        <v>2337</v>
      </c>
      <c r="C98" s="70" t="s">
        <v>1812</v>
      </c>
      <c r="D98" s="70" t="s">
        <v>131</v>
      </c>
      <c r="E98" s="79">
        <v>45278</v>
      </c>
      <c r="F98" s="72">
        <v>2486080</v>
      </c>
      <c r="G98" s="80">
        <v>0.88220299999999996</v>
      </c>
      <c r="H98" s="72">
        <v>21.932269999999999</v>
      </c>
      <c r="I98" s="73">
        <f t="shared" si="1"/>
        <v>2.0571064588517161E-3</v>
      </c>
      <c r="J98" s="73">
        <f>H98/'סכום נכסי הקרן'!$C$41</f>
        <v>2.540970717679309E-5</v>
      </c>
    </row>
    <row r="99" spans="1:10">
      <c r="A99" s="69" t="s">
        <v>2338</v>
      </c>
      <c r="B99" s="54" t="s">
        <v>2339</v>
      </c>
      <c r="C99" s="70" t="s">
        <v>1812</v>
      </c>
      <c r="D99" s="70" t="s">
        <v>131</v>
      </c>
      <c r="E99" s="79">
        <v>45274</v>
      </c>
      <c r="F99" s="72">
        <v>349249.52523299999</v>
      </c>
      <c r="G99" s="80">
        <v>1.4278599999999999</v>
      </c>
      <c r="H99" s="72">
        <v>4.9867945900000006</v>
      </c>
      <c r="I99" s="73">
        <f t="shared" si="1"/>
        <v>4.6772939417834075E-4</v>
      </c>
      <c r="J99" s="73">
        <f>H99/'סכום נכסי הקרן'!$C$41</f>
        <v>5.7774680998690962E-6</v>
      </c>
    </row>
    <row r="100" spans="1:10">
      <c r="A100" s="69" t="s">
        <v>2340</v>
      </c>
      <c r="B100" s="54" t="s">
        <v>2341</v>
      </c>
      <c r="C100" s="70" t="s">
        <v>1812</v>
      </c>
      <c r="D100" s="70" t="s">
        <v>131</v>
      </c>
      <c r="E100" s="79">
        <v>45274</v>
      </c>
      <c r="F100" s="72">
        <v>349392.73462800006</v>
      </c>
      <c r="G100" s="80">
        <v>1.4682630000000001</v>
      </c>
      <c r="H100" s="72">
        <v>5.1300039850000001</v>
      </c>
      <c r="I100" s="73">
        <f t="shared" si="1"/>
        <v>4.8116151823220045E-4</v>
      </c>
      <c r="J100" s="73">
        <f>H100/'סכום נכסי הקרן'!$C$41</f>
        <v>5.9433838391845287E-6</v>
      </c>
    </row>
    <row r="101" spans="1:10">
      <c r="A101" s="69" t="s">
        <v>2342</v>
      </c>
      <c r="B101" s="54" t="s">
        <v>2343</v>
      </c>
      <c r="C101" s="70" t="s">
        <v>1812</v>
      </c>
      <c r="D101" s="70" t="s">
        <v>131</v>
      </c>
      <c r="E101" s="79">
        <v>45264</v>
      </c>
      <c r="F101" s="72">
        <v>621164.14806599997</v>
      </c>
      <c r="G101" s="80">
        <v>1.537382</v>
      </c>
      <c r="H101" s="72">
        <v>9.5496653519999999</v>
      </c>
      <c r="I101" s="73">
        <f t="shared" si="1"/>
        <v>8.9569744834764708E-4</v>
      </c>
      <c r="J101" s="73">
        <f>H101/'סכום נכסי הקרן'!$C$41</f>
        <v>1.1063797784300792E-5</v>
      </c>
    </row>
    <row r="102" spans="1:10">
      <c r="A102" s="69" t="s">
        <v>2344</v>
      </c>
      <c r="B102" s="54" t="s">
        <v>2345</v>
      </c>
      <c r="C102" s="70" t="s">
        <v>1812</v>
      </c>
      <c r="D102" s="70" t="s">
        <v>131</v>
      </c>
      <c r="E102" s="79">
        <v>45264</v>
      </c>
      <c r="F102" s="72">
        <v>784063.987632</v>
      </c>
      <c r="G102" s="80">
        <v>1.564255</v>
      </c>
      <c r="H102" s="72">
        <v>12.264759444999999</v>
      </c>
      <c r="I102" s="73">
        <f t="shared" si="1"/>
        <v>1.1503558852126155E-3</v>
      </c>
      <c r="J102" s="73">
        <f>H102/'סכום נכסי הקרן'!$C$41</f>
        <v>1.4209379425442846E-5</v>
      </c>
    </row>
    <row r="103" spans="1:10">
      <c r="A103" s="69" t="s">
        <v>2346</v>
      </c>
      <c r="B103" s="54" t="s">
        <v>2347</v>
      </c>
      <c r="C103" s="70" t="s">
        <v>1812</v>
      </c>
      <c r="D103" s="70" t="s">
        <v>131</v>
      </c>
      <c r="E103" s="79">
        <v>45264</v>
      </c>
      <c r="F103" s="72">
        <v>3371984</v>
      </c>
      <c r="G103" s="80">
        <v>1.5964830000000001</v>
      </c>
      <c r="H103" s="72">
        <v>53.833160000000007</v>
      </c>
      <c r="I103" s="73">
        <f t="shared" si="1"/>
        <v>5.0492056288016646E-3</v>
      </c>
      <c r="J103" s="73">
        <f>H103/'סכום נכסי הקרן'!$C$41</f>
        <v>6.2368593492668608E-5</v>
      </c>
    </row>
    <row r="104" spans="1:10">
      <c r="A104" s="69" t="s">
        <v>2346</v>
      </c>
      <c r="B104" s="54" t="s">
        <v>2348</v>
      </c>
      <c r="C104" s="70" t="s">
        <v>1812</v>
      </c>
      <c r="D104" s="70" t="s">
        <v>131</v>
      </c>
      <c r="E104" s="79">
        <v>45264</v>
      </c>
      <c r="F104" s="72">
        <v>517947.68302200007</v>
      </c>
      <c r="G104" s="80">
        <v>1.5964830000000001</v>
      </c>
      <c r="H104" s="72">
        <v>8.2689474269999987</v>
      </c>
      <c r="I104" s="73">
        <f t="shared" si="1"/>
        <v>7.7557430945301054E-4</v>
      </c>
      <c r="J104" s="73">
        <f>H104/'סכום נכסי הקרן'!$C$41</f>
        <v>9.5800176078612307E-6</v>
      </c>
    </row>
    <row r="105" spans="1:10">
      <c r="A105" s="69" t="s">
        <v>2349</v>
      </c>
      <c r="B105" s="54" t="s">
        <v>2350</v>
      </c>
      <c r="C105" s="70" t="s">
        <v>1812</v>
      </c>
      <c r="D105" s="70" t="s">
        <v>131</v>
      </c>
      <c r="E105" s="79">
        <v>45258</v>
      </c>
      <c r="F105" s="72">
        <v>678354.75869499997</v>
      </c>
      <c r="G105" s="80">
        <v>1.573842</v>
      </c>
      <c r="H105" s="72">
        <v>10.676229973</v>
      </c>
      <c r="I105" s="73">
        <f t="shared" si="1"/>
        <v>1.0013619946154496E-3</v>
      </c>
      <c r="J105" s="73">
        <f>H105/'סכום נכסי הקרן'!$C$41</f>
        <v>1.2368983117845605E-5</v>
      </c>
    </row>
    <row r="106" spans="1:10">
      <c r="A106" s="69" t="s">
        <v>2351</v>
      </c>
      <c r="B106" s="54" t="s">
        <v>2352</v>
      </c>
      <c r="C106" s="70" t="s">
        <v>1812</v>
      </c>
      <c r="D106" s="70" t="s">
        <v>131</v>
      </c>
      <c r="E106" s="79">
        <v>45258</v>
      </c>
      <c r="F106" s="72">
        <v>214449.40359999999</v>
      </c>
      <c r="G106" s="80">
        <v>1.6988760000000001</v>
      </c>
      <c r="H106" s="72">
        <v>3.643228503</v>
      </c>
      <c r="I106" s="73">
        <f t="shared" si="1"/>
        <v>3.417115002046742E-4</v>
      </c>
      <c r="J106" s="73">
        <f>H106/'סכום נכסי הקרן'!$C$41</f>
        <v>4.2208749682261006E-6</v>
      </c>
    </row>
    <row r="107" spans="1:10">
      <c r="A107" s="69" t="s">
        <v>2353</v>
      </c>
      <c r="B107" s="54" t="s">
        <v>2354</v>
      </c>
      <c r="C107" s="70" t="s">
        <v>1812</v>
      </c>
      <c r="D107" s="70" t="s">
        <v>131</v>
      </c>
      <c r="E107" s="79">
        <v>45258</v>
      </c>
      <c r="F107" s="72">
        <v>666804.85065000004</v>
      </c>
      <c r="G107" s="80">
        <v>1.6988760000000001</v>
      </c>
      <c r="H107" s="72">
        <v>11.328184610999999</v>
      </c>
      <c r="I107" s="73">
        <f t="shared" si="1"/>
        <v>1.0625111641591461E-3</v>
      </c>
      <c r="J107" s="73">
        <f>H107/'סכום נכסי הקרן'!$C$41</f>
        <v>1.3124307415974897E-5</v>
      </c>
    </row>
    <row r="108" spans="1:10">
      <c r="A108" s="69" t="s">
        <v>2355</v>
      </c>
      <c r="B108" s="54" t="s">
        <v>2356</v>
      </c>
      <c r="C108" s="70" t="s">
        <v>1812</v>
      </c>
      <c r="D108" s="70" t="s">
        <v>131</v>
      </c>
      <c r="E108" s="79">
        <v>45258</v>
      </c>
      <c r="F108" s="72">
        <v>740894.2784999999</v>
      </c>
      <c r="G108" s="80">
        <v>1.6988760000000001</v>
      </c>
      <c r="H108" s="72">
        <v>12.586871812</v>
      </c>
      <c r="I108" s="73">
        <f t="shared" si="1"/>
        <v>1.1805679622402883E-3</v>
      </c>
      <c r="J108" s="73">
        <f>H108/'סכום נכסי הקרן'!$C$41</f>
        <v>1.4582563821015841E-5</v>
      </c>
    </row>
    <row r="109" spans="1:10">
      <c r="A109" s="69" t="s">
        <v>2357</v>
      </c>
      <c r="B109" s="54" t="s">
        <v>2358</v>
      </c>
      <c r="C109" s="70" t="s">
        <v>1812</v>
      </c>
      <c r="D109" s="70" t="s">
        <v>131</v>
      </c>
      <c r="E109" s="79">
        <v>45251</v>
      </c>
      <c r="F109" s="72">
        <v>116827.04201000002</v>
      </c>
      <c r="G109" s="80">
        <v>1.695227</v>
      </c>
      <c r="H109" s="72">
        <v>1.9804830449999999</v>
      </c>
      <c r="I109" s="73">
        <f t="shared" si="1"/>
        <v>1.8575662544350469E-4</v>
      </c>
      <c r="J109" s="73">
        <f>H109/'סכום נכסי הקרן'!$C$41</f>
        <v>2.2944954736583828E-6</v>
      </c>
    </row>
    <row r="110" spans="1:10">
      <c r="A110" s="69" t="s">
        <v>2359</v>
      </c>
      <c r="B110" s="54" t="s">
        <v>2360</v>
      </c>
      <c r="C110" s="70" t="s">
        <v>1812</v>
      </c>
      <c r="D110" s="70" t="s">
        <v>131</v>
      </c>
      <c r="E110" s="79">
        <v>45251</v>
      </c>
      <c r="F110" s="72">
        <v>607947.15939799999</v>
      </c>
      <c r="G110" s="80">
        <v>1.7353780000000001</v>
      </c>
      <c r="H110" s="72">
        <v>10.550182915000001</v>
      </c>
      <c r="I110" s="73">
        <f t="shared" si="1"/>
        <v>9.895395878544962E-4</v>
      </c>
      <c r="J110" s="73">
        <f>H110/'סכום נכסי הקרן'!$C$41</f>
        <v>1.2222950863351372E-5</v>
      </c>
    </row>
    <row r="111" spans="1:10">
      <c r="A111" s="69" t="s">
        <v>2359</v>
      </c>
      <c r="B111" s="54" t="s">
        <v>2361</v>
      </c>
      <c r="C111" s="70" t="s">
        <v>1812</v>
      </c>
      <c r="D111" s="70" t="s">
        <v>131</v>
      </c>
      <c r="E111" s="79">
        <v>45251</v>
      </c>
      <c r="F111" s="72">
        <v>9915750</v>
      </c>
      <c r="G111" s="80">
        <v>1.7353780000000001</v>
      </c>
      <c r="H111" s="72">
        <v>172.07576999999998</v>
      </c>
      <c r="I111" s="73">
        <f t="shared" si="1"/>
        <v>1.6139605151627368E-2</v>
      </c>
      <c r="J111" s="73">
        <f>H111/'סכום נכסי הקרן'!$C$41</f>
        <v>1.9935897779487473E-4</v>
      </c>
    </row>
    <row r="112" spans="1:10">
      <c r="A112" s="69" t="s">
        <v>2362</v>
      </c>
      <c r="B112" s="54" t="s">
        <v>2363</v>
      </c>
      <c r="C112" s="70" t="s">
        <v>1812</v>
      </c>
      <c r="D112" s="70" t="s">
        <v>131</v>
      </c>
      <c r="E112" s="79">
        <v>45251</v>
      </c>
      <c r="F112" s="72">
        <v>161003.58697800001</v>
      </c>
      <c r="G112" s="80">
        <v>1.7701499999999999</v>
      </c>
      <c r="H112" s="72">
        <v>2.8500048179999999</v>
      </c>
      <c r="I112" s="73">
        <f t="shared" si="1"/>
        <v>2.6731219882238864E-4</v>
      </c>
      <c r="J112" s="73">
        <f>H112/'סכום נכסי הקרן'!$C$41</f>
        <v>3.3018829276599955E-6</v>
      </c>
    </row>
    <row r="113" spans="1:10">
      <c r="A113" s="69" t="s">
        <v>2362</v>
      </c>
      <c r="B113" s="54" t="s">
        <v>2364</v>
      </c>
      <c r="C113" s="70" t="s">
        <v>1812</v>
      </c>
      <c r="D113" s="70" t="s">
        <v>131</v>
      </c>
      <c r="E113" s="79">
        <v>45251</v>
      </c>
      <c r="F113" s="72">
        <v>233832.30015599998</v>
      </c>
      <c r="G113" s="80">
        <v>1.7701499999999999</v>
      </c>
      <c r="H113" s="72">
        <v>4.139182226</v>
      </c>
      <c r="I113" s="73">
        <f t="shared" si="1"/>
        <v>3.882287830429237E-4</v>
      </c>
      <c r="J113" s="73">
        <f>H113/'סכום נכסי הקרן'!$C$41</f>
        <v>4.7954638673537493E-6</v>
      </c>
    </row>
    <row r="114" spans="1:10">
      <c r="A114" s="69" t="s">
        <v>2362</v>
      </c>
      <c r="B114" s="54" t="s">
        <v>2365</v>
      </c>
      <c r="C114" s="70" t="s">
        <v>1812</v>
      </c>
      <c r="D114" s="70" t="s">
        <v>131</v>
      </c>
      <c r="E114" s="79">
        <v>45251</v>
      </c>
      <c r="F114" s="72">
        <v>4775940</v>
      </c>
      <c r="G114" s="80">
        <v>1.7701499999999999</v>
      </c>
      <c r="H114" s="72">
        <v>84.541300000000007</v>
      </c>
      <c r="I114" s="73">
        <f t="shared" si="1"/>
        <v>7.9294324878236774E-3</v>
      </c>
      <c r="J114" s="73">
        <f>H114/'סכום נכסי הקרן'!$C$41</f>
        <v>9.7945615175511617E-5</v>
      </c>
    </row>
    <row r="115" spans="1:10">
      <c r="A115" s="69" t="s">
        <v>2366</v>
      </c>
      <c r="B115" s="54" t="s">
        <v>2367</v>
      </c>
      <c r="C115" s="70" t="s">
        <v>1812</v>
      </c>
      <c r="D115" s="70" t="s">
        <v>131</v>
      </c>
      <c r="E115" s="79">
        <v>45251</v>
      </c>
      <c r="F115" s="72">
        <v>292361.97989299998</v>
      </c>
      <c r="G115" s="80">
        <v>1.794208</v>
      </c>
      <c r="H115" s="72">
        <v>5.2455824640000008</v>
      </c>
      <c r="I115" s="73">
        <f t="shared" si="1"/>
        <v>4.9200203932988707E-4</v>
      </c>
      <c r="J115" s="73">
        <f>H115/'סכום נכסי הקרן'!$C$41</f>
        <v>6.0772876853130485E-6</v>
      </c>
    </row>
    <row r="116" spans="1:10">
      <c r="A116" s="69" t="s">
        <v>2366</v>
      </c>
      <c r="B116" s="54" t="s">
        <v>2368</v>
      </c>
      <c r="C116" s="70" t="s">
        <v>1812</v>
      </c>
      <c r="D116" s="70" t="s">
        <v>131</v>
      </c>
      <c r="E116" s="79">
        <v>45251</v>
      </c>
      <c r="F116" s="72">
        <v>375767.06838299998</v>
      </c>
      <c r="G116" s="80">
        <v>1.794208</v>
      </c>
      <c r="H116" s="72">
        <v>6.7420433629999996</v>
      </c>
      <c r="I116" s="73">
        <f t="shared" si="1"/>
        <v>6.323604874409099E-4</v>
      </c>
      <c r="J116" s="73">
        <f>H116/'סכום נכסי הקרן'!$C$41</f>
        <v>7.8110176295965405E-6</v>
      </c>
    </row>
    <row r="117" spans="1:10">
      <c r="A117" s="69" t="s">
        <v>2369</v>
      </c>
      <c r="B117" s="54" t="s">
        <v>2370</v>
      </c>
      <c r="C117" s="70" t="s">
        <v>1812</v>
      </c>
      <c r="D117" s="70" t="s">
        <v>131</v>
      </c>
      <c r="E117" s="79">
        <v>45265</v>
      </c>
      <c r="F117" s="72">
        <v>14514838.5</v>
      </c>
      <c r="G117" s="80">
        <v>2.2751420000000002</v>
      </c>
      <c r="H117" s="72">
        <v>330.23318999999998</v>
      </c>
      <c r="I117" s="73">
        <f t="shared" si="1"/>
        <v>3.0973758214548973E-2</v>
      </c>
      <c r="J117" s="73">
        <f>H117/'סכום נכסי הקרן'!$C$41</f>
        <v>3.8259280311423653E-4</v>
      </c>
    </row>
    <row r="118" spans="1:10">
      <c r="A118" s="69" t="s">
        <v>2371</v>
      </c>
      <c r="B118" s="54" t="s">
        <v>2372</v>
      </c>
      <c r="C118" s="70" t="s">
        <v>1812</v>
      </c>
      <c r="D118" s="70" t="s">
        <v>131</v>
      </c>
      <c r="E118" s="79">
        <v>45272</v>
      </c>
      <c r="F118" s="72">
        <v>234290.57021999999</v>
      </c>
      <c r="G118" s="80">
        <v>2.0410910000000002</v>
      </c>
      <c r="H118" s="72">
        <v>4.7820831249999998</v>
      </c>
      <c r="I118" s="73">
        <f t="shared" si="1"/>
        <v>4.4852876985388649E-4</v>
      </c>
      <c r="J118" s="73">
        <f>H118/'סכום נכסי הקרן'!$C$41</f>
        <v>5.5402989248871019E-6</v>
      </c>
    </row>
    <row r="119" spans="1:10">
      <c r="A119" s="69" t="s">
        <v>2373</v>
      </c>
      <c r="B119" s="54" t="s">
        <v>2374</v>
      </c>
      <c r="C119" s="70" t="s">
        <v>1812</v>
      </c>
      <c r="D119" s="70" t="s">
        <v>131</v>
      </c>
      <c r="E119" s="79">
        <v>45250</v>
      </c>
      <c r="F119" s="72">
        <v>199238.956943</v>
      </c>
      <c r="G119" s="80">
        <v>1.9945440000000001</v>
      </c>
      <c r="H119" s="72">
        <v>3.9739084</v>
      </c>
      <c r="I119" s="73">
        <f t="shared" si="1"/>
        <v>3.7272715667484898E-4</v>
      </c>
      <c r="J119" s="73">
        <f>H119/'סכום נכסי הקרן'!$C$41</f>
        <v>4.6039853052784026E-6</v>
      </c>
    </row>
    <row r="120" spans="1:10">
      <c r="A120" s="69" t="s">
        <v>2373</v>
      </c>
      <c r="B120" s="54" t="s">
        <v>2375</v>
      </c>
      <c r="C120" s="70" t="s">
        <v>1812</v>
      </c>
      <c r="D120" s="70" t="s">
        <v>131</v>
      </c>
      <c r="E120" s="79">
        <v>45250</v>
      </c>
      <c r="F120" s="72">
        <v>268989.37964499998</v>
      </c>
      <c r="G120" s="80">
        <v>1.9945440000000001</v>
      </c>
      <c r="H120" s="72">
        <v>5.3651111609999997</v>
      </c>
      <c r="I120" s="73">
        <f t="shared" si="1"/>
        <v>5.0321306557645558E-4</v>
      </c>
      <c r="J120" s="73">
        <f>H120/'סכום נכסי הקרן'!$C$41</f>
        <v>6.2157680701520825E-6</v>
      </c>
    </row>
    <row r="121" spans="1:10">
      <c r="A121" s="69" t="s">
        <v>2376</v>
      </c>
      <c r="B121" s="54" t="s">
        <v>2377</v>
      </c>
      <c r="C121" s="70" t="s">
        <v>1812</v>
      </c>
      <c r="D121" s="70" t="s">
        <v>131</v>
      </c>
      <c r="E121" s="79">
        <v>45271</v>
      </c>
      <c r="F121" s="72">
        <v>679996.39663200011</v>
      </c>
      <c r="G121" s="80">
        <v>2.1030929999999999</v>
      </c>
      <c r="H121" s="72">
        <v>14.300957334000001</v>
      </c>
      <c r="I121" s="73">
        <f t="shared" si="1"/>
        <v>1.3413382061927116E-3</v>
      </c>
      <c r="J121" s="73">
        <f>H121/'סכום נכסי הקרן'!$C$41</f>
        <v>1.6568423524092656E-5</v>
      </c>
    </row>
    <row r="122" spans="1:10">
      <c r="A122" s="69" t="s">
        <v>2378</v>
      </c>
      <c r="B122" s="54" t="s">
        <v>2379</v>
      </c>
      <c r="C122" s="70" t="s">
        <v>1812</v>
      </c>
      <c r="D122" s="70" t="s">
        <v>131</v>
      </c>
      <c r="E122" s="79">
        <v>45271</v>
      </c>
      <c r="F122" s="72">
        <v>879425.02646299999</v>
      </c>
      <c r="G122" s="80">
        <v>2.1163780000000001</v>
      </c>
      <c r="H122" s="72">
        <v>18.611958405000003</v>
      </c>
      <c r="I122" s="73">
        <f t="shared" si="1"/>
        <v>1.7456824964677616E-3</v>
      </c>
      <c r="J122" s="73">
        <f>H122/'סכום נכסי הקרן'!$C$41</f>
        <v>2.1562948707894946E-5</v>
      </c>
    </row>
    <row r="123" spans="1:10">
      <c r="A123" s="69" t="s">
        <v>2380</v>
      </c>
      <c r="B123" s="54" t="s">
        <v>2381</v>
      </c>
      <c r="C123" s="70" t="s">
        <v>1812</v>
      </c>
      <c r="D123" s="70" t="s">
        <v>131</v>
      </c>
      <c r="E123" s="79">
        <v>45250</v>
      </c>
      <c r="F123" s="72">
        <v>997087.45660999999</v>
      </c>
      <c r="G123" s="80">
        <v>2.0822859999999999</v>
      </c>
      <c r="H123" s="72">
        <v>20.762213864</v>
      </c>
      <c r="I123" s="73">
        <f t="shared" si="1"/>
        <v>1.9473626870221391E-3</v>
      </c>
      <c r="J123" s="73">
        <f>H123/'סכום נכסי הקרן'!$C$41</f>
        <v>2.4054134598297115E-5</v>
      </c>
    </row>
    <row r="124" spans="1:10">
      <c r="A124" s="69" t="s">
        <v>2382</v>
      </c>
      <c r="B124" s="54" t="s">
        <v>2383</v>
      </c>
      <c r="C124" s="70" t="s">
        <v>1812</v>
      </c>
      <c r="D124" s="70" t="s">
        <v>131</v>
      </c>
      <c r="E124" s="79">
        <v>45252</v>
      </c>
      <c r="F124" s="72">
        <v>161713.54889999999</v>
      </c>
      <c r="G124" s="80">
        <v>2.2230240000000001</v>
      </c>
      <c r="H124" s="72">
        <v>3.5949316339999999</v>
      </c>
      <c r="I124" s="73">
        <f t="shared" si="1"/>
        <v>3.3718156321401089E-4</v>
      </c>
      <c r="J124" s="73">
        <f>H124/'סכום נכסי הקרן'!$C$41</f>
        <v>4.1649204637974239E-6</v>
      </c>
    </row>
    <row r="125" spans="1:10">
      <c r="A125" s="69" t="s">
        <v>2382</v>
      </c>
      <c r="B125" s="54" t="s">
        <v>2384</v>
      </c>
      <c r="C125" s="70" t="s">
        <v>1812</v>
      </c>
      <c r="D125" s="70" t="s">
        <v>131</v>
      </c>
      <c r="E125" s="79">
        <v>45252</v>
      </c>
      <c r="F125" s="72">
        <v>411010.96365000005</v>
      </c>
      <c r="G125" s="80">
        <v>2.2230240000000001</v>
      </c>
      <c r="H125" s="72">
        <v>9.1368739689999998</v>
      </c>
      <c r="I125" s="73">
        <f t="shared" si="1"/>
        <v>8.5698026038089157E-4</v>
      </c>
      <c r="J125" s="73">
        <f>H125/'סכום נכסי הקרן'!$C$41</f>
        <v>1.0585556901476832E-5</v>
      </c>
    </row>
    <row r="126" spans="1:10">
      <c r="A126" s="69" t="s">
        <v>2385</v>
      </c>
      <c r="B126" s="54" t="s">
        <v>2386</v>
      </c>
      <c r="C126" s="70" t="s">
        <v>1812</v>
      </c>
      <c r="D126" s="70" t="s">
        <v>131</v>
      </c>
      <c r="E126" s="79">
        <v>45252</v>
      </c>
      <c r="F126" s="72">
        <v>640641.39057000005</v>
      </c>
      <c r="G126" s="80">
        <v>2.2230240000000001</v>
      </c>
      <c r="H126" s="72">
        <v>14.241614366</v>
      </c>
      <c r="I126" s="73">
        <f t="shared" si="1"/>
        <v>1.3357722158615589E-3</v>
      </c>
      <c r="J126" s="73">
        <f>H126/'סכום נכסי הקרן'!$C$41</f>
        <v>1.6499671523507135E-5</v>
      </c>
    </row>
    <row r="127" spans="1:10">
      <c r="A127" s="69" t="s">
        <v>2387</v>
      </c>
      <c r="B127" s="54" t="s">
        <v>2388</v>
      </c>
      <c r="C127" s="70" t="s">
        <v>1812</v>
      </c>
      <c r="D127" s="70" t="s">
        <v>131</v>
      </c>
      <c r="E127" s="79">
        <v>45252</v>
      </c>
      <c r="F127" s="72">
        <v>417161.83571999997</v>
      </c>
      <c r="G127" s="80">
        <v>2.2230240000000001</v>
      </c>
      <c r="H127" s="72">
        <v>9.2736093550000014</v>
      </c>
      <c r="I127" s="73">
        <f t="shared" si="1"/>
        <v>8.6980516385391034E-4</v>
      </c>
      <c r="J127" s="73">
        <f>H127/'סכום נכסי הקרן'!$C$41</f>
        <v>1.0743972155299888E-5</v>
      </c>
    </row>
    <row r="128" spans="1:10">
      <c r="A128" s="69" t="s">
        <v>2387</v>
      </c>
      <c r="B128" s="54" t="s">
        <v>2389</v>
      </c>
      <c r="C128" s="70" t="s">
        <v>1812</v>
      </c>
      <c r="D128" s="70" t="s">
        <v>131</v>
      </c>
      <c r="E128" s="79">
        <v>45252</v>
      </c>
      <c r="F128" s="72">
        <v>880737.77925000002</v>
      </c>
      <c r="G128" s="80">
        <v>2.2230240000000001</v>
      </c>
      <c r="H128" s="72">
        <v>19.579015646999999</v>
      </c>
      <c r="I128" s="73">
        <f t="shared" si="1"/>
        <v>1.836386272164373E-3</v>
      </c>
      <c r="J128" s="73">
        <f>H128/'סכום נכסי הקרן'!$C$41</f>
        <v>2.2683336216457307E-5</v>
      </c>
    </row>
    <row r="129" spans="1:10">
      <c r="A129" s="69" t="s">
        <v>2390</v>
      </c>
      <c r="B129" s="54" t="s">
        <v>2391</v>
      </c>
      <c r="C129" s="70" t="s">
        <v>1812</v>
      </c>
      <c r="D129" s="70" t="s">
        <v>131</v>
      </c>
      <c r="E129" s="79">
        <v>45252</v>
      </c>
      <c r="F129" s="72">
        <v>469726.81559999997</v>
      </c>
      <c r="G129" s="80">
        <v>2.2230240000000001</v>
      </c>
      <c r="H129" s="72">
        <v>10.442141678</v>
      </c>
      <c r="I129" s="73">
        <f t="shared" si="1"/>
        <v>9.7940601178348168E-4</v>
      </c>
      <c r="J129" s="73">
        <f>H129/'סכום נכסי הקרן'!$C$41</f>
        <v>1.2097779314980478E-5</v>
      </c>
    </row>
    <row r="130" spans="1:10">
      <c r="A130" s="69" t="s">
        <v>2392</v>
      </c>
      <c r="B130" s="54" t="s">
        <v>2393</v>
      </c>
      <c r="C130" s="70" t="s">
        <v>1812</v>
      </c>
      <c r="D130" s="70" t="s">
        <v>131</v>
      </c>
      <c r="E130" s="79">
        <v>45252</v>
      </c>
      <c r="F130" s="72">
        <v>138959.51812299999</v>
      </c>
      <c r="G130" s="80">
        <v>2.2283240000000002</v>
      </c>
      <c r="H130" s="72">
        <v>3.096467831</v>
      </c>
      <c r="I130" s="73">
        <f t="shared" si="1"/>
        <v>2.9042885094778903E-4</v>
      </c>
      <c r="J130" s="73">
        <f>H130/'סכום נכסי הקרן'!$C$41</f>
        <v>3.5874235028143299E-6</v>
      </c>
    </row>
    <row r="131" spans="1:10">
      <c r="A131" s="69" t="s">
        <v>2394</v>
      </c>
      <c r="B131" s="54" t="s">
        <v>2395</v>
      </c>
      <c r="C131" s="70" t="s">
        <v>1812</v>
      </c>
      <c r="D131" s="70" t="s">
        <v>131</v>
      </c>
      <c r="E131" s="79">
        <v>45253</v>
      </c>
      <c r="F131" s="72">
        <v>587269.90458500001</v>
      </c>
      <c r="G131" s="80">
        <v>2.2199520000000001</v>
      </c>
      <c r="H131" s="72">
        <v>13.037109759000003</v>
      </c>
      <c r="I131" s="73">
        <f t="shared" si="1"/>
        <v>1.222797398080438E-3</v>
      </c>
      <c r="J131" s="73">
        <f>H131/'סכום נכסי הקרן'!$C$41</f>
        <v>1.5104188549926736E-5</v>
      </c>
    </row>
    <row r="132" spans="1:10">
      <c r="A132" s="69" t="s">
        <v>2396</v>
      </c>
      <c r="B132" s="54" t="s">
        <v>2397</v>
      </c>
      <c r="C132" s="70" t="s">
        <v>1812</v>
      </c>
      <c r="D132" s="70" t="s">
        <v>131</v>
      </c>
      <c r="E132" s="79">
        <v>45265</v>
      </c>
      <c r="F132" s="72">
        <v>253482.744951</v>
      </c>
      <c r="G132" s="80">
        <v>2.267887</v>
      </c>
      <c r="H132" s="72">
        <v>5.7487022300000001</v>
      </c>
      <c r="I132" s="73">
        <f t="shared" si="1"/>
        <v>5.391914511059852E-4</v>
      </c>
      <c r="J132" s="73">
        <f>H132/'סכום נכסי הקרן'!$C$41</f>
        <v>6.6601788283145093E-6</v>
      </c>
    </row>
    <row r="133" spans="1:10">
      <c r="A133" s="69" t="s">
        <v>2398</v>
      </c>
      <c r="B133" s="54" t="s">
        <v>2399</v>
      </c>
      <c r="C133" s="70" t="s">
        <v>1812</v>
      </c>
      <c r="D133" s="70" t="s">
        <v>131</v>
      </c>
      <c r="E133" s="79">
        <v>45252</v>
      </c>
      <c r="F133" s="72">
        <v>456644.97088600002</v>
      </c>
      <c r="G133" s="80">
        <v>2.319293</v>
      </c>
      <c r="H133" s="72">
        <v>10.590933376000002</v>
      </c>
      <c r="I133" s="73">
        <f t="shared" si="1"/>
        <v>9.9336172010639195E-4</v>
      </c>
      <c r="J133" s="73">
        <f>H133/'סכום נכסי הקרן'!$C$41</f>
        <v>1.227016245072146E-5</v>
      </c>
    </row>
    <row r="134" spans="1:10">
      <c r="A134" s="69" t="s">
        <v>2398</v>
      </c>
      <c r="B134" s="54" t="s">
        <v>2400</v>
      </c>
      <c r="C134" s="70" t="s">
        <v>1812</v>
      </c>
      <c r="D134" s="70" t="s">
        <v>131</v>
      </c>
      <c r="E134" s="79">
        <v>45252</v>
      </c>
      <c r="F134" s="72">
        <v>528986.86325099994</v>
      </c>
      <c r="G134" s="80">
        <v>2.319293</v>
      </c>
      <c r="H134" s="72">
        <v>12.268753610999999</v>
      </c>
      <c r="I134" s="73">
        <f t="shared" si="1"/>
        <v>1.1507305124024288E-3</v>
      </c>
      <c r="J134" s="73">
        <f>H134/'סכום נכסי הקרן'!$C$41</f>
        <v>1.4214006880260587E-5</v>
      </c>
    </row>
    <row r="135" spans="1:10">
      <c r="A135" s="69" t="s">
        <v>2401</v>
      </c>
      <c r="B135" s="54" t="s">
        <v>2402</v>
      </c>
      <c r="C135" s="70" t="s">
        <v>1812</v>
      </c>
      <c r="D135" s="70" t="s">
        <v>131</v>
      </c>
      <c r="E135" s="79">
        <v>45265</v>
      </c>
      <c r="F135" s="72">
        <v>834668.90809399995</v>
      </c>
      <c r="G135" s="80">
        <v>2.3245809999999998</v>
      </c>
      <c r="H135" s="72">
        <v>19.402557294999998</v>
      </c>
      <c r="I135" s="73">
        <f t="shared" si="1"/>
        <v>1.8198356088897766E-3</v>
      </c>
      <c r="J135" s="73">
        <f>H135/'סכום נכסי הקרן'!$C$41</f>
        <v>2.2478899783146049E-5</v>
      </c>
    </row>
    <row r="136" spans="1:10">
      <c r="A136" s="69" t="s">
        <v>2403</v>
      </c>
      <c r="B136" s="54" t="s">
        <v>2404</v>
      </c>
      <c r="C136" s="70" t="s">
        <v>1812</v>
      </c>
      <c r="D136" s="70" t="s">
        <v>131</v>
      </c>
      <c r="E136" s="79">
        <v>45252</v>
      </c>
      <c r="F136" s="72">
        <v>647678.10202800005</v>
      </c>
      <c r="G136" s="80">
        <v>2.3430870000000001</v>
      </c>
      <c r="H136" s="72">
        <v>15.175660991999997</v>
      </c>
      <c r="I136" s="73">
        <f t="shared" si="1"/>
        <v>1.423379807196758E-3</v>
      </c>
      <c r="J136" s="73">
        <f>H136/'סכום נכסי הקרן'!$C$41</f>
        <v>1.7581814468862609E-5</v>
      </c>
    </row>
    <row r="137" spans="1:10">
      <c r="A137" s="69" t="s">
        <v>2403</v>
      </c>
      <c r="B137" s="54" t="s">
        <v>2405</v>
      </c>
      <c r="C137" s="70" t="s">
        <v>1812</v>
      </c>
      <c r="D137" s="70" t="s">
        <v>131</v>
      </c>
      <c r="E137" s="79">
        <v>45252</v>
      </c>
      <c r="F137" s="72">
        <v>176371.91723600001</v>
      </c>
      <c r="G137" s="80">
        <v>2.3430870000000001</v>
      </c>
      <c r="H137" s="72">
        <v>4.1325473339999999</v>
      </c>
      <c r="I137" s="73">
        <f t="shared" si="1"/>
        <v>3.8760647266707191E-4</v>
      </c>
      <c r="J137" s="73">
        <f>H137/'סכום נכסי הקרן'!$C$41</f>
        <v>4.7877769903059262E-6</v>
      </c>
    </row>
    <row r="138" spans="1:10">
      <c r="A138" s="69" t="s">
        <v>2406</v>
      </c>
      <c r="B138" s="54" t="s">
        <v>2407</v>
      </c>
      <c r="C138" s="70" t="s">
        <v>1812</v>
      </c>
      <c r="D138" s="70" t="s">
        <v>131</v>
      </c>
      <c r="E138" s="79">
        <v>45253</v>
      </c>
      <c r="F138" s="72">
        <v>587938.21509499999</v>
      </c>
      <c r="G138" s="80">
        <v>2.3008690000000001</v>
      </c>
      <c r="H138" s="72">
        <v>13.527686749000001</v>
      </c>
      <c r="I138" s="73">
        <f t="shared" ref="I138:I201" si="2">IFERROR(H138/$H$9,0)</f>
        <v>1.2688103777990457E-3</v>
      </c>
      <c r="J138" s="73">
        <f>H138/'סכום נכסי הקרן'!$C$41</f>
        <v>1.5672548216462506E-5</v>
      </c>
    </row>
    <row r="139" spans="1:10">
      <c r="A139" s="69" t="s">
        <v>2408</v>
      </c>
      <c r="B139" s="54" t="s">
        <v>2409</v>
      </c>
      <c r="C139" s="70" t="s">
        <v>1812</v>
      </c>
      <c r="D139" s="70" t="s">
        <v>131</v>
      </c>
      <c r="E139" s="79">
        <v>45252</v>
      </c>
      <c r="F139" s="72">
        <v>470490.59904</v>
      </c>
      <c r="G139" s="80">
        <v>2.3774359999999999</v>
      </c>
      <c r="H139" s="72">
        <v>11.185612679999998</v>
      </c>
      <c r="I139" s="73">
        <f t="shared" si="2"/>
        <v>1.0491388301457922E-3</v>
      </c>
      <c r="J139" s="73">
        <f>H139/'סכום נכסי הקרן'!$C$41</f>
        <v>1.2959130212778877E-5</v>
      </c>
    </row>
    <row r="140" spans="1:10">
      <c r="A140" s="69" t="s">
        <v>2410</v>
      </c>
      <c r="B140" s="54" t="s">
        <v>2411</v>
      </c>
      <c r="C140" s="70" t="s">
        <v>1812</v>
      </c>
      <c r="D140" s="70" t="s">
        <v>131</v>
      </c>
      <c r="E140" s="79">
        <v>45257</v>
      </c>
      <c r="F140" s="72">
        <v>471139.81496399996</v>
      </c>
      <c r="G140" s="80">
        <v>2.5205790000000001</v>
      </c>
      <c r="H140" s="72">
        <v>11.875453481000001</v>
      </c>
      <c r="I140" s="73">
        <f t="shared" si="2"/>
        <v>1.1138414791336327E-3</v>
      </c>
      <c r="J140" s="73">
        <f>H140/'סכום נכסי הקרן'!$C$41</f>
        <v>1.3758347655935215E-5</v>
      </c>
    </row>
    <row r="141" spans="1:10">
      <c r="A141" s="69" t="s">
        <v>2412</v>
      </c>
      <c r="B141" s="54" t="s">
        <v>2413</v>
      </c>
      <c r="C141" s="70" t="s">
        <v>1812</v>
      </c>
      <c r="D141" s="70" t="s">
        <v>131</v>
      </c>
      <c r="E141" s="79">
        <v>45257</v>
      </c>
      <c r="F141" s="72">
        <v>236136.38020000004</v>
      </c>
      <c r="G141" s="80">
        <v>2.7544249999999999</v>
      </c>
      <c r="H141" s="72">
        <v>6.5041994580000004</v>
      </c>
      <c r="I141" s="73">
        <f t="shared" si="2"/>
        <v>6.1005225244407598E-4</v>
      </c>
      <c r="J141" s="73">
        <f>H141/'סכום נכסי הקרן'!$C$41</f>
        <v>7.5354627517915999E-6</v>
      </c>
    </row>
    <row r="142" spans="1:10">
      <c r="A142" s="69" t="s">
        <v>2412</v>
      </c>
      <c r="B142" s="54" t="s">
        <v>2414</v>
      </c>
      <c r="C142" s="70" t="s">
        <v>1812</v>
      </c>
      <c r="D142" s="70" t="s">
        <v>131</v>
      </c>
      <c r="E142" s="79">
        <v>45257</v>
      </c>
      <c r="F142" s="72">
        <v>374484.71025</v>
      </c>
      <c r="G142" s="80">
        <v>2.7544249999999999</v>
      </c>
      <c r="H142" s="72">
        <v>10.31490041</v>
      </c>
      <c r="I142" s="73">
        <f t="shared" si="2"/>
        <v>9.6747159577295085E-4</v>
      </c>
      <c r="J142" s="73">
        <f>H142/'סכום נכסי הקרן'!$C$41</f>
        <v>1.1950363504365167E-5</v>
      </c>
    </row>
    <row r="143" spans="1:10">
      <c r="A143" s="69" t="s">
        <v>2415</v>
      </c>
      <c r="B143" s="54" t="s">
        <v>2416</v>
      </c>
      <c r="C143" s="70" t="s">
        <v>1812</v>
      </c>
      <c r="D143" s="70" t="s">
        <v>131</v>
      </c>
      <c r="E143" s="79">
        <v>45257</v>
      </c>
      <c r="F143" s="72">
        <v>236346.42064600001</v>
      </c>
      <c r="G143" s="80">
        <v>2.8408470000000001</v>
      </c>
      <c r="H143" s="72">
        <v>6.7142399040000003</v>
      </c>
      <c r="I143" s="73">
        <f t="shared" si="2"/>
        <v>6.297527010564036E-4</v>
      </c>
      <c r="J143" s="73">
        <f>H143/'סכום נכסי הקרן'!$C$41</f>
        <v>7.7788058361209025E-6</v>
      </c>
    </row>
    <row r="144" spans="1:10">
      <c r="A144" s="69" t="s">
        <v>2417</v>
      </c>
      <c r="B144" s="54" t="s">
        <v>2418</v>
      </c>
      <c r="C144" s="70" t="s">
        <v>1812</v>
      </c>
      <c r="D144" s="70" t="s">
        <v>131</v>
      </c>
      <c r="E144" s="79">
        <v>45257</v>
      </c>
      <c r="F144" s="72">
        <v>525098.22126300004</v>
      </c>
      <c r="G144" s="80">
        <v>2.9062160000000001</v>
      </c>
      <c r="H144" s="72">
        <v>15.260487534999999</v>
      </c>
      <c r="I144" s="73">
        <f t="shared" si="2"/>
        <v>1.4313359936511179E-3</v>
      </c>
      <c r="J144" s="73">
        <f>H144/'סכום נכסי הקרן'!$C$41</f>
        <v>1.7680090553301186E-5</v>
      </c>
    </row>
    <row r="145" spans="1:10">
      <c r="A145" s="69" t="s">
        <v>2417</v>
      </c>
      <c r="B145" s="54" t="s">
        <v>2419</v>
      </c>
      <c r="C145" s="70" t="s">
        <v>1812</v>
      </c>
      <c r="D145" s="70" t="s">
        <v>131</v>
      </c>
      <c r="E145" s="79">
        <v>45257</v>
      </c>
      <c r="F145" s="72">
        <v>271407.04833000002</v>
      </c>
      <c r="G145" s="80">
        <v>2.9062160000000001</v>
      </c>
      <c r="H145" s="72">
        <v>7.8876745279999998</v>
      </c>
      <c r="I145" s="73">
        <f t="shared" si="2"/>
        <v>7.3981335342255779E-4</v>
      </c>
      <c r="J145" s="73">
        <f>H145/'סכום נכסי הקרן'!$C$41</f>
        <v>9.1382925735607691E-6</v>
      </c>
    </row>
    <row r="146" spans="1:10">
      <c r="A146" s="69" t="s">
        <v>2420</v>
      </c>
      <c r="B146" s="54" t="s">
        <v>2421</v>
      </c>
      <c r="C146" s="70" t="s">
        <v>1812</v>
      </c>
      <c r="D146" s="70" t="s">
        <v>131</v>
      </c>
      <c r="E146" s="79">
        <v>45257</v>
      </c>
      <c r="F146" s="72">
        <v>300072.27672000002</v>
      </c>
      <c r="G146" s="80">
        <v>2.9114420000000001</v>
      </c>
      <c r="H146" s="72">
        <v>8.7364288639999987</v>
      </c>
      <c r="I146" s="73">
        <f t="shared" si="2"/>
        <v>8.1942107421771485E-4</v>
      </c>
      <c r="J146" s="73">
        <f>H146/'סכום נכסי הקרן'!$C$41</f>
        <v>1.0121619841681827E-5</v>
      </c>
    </row>
    <row r="147" spans="1:10">
      <c r="A147" s="69" t="s">
        <v>2420</v>
      </c>
      <c r="B147" s="54" t="s">
        <v>2422</v>
      </c>
      <c r="C147" s="70" t="s">
        <v>1812</v>
      </c>
      <c r="D147" s="70" t="s">
        <v>131</v>
      </c>
      <c r="E147" s="79">
        <v>45257</v>
      </c>
      <c r="F147" s="72">
        <v>118259.13596000001</v>
      </c>
      <c r="G147" s="80">
        <v>2.9114420000000001</v>
      </c>
      <c r="H147" s="72">
        <v>3.443045589</v>
      </c>
      <c r="I147" s="73">
        <f t="shared" si="2"/>
        <v>3.2293562496051763E-4</v>
      </c>
      <c r="J147" s="73">
        <f>H147/'סכום נכסי הקרן'!$C$41</f>
        <v>3.9889523616497104E-6</v>
      </c>
    </row>
    <row r="148" spans="1:10">
      <c r="A148" s="69" t="s">
        <v>2423</v>
      </c>
      <c r="B148" s="54" t="s">
        <v>2424</v>
      </c>
      <c r="C148" s="70" t="s">
        <v>1812</v>
      </c>
      <c r="D148" s="70" t="s">
        <v>131</v>
      </c>
      <c r="E148" s="79">
        <v>45245</v>
      </c>
      <c r="F148" s="72">
        <v>475798.89394799998</v>
      </c>
      <c r="G148" s="80">
        <v>3.4153419999999999</v>
      </c>
      <c r="H148" s="72">
        <v>16.250158831999997</v>
      </c>
      <c r="I148" s="73">
        <f t="shared" si="2"/>
        <v>1.5241608228730294E-3</v>
      </c>
      <c r="J148" s="73">
        <f>H148/'סכום נכסי הקרן'!$C$41</f>
        <v>1.882667765340742E-5</v>
      </c>
    </row>
    <row r="149" spans="1:10">
      <c r="A149" s="69" t="s">
        <v>2425</v>
      </c>
      <c r="B149" s="54" t="s">
        <v>2426</v>
      </c>
      <c r="C149" s="70" t="s">
        <v>1812</v>
      </c>
      <c r="D149" s="70" t="s">
        <v>131</v>
      </c>
      <c r="E149" s="79">
        <v>45245</v>
      </c>
      <c r="F149" s="72">
        <v>594828.17821000004</v>
      </c>
      <c r="G149" s="80">
        <v>3.4282599999999999</v>
      </c>
      <c r="H149" s="72">
        <v>20.392259316000001</v>
      </c>
      <c r="I149" s="73">
        <f t="shared" si="2"/>
        <v>1.9126633198261139E-3</v>
      </c>
      <c r="J149" s="73">
        <f>H149/'סכום נכסי הקרן'!$C$41</f>
        <v>2.3625522478648631E-5</v>
      </c>
    </row>
    <row r="150" spans="1:10">
      <c r="A150" s="69" t="s">
        <v>2425</v>
      </c>
      <c r="B150" s="54" t="s">
        <v>2427</v>
      </c>
      <c r="C150" s="70" t="s">
        <v>1812</v>
      </c>
      <c r="D150" s="70" t="s">
        <v>131</v>
      </c>
      <c r="E150" s="79">
        <v>45245</v>
      </c>
      <c r="F150" s="72">
        <v>163825.90474200001</v>
      </c>
      <c r="G150" s="80">
        <v>3.4282599999999999</v>
      </c>
      <c r="H150" s="72">
        <v>5.6163787219999994</v>
      </c>
      <c r="I150" s="73">
        <f t="shared" si="2"/>
        <v>5.2678035353310657E-4</v>
      </c>
      <c r="J150" s="73">
        <f>H150/'סכום נכסי הקרן'!$C$41</f>
        <v>6.5068749709898427E-6</v>
      </c>
    </row>
    <row r="151" spans="1:10">
      <c r="A151" s="69" t="s">
        <v>2428</v>
      </c>
      <c r="B151" s="54" t="s">
        <v>2429</v>
      </c>
      <c r="C151" s="70" t="s">
        <v>1812</v>
      </c>
      <c r="D151" s="70" t="s">
        <v>131</v>
      </c>
      <c r="E151" s="79">
        <v>45246</v>
      </c>
      <c r="F151" s="72">
        <v>797669.97508</v>
      </c>
      <c r="G151" s="80">
        <v>3.4790049999999999</v>
      </c>
      <c r="H151" s="72">
        <v>27.750981088999996</v>
      </c>
      <c r="I151" s="73">
        <f t="shared" si="2"/>
        <v>2.6028642925540186E-3</v>
      </c>
      <c r="J151" s="73">
        <f>H151/'סכום נכסי הקרן'!$C$41</f>
        <v>3.215099501055808E-5</v>
      </c>
    </row>
    <row r="152" spans="1:10">
      <c r="A152" s="69" t="s">
        <v>2430</v>
      </c>
      <c r="B152" s="54" t="s">
        <v>2431</v>
      </c>
      <c r="C152" s="70" t="s">
        <v>1812</v>
      </c>
      <c r="D152" s="70" t="s">
        <v>131</v>
      </c>
      <c r="E152" s="79">
        <v>45245</v>
      </c>
      <c r="F152" s="72">
        <v>238236.78466</v>
      </c>
      <c r="G152" s="80">
        <v>3.5521029999999998</v>
      </c>
      <c r="H152" s="72">
        <v>8.4624171019999999</v>
      </c>
      <c r="I152" s="73">
        <f t="shared" si="2"/>
        <v>7.9372052587449557E-4</v>
      </c>
      <c r="J152" s="73">
        <f>H152/'סכום נכסי הקרן'!$C$41</f>
        <v>9.8041625682022891E-6</v>
      </c>
    </row>
    <row r="153" spans="1:10">
      <c r="A153" s="69" t="s">
        <v>2432</v>
      </c>
      <c r="B153" s="54" t="s">
        <v>2433</v>
      </c>
      <c r="C153" s="70" t="s">
        <v>1812</v>
      </c>
      <c r="D153" s="70" t="s">
        <v>131</v>
      </c>
      <c r="E153" s="79">
        <v>45246</v>
      </c>
      <c r="F153" s="72">
        <v>357364.72428299999</v>
      </c>
      <c r="G153" s="80">
        <v>3.5589430000000002</v>
      </c>
      <c r="H153" s="72">
        <v>12.718407274999999</v>
      </c>
      <c r="I153" s="73">
        <f t="shared" si="2"/>
        <v>1.19290514623927E-3</v>
      </c>
      <c r="J153" s="73">
        <f>H153/'סכום נכסי הקרן'!$C$41</f>
        <v>1.4734954686083336E-5</v>
      </c>
    </row>
    <row r="154" spans="1:10">
      <c r="A154" s="69" t="s">
        <v>2432</v>
      </c>
      <c r="B154" s="54" t="s">
        <v>2434</v>
      </c>
      <c r="C154" s="70" t="s">
        <v>1812</v>
      </c>
      <c r="D154" s="70" t="s">
        <v>131</v>
      </c>
      <c r="E154" s="79">
        <v>45246</v>
      </c>
      <c r="F154" s="72">
        <v>4491720</v>
      </c>
      <c r="G154" s="80">
        <v>3.5589430000000002</v>
      </c>
      <c r="H154" s="72">
        <v>159.85776000000001</v>
      </c>
      <c r="I154" s="73">
        <f t="shared" si="2"/>
        <v>1.4993634064944831E-2</v>
      </c>
      <c r="J154" s="73">
        <f>H154/'סכום נכסי הקרן'!$C$41</f>
        <v>1.8520376010043959E-4</v>
      </c>
    </row>
    <row r="155" spans="1:10">
      <c r="A155" s="69" t="s">
        <v>2435</v>
      </c>
      <c r="B155" s="54" t="s">
        <v>2436</v>
      </c>
      <c r="C155" s="70" t="s">
        <v>1812</v>
      </c>
      <c r="D155" s="70" t="s">
        <v>131</v>
      </c>
      <c r="E155" s="79">
        <v>45245</v>
      </c>
      <c r="F155" s="72">
        <v>202555.368288</v>
      </c>
      <c r="G155" s="80">
        <v>3.5778639999999999</v>
      </c>
      <c r="H155" s="72">
        <v>7.2471558610000013</v>
      </c>
      <c r="I155" s="73">
        <f t="shared" si="2"/>
        <v>6.7973680471598125E-4</v>
      </c>
      <c r="J155" s="73">
        <f>H155/'סכום נכסי הקרן'!$C$41</f>
        <v>8.3962174591407948E-6</v>
      </c>
    </row>
    <row r="156" spans="1:10">
      <c r="A156" s="69" t="s">
        <v>2435</v>
      </c>
      <c r="B156" s="54" t="s">
        <v>2437</v>
      </c>
      <c r="C156" s="70" t="s">
        <v>1812</v>
      </c>
      <c r="D156" s="70" t="s">
        <v>131</v>
      </c>
      <c r="E156" s="79">
        <v>45245</v>
      </c>
      <c r="F156" s="72">
        <v>2620800</v>
      </c>
      <c r="G156" s="80">
        <v>3.5778639999999999</v>
      </c>
      <c r="H156" s="72">
        <v>93.768659999999997</v>
      </c>
      <c r="I156" s="73">
        <f t="shared" si="2"/>
        <v>8.7948997583866418E-3</v>
      </c>
      <c r="J156" s="73">
        <f>H156/'סכום נכסי הקרן'!$C$41</f>
        <v>1.0863600498080095E-4</v>
      </c>
    </row>
    <row r="157" spans="1:10">
      <c r="A157" s="69" t="s">
        <v>2438</v>
      </c>
      <c r="B157" s="54" t="s">
        <v>2439</v>
      </c>
      <c r="C157" s="70" t="s">
        <v>1812</v>
      </c>
      <c r="D157" s="70" t="s">
        <v>131</v>
      </c>
      <c r="E157" s="79">
        <v>45239</v>
      </c>
      <c r="F157" s="72">
        <v>442922.7464</v>
      </c>
      <c r="G157" s="80">
        <v>4.6587509999999996</v>
      </c>
      <c r="H157" s="72">
        <v>20.634668355999999</v>
      </c>
      <c r="I157" s="73">
        <f t="shared" si="2"/>
        <v>1.9353997352481401E-3</v>
      </c>
      <c r="J157" s="73">
        <f>H157/'סכום נכסי הקרן'!$C$41</f>
        <v>2.3906366309378759E-5</v>
      </c>
    </row>
    <row r="158" spans="1:10">
      <c r="A158" s="69" t="s">
        <v>2440</v>
      </c>
      <c r="B158" s="54" t="s">
        <v>2441</v>
      </c>
      <c r="C158" s="70" t="s">
        <v>1812</v>
      </c>
      <c r="D158" s="70" t="s">
        <v>131</v>
      </c>
      <c r="E158" s="79">
        <v>45239</v>
      </c>
      <c r="F158" s="72">
        <v>459289.85153400002</v>
      </c>
      <c r="G158" s="80">
        <v>4.7040100000000002</v>
      </c>
      <c r="H158" s="72">
        <v>21.605042461</v>
      </c>
      <c r="I158" s="73">
        <f t="shared" si="2"/>
        <v>2.0264146114510116E-3</v>
      </c>
      <c r="J158" s="73">
        <f>H158/'סכום נכסי הקרן'!$C$41</f>
        <v>2.5030596581028375E-5</v>
      </c>
    </row>
    <row r="159" spans="1:10">
      <c r="A159" s="69" t="s">
        <v>2442</v>
      </c>
      <c r="B159" s="54" t="s">
        <v>2443</v>
      </c>
      <c r="C159" s="70" t="s">
        <v>1812</v>
      </c>
      <c r="D159" s="70" t="s">
        <v>131</v>
      </c>
      <c r="E159" s="79">
        <v>45239</v>
      </c>
      <c r="F159" s="72">
        <v>658523.79252899997</v>
      </c>
      <c r="G159" s="80">
        <v>4.734159</v>
      </c>
      <c r="H159" s="72">
        <v>31.175566188000005</v>
      </c>
      <c r="I159" s="73">
        <f t="shared" si="2"/>
        <v>2.9240684417843658E-3</v>
      </c>
      <c r="J159" s="73">
        <f>H159/'סכום נכסי הקרן'!$C$41</f>
        <v>3.6118559907743788E-5</v>
      </c>
    </row>
    <row r="160" spans="1:10">
      <c r="A160" s="69" t="s">
        <v>2444</v>
      </c>
      <c r="B160" s="54" t="s">
        <v>2445</v>
      </c>
      <c r="C160" s="70" t="s">
        <v>1812</v>
      </c>
      <c r="D160" s="70" t="s">
        <v>131</v>
      </c>
      <c r="E160" s="79">
        <v>45201</v>
      </c>
      <c r="F160" s="72">
        <v>604025.40379999997</v>
      </c>
      <c r="G160" s="80">
        <v>4.665108</v>
      </c>
      <c r="H160" s="72">
        <v>28.178437486</v>
      </c>
      <c r="I160" s="73">
        <f t="shared" si="2"/>
        <v>2.6429569649106051E-3</v>
      </c>
      <c r="J160" s="73">
        <f>H160/'סכום נכסי הקרן'!$C$41</f>
        <v>3.2646226096014217E-5</v>
      </c>
    </row>
    <row r="161" spans="1:10">
      <c r="A161" s="69" t="s">
        <v>2446</v>
      </c>
      <c r="B161" s="54" t="s">
        <v>2447</v>
      </c>
      <c r="C161" s="70" t="s">
        <v>1812</v>
      </c>
      <c r="D161" s="70" t="s">
        <v>131</v>
      </c>
      <c r="E161" s="79">
        <v>45244</v>
      </c>
      <c r="F161" s="72">
        <v>537844.83291</v>
      </c>
      <c r="G161" s="80">
        <v>5.1443950000000003</v>
      </c>
      <c r="H161" s="72">
        <v>27.668861724999999</v>
      </c>
      <c r="I161" s="73">
        <f t="shared" si="2"/>
        <v>2.5951620221514936E-3</v>
      </c>
      <c r="J161" s="73">
        <f>H161/'סכום נכסי הקרן'!$C$41</f>
        <v>3.2055855337702308E-5</v>
      </c>
    </row>
    <row r="162" spans="1:10">
      <c r="A162" s="69" t="s">
        <v>2446</v>
      </c>
      <c r="B162" s="54" t="s">
        <v>2448</v>
      </c>
      <c r="C162" s="70" t="s">
        <v>1812</v>
      </c>
      <c r="D162" s="70" t="s">
        <v>131</v>
      </c>
      <c r="E162" s="79">
        <v>45244</v>
      </c>
      <c r="F162" s="72">
        <v>968986.59088000003</v>
      </c>
      <c r="G162" s="80">
        <v>5.1443950000000003</v>
      </c>
      <c r="H162" s="72">
        <v>49.848496025999999</v>
      </c>
      <c r="I162" s="73">
        <f t="shared" si="2"/>
        <v>4.6754696681706323E-3</v>
      </c>
      <c r="J162" s="73">
        <f>H162/'סכום נכסי הקרן'!$C$41</f>
        <v>5.7752147279975771E-5</v>
      </c>
    </row>
    <row r="163" spans="1:10">
      <c r="A163" s="69" t="s">
        <v>2449</v>
      </c>
      <c r="B163" s="54" t="s">
        <v>2450</v>
      </c>
      <c r="C163" s="70" t="s">
        <v>1812</v>
      </c>
      <c r="D163" s="70" t="s">
        <v>131</v>
      </c>
      <c r="E163" s="79">
        <v>45244</v>
      </c>
      <c r="F163" s="72">
        <v>169750.86953999999</v>
      </c>
      <c r="G163" s="80">
        <v>5.2439809999999998</v>
      </c>
      <c r="H163" s="72">
        <v>8.9017029470000004</v>
      </c>
      <c r="I163" s="73">
        <f t="shared" si="2"/>
        <v>8.3492272469074371E-4</v>
      </c>
      <c r="J163" s="73">
        <f>H163/'סכום נכסי הקרן'!$C$41</f>
        <v>1.0313098701505413E-5</v>
      </c>
    </row>
    <row r="164" spans="1:10">
      <c r="A164" s="69" t="s">
        <v>2451</v>
      </c>
      <c r="B164" s="54" t="s">
        <v>2452</v>
      </c>
      <c r="C164" s="70" t="s">
        <v>1812</v>
      </c>
      <c r="D164" s="70" t="s">
        <v>131</v>
      </c>
      <c r="E164" s="79">
        <v>45244</v>
      </c>
      <c r="F164" s="72">
        <v>500917.57829999999</v>
      </c>
      <c r="G164" s="80">
        <v>5.2439809999999998</v>
      </c>
      <c r="H164" s="72">
        <v>26.268021421</v>
      </c>
      <c r="I164" s="73">
        <f t="shared" si="2"/>
        <v>2.4637721734409772E-3</v>
      </c>
      <c r="J164" s="73">
        <f>H164/'סכום נכסי הקרן'!$C$41</f>
        <v>3.0432906964091651E-5</v>
      </c>
    </row>
    <row r="165" spans="1:10">
      <c r="A165" s="69" t="s">
        <v>2453</v>
      </c>
      <c r="B165" s="54" t="s">
        <v>2454</v>
      </c>
      <c r="C165" s="70" t="s">
        <v>1812</v>
      </c>
      <c r="D165" s="70" t="s">
        <v>131</v>
      </c>
      <c r="E165" s="79">
        <v>45244</v>
      </c>
      <c r="F165" s="72">
        <v>538410.09285000002</v>
      </c>
      <c r="G165" s="80">
        <v>5.2439809999999998</v>
      </c>
      <c r="H165" s="72">
        <v>28.234121665</v>
      </c>
      <c r="I165" s="73">
        <f t="shared" si="2"/>
        <v>2.6481797842665931E-3</v>
      </c>
      <c r="J165" s="73">
        <f>H165/'סכום נכסי הקרן'!$C$41</f>
        <v>3.2710739193963957E-5</v>
      </c>
    </row>
    <row r="166" spans="1:10">
      <c r="A166" s="69" t="s">
        <v>2455</v>
      </c>
      <c r="B166" s="54" t="s">
        <v>2456</v>
      </c>
      <c r="C166" s="70" t="s">
        <v>1812</v>
      </c>
      <c r="D166" s="70" t="s">
        <v>131</v>
      </c>
      <c r="E166" s="79">
        <v>45238</v>
      </c>
      <c r="F166" s="72">
        <v>728382.07755599986</v>
      </c>
      <c r="G166" s="80">
        <v>5.2778799999999997</v>
      </c>
      <c r="H166" s="72">
        <v>38.443129994000003</v>
      </c>
      <c r="I166" s="73">
        <f t="shared" si="2"/>
        <v>3.6057193810368716E-3</v>
      </c>
      <c r="J166" s="73">
        <f>H166/'סכום נכסי הקרן'!$C$41</f>
        <v>4.4538421062066615E-5</v>
      </c>
    </row>
    <row r="167" spans="1:10">
      <c r="A167" s="69" t="s">
        <v>2457</v>
      </c>
      <c r="B167" s="54" t="s">
        <v>2458</v>
      </c>
      <c r="C167" s="70" t="s">
        <v>1812</v>
      </c>
      <c r="D167" s="70" t="s">
        <v>131</v>
      </c>
      <c r="E167" s="79">
        <v>45238</v>
      </c>
      <c r="F167" s="72">
        <v>607144.18617999996</v>
      </c>
      <c r="G167" s="80">
        <v>5.3027049999999996</v>
      </c>
      <c r="H167" s="72">
        <v>32.195063212000001</v>
      </c>
      <c r="I167" s="73">
        <f t="shared" si="2"/>
        <v>3.0196907331773905E-3</v>
      </c>
      <c r="J167" s="73">
        <f>H167/'סכום נכסי הקרן'!$C$41</f>
        <v>3.7299701706903287E-5</v>
      </c>
    </row>
    <row r="168" spans="1:10">
      <c r="A168" s="69" t="s">
        <v>2459</v>
      </c>
      <c r="B168" s="54" t="s">
        <v>2460</v>
      </c>
      <c r="C168" s="70" t="s">
        <v>1812</v>
      </c>
      <c r="D168" s="70" t="s">
        <v>131</v>
      </c>
      <c r="E168" s="79">
        <v>45243</v>
      </c>
      <c r="F168" s="72">
        <v>111490.31664</v>
      </c>
      <c r="G168" s="80">
        <v>5.3887869999999998</v>
      </c>
      <c r="H168" s="72">
        <v>6.0079753409999999</v>
      </c>
      <c r="I168" s="73">
        <f t="shared" si="2"/>
        <v>5.6350960838038851E-4</v>
      </c>
      <c r="J168" s="73">
        <f>H168/'סכום נכסי הקרן'!$C$41</f>
        <v>6.9605605867611344E-6</v>
      </c>
    </row>
    <row r="169" spans="1:10">
      <c r="A169" s="69" t="s">
        <v>2459</v>
      </c>
      <c r="B169" s="54" t="s">
        <v>2461</v>
      </c>
      <c r="C169" s="70" t="s">
        <v>1812</v>
      </c>
      <c r="D169" s="70" t="s">
        <v>131</v>
      </c>
      <c r="E169" s="79">
        <v>45243</v>
      </c>
      <c r="F169" s="72">
        <v>728649.40176000004</v>
      </c>
      <c r="G169" s="80">
        <v>5.3887869999999998</v>
      </c>
      <c r="H169" s="72">
        <v>39.265361962</v>
      </c>
      <c r="I169" s="73">
        <f t="shared" si="2"/>
        <v>3.6828394735784623E-3</v>
      </c>
      <c r="J169" s="73">
        <f>H169/'סכום נכסי הקרן'!$C$41</f>
        <v>4.54910207491158E-5</v>
      </c>
    </row>
    <row r="170" spans="1:10">
      <c r="A170" s="69" t="s">
        <v>2462</v>
      </c>
      <c r="B170" s="54" t="s">
        <v>2463</v>
      </c>
      <c r="C170" s="70" t="s">
        <v>1812</v>
      </c>
      <c r="D170" s="70" t="s">
        <v>131</v>
      </c>
      <c r="E170" s="79">
        <v>45244</v>
      </c>
      <c r="F170" s="72">
        <v>1526480</v>
      </c>
      <c r="G170" s="80">
        <v>5.0430619999999999</v>
      </c>
      <c r="H170" s="72">
        <v>76.98133</v>
      </c>
      <c r="I170" s="73">
        <f t="shared" si="2"/>
        <v>7.2203557203151065E-3</v>
      </c>
      <c r="J170" s="73">
        <f>H170/'סכום נכסי הקרן'!$C$41</f>
        <v>8.9186985814969326E-5</v>
      </c>
    </row>
    <row r="171" spans="1:10">
      <c r="A171" s="69" t="s">
        <v>2464</v>
      </c>
      <c r="B171" s="54" t="s">
        <v>2465</v>
      </c>
      <c r="C171" s="70" t="s">
        <v>1812</v>
      </c>
      <c r="D171" s="70" t="s">
        <v>131</v>
      </c>
      <c r="E171" s="79">
        <v>45238</v>
      </c>
      <c r="F171" s="72">
        <v>607287.39557499997</v>
      </c>
      <c r="G171" s="80">
        <v>5.3250359999999999</v>
      </c>
      <c r="H171" s="72">
        <v>32.338272607</v>
      </c>
      <c r="I171" s="73">
        <f t="shared" si="2"/>
        <v>3.03312285723125E-3</v>
      </c>
      <c r="J171" s="73">
        <f>H171/'סכום נכסי הקרן'!$C$41</f>
        <v>3.7465617446218721E-5</v>
      </c>
    </row>
    <row r="172" spans="1:10">
      <c r="A172" s="69" t="s">
        <v>2466</v>
      </c>
      <c r="B172" s="54" t="s">
        <v>2467</v>
      </c>
      <c r="C172" s="70" t="s">
        <v>1812</v>
      </c>
      <c r="D172" s="70" t="s">
        <v>131</v>
      </c>
      <c r="E172" s="79">
        <v>45243</v>
      </c>
      <c r="F172" s="72">
        <v>394948.89174099994</v>
      </c>
      <c r="G172" s="80">
        <v>5.4631080000000001</v>
      </c>
      <c r="H172" s="72">
        <v>21.576485076000001</v>
      </c>
      <c r="I172" s="73">
        <f t="shared" si="2"/>
        <v>2.0237361116362904E-3</v>
      </c>
      <c r="J172" s="73">
        <f>H172/'סכום נכסי הקרן'!$C$41</f>
        <v>2.4997511323980886E-5</v>
      </c>
    </row>
    <row r="173" spans="1:10">
      <c r="A173" s="69" t="s">
        <v>2468</v>
      </c>
      <c r="B173" s="54" t="s">
        <v>2469</v>
      </c>
      <c r="C173" s="70" t="s">
        <v>1812</v>
      </c>
      <c r="D173" s="70" t="s">
        <v>131</v>
      </c>
      <c r="E173" s="79">
        <v>45243</v>
      </c>
      <c r="F173" s="72">
        <v>340749.25203199999</v>
      </c>
      <c r="G173" s="80">
        <v>5.5867180000000003</v>
      </c>
      <c r="H173" s="72">
        <v>19.036700125999999</v>
      </c>
      <c r="I173" s="73">
        <f t="shared" si="2"/>
        <v>1.7855205496019281E-3</v>
      </c>
      <c r="J173" s="73">
        <f>H173/'סכום נכסי הקרן'!$C$41</f>
        <v>2.2055034696093026E-5</v>
      </c>
    </row>
    <row r="174" spans="1:10">
      <c r="A174" s="69" t="s">
        <v>2468</v>
      </c>
      <c r="B174" s="54" t="s">
        <v>2470</v>
      </c>
      <c r="C174" s="70" t="s">
        <v>1812</v>
      </c>
      <c r="D174" s="70" t="s">
        <v>131</v>
      </c>
      <c r="E174" s="79">
        <v>45243</v>
      </c>
      <c r="F174" s="72">
        <v>617586.86016000004</v>
      </c>
      <c r="G174" s="80">
        <v>5.5867180000000003</v>
      </c>
      <c r="H174" s="72">
        <v>34.502836877</v>
      </c>
      <c r="I174" s="73">
        <f t="shared" si="2"/>
        <v>3.236145122615392E-3</v>
      </c>
      <c r="J174" s="73">
        <f>H174/'סכום נכסי הקרן'!$C$41</f>
        <v>3.9973380859036859E-5</v>
      </c>
    </row>
    <row r="175" spans="1:10">
      <c r="A175" s="69" t="s">
        <v>2471</v>
      </c>
      <c r="B175" s="54" t="s">
        <v>2472</v>
      </c>
      <c r="C175" s="70" t="s">
        <v>1812</v>
      </c>
      <c r="D175" s="70" t="s">
        <v>131</v>
      </c>
      <c r="E175" s="79">
        <v>45243</v>
      </c>
      <c r="F175" s="72">
        <v>426493.49046499998</v>
      </c>
      <c r="G175" s="80">
        <v>5.7100049999999998</v>
      </c>
      <c r="H175" s="72">
        <v>24.352800583000001</v>
      </c>
      <c r="I175" s="73">
        <f t="shared" si="2"/>
        <v>2.2841367250365395E-3</v>
      </c>
      <c r="J175" s="73">
        <f>H175/'סכום נכסי הקרן'!$C$41</f>
        <v>2.8214021245811132E-5</v>
      </c>
    </row>
    <row r="176" spans="1:10">
      <c r="A176" s="69" t="s">
        <v>2473</v>
      </c>
      <c r="B176" s="54" t="s">
        <v>2474</v>
      </c>
      <c r="C176" s="70" t="s">
        <v>1812</v>
      </c>
      <c r="D176" s="70" t="s">
        <v>131</v>
      </c>
      <c r="E176" s="79">
        <v>45237</v>
      </c>
      <c r="F176" s="72">
        <v>673674.97932000016</v>
      </c>
      <c r="G176" s="80">
        <v>5.8540850000000004</v>
      </c>
      <c r="H176" s="72">
        <v>39.437508270999999</v>
      </c>
      <c r="I176" s="73">
        <f t="shared" si="2"/>
        <v>3.6989856948365161E-3</v>
      </c>
      <c r="J176" s="73">
        <f>H176/'סכום נכסי הקרן'!$C$41</f>
        <v>4.5690461450112806E-5</v>
      </c>
    </row>
    <row r="177" spans="1:10">
      <c r="A177" s="69" t="s">
        <v>2475</v>
      </c>
      <c r="B177" s="54" t="s">
        <v>2476</v>
      </c>
      <c r="C177" s="70" t="s">
        <v>1812</v>
      </c>
      <c r="D177" s="70" t="s">
        <v>131</v>
      </c>
      <c r="E177" s="79">
        <v>45237</v>
      </c>
      <c r="F177" s="72">
        <v>244601.64666</v>
      </c>
      <c r="G177" s="80">
        <v>5.8540850000000004</v>
      </c>
      <c r="H177" s="72">
        <v>14.319189162999999</v>
      </c>
      <c r="I177" s="73">
        <f t="shared" si="2"/>
        <v>1.3430482349855624E-3</v>
      </c>
      <c r="J177" s="73">
        <f>H177/'סכום נכסי הקרן'!$C$41</f>
        <v>1.6589546072565174E-5</v>
      </c>
    </row>
    <row r="178" spans="1:10">
      <c r="A178" s="69" t="s">
        <v>2477</v>
      </c>
      <c r="B178" s="54" t="s">
        <v>2478</v>
      </c>
      <c r="C178" s="70" t="s">
        <v>1812</v>
      </c>
      <c r="D178" s="70" t="s">
        <v>131</v>
      </c>
      <c r="E178" s="79">
        <v>45237</v>
      </c>
      <c r="F178" s="72">
        <v>563022.96279599995</v>
      </c>
      <c r="G178" s="80">
        <v>5.9275219999999997</v>
      </c>
      <c r="H178" s="72">
        <v>33.373310553000003</v>
      </c>
      <c r="I178" s="73">
        <f t="shared" si="2"/>
        <v>3.1302027875746764E-3</v>
      </c>
      <c r="J178" s="73">
        <f>H178/'סכום נכסי הקרן'!$C$41</f>
        <v>3.8664764234249751E-5</v>
      </c>
    </row>
    <row r="179" spans="1:10">
      <c r="A179" s="69" t="s">
        <v>2479</v>
      </c>
      <c r="B179" s="54" t="s">
        <v>2480</v>
      </c>
      <c r="C179" s="70" t="s">
        <v>1812</v>
      </c>
      <c r="D179" s="70" t="s">
        <v>131</v>
      </c>
      <c r="E179" s="79">
        <v>45236</v>
      </c>
      <c r="F179" s="72">
        <v>780300.97146000003</v>
      </c>
      <c r="G179" s="80">
        <v>6.2561010000000001</v>
      </c>
      <c r="H179" s="72">
        <v>48.816420339999993</v>
      </c>
      <c r="I179" s="73">
        <f t="shared" si="2"/>
        <v>4.5786675788431512E-3</v>
      </c>
      <c r="J179" s="73">
        <f>H179/'סכום נכסי הקרן'!$C$41</f>
        <v>5.6556432428501297E-5</v>
      </c>
    </row>
    <row r="180" spans="1:10">
      <c r="A180" s="69" t="s">
        <v>2479</v>
      </c>
      <c r="B180" s="54" t="s">
        <v>2481</v>
      </c>
      <c r="C180" s="70" t="s">
        <v>1812</v>
      </c>
      <c r="D180" s="70" t="s">
        <v>131</v>
      </c>
      <c r="E180" s="79">
        <v>45236</v>
      </c>
      <c r="F180" s="72">
        <v>246014.64602399999</v>
      </c>
      <c r="G180" s="80">
        <v>6.2561010000000001</v>
      </c>
      <c r="H180" s="72">
        <v>15.390925821999998</v>
      </c>
      <c r="I180" s="73">
        <f t="shared" si="2"/>
        <v>1.4435702695682598E-3</v>
      </c>
      <c r="J180" s="73">
        <f>H180/'סכום נכסי הקרן'!$C$41</f>
        <v>1.7831210281323525E-5</v>
      </c>
    </row>
    <row r="181" spans="1:10">
      <c r="A181" s="69" t="s">
        <v>2479</v>
      </c>
      <c r="B181" s="54" t="s">
        <v>2482</v>
      </c>
      <c r="C181" s="70" t="s">
        <v>1812</v>
      </c>
      <c r="D181" s="70" t="s">
        <v>131</v>
      </c>
      <c r="E181" s="79">
        <v>45236</v>
      </c>
      <c r="F181" s="72">
        <v>8580744</v>
      </c>
      <c r="G181" s="80">
        <v>6.2561010000000001</v>
      </c>
      <c r="H181" s="72">
        <v>536.82005000000004</v>
      </c>
      <c r="I181" s="73">
        <f t="shared" si="2"/>
        <v>5.0350282578871287E-2</v>
      </c>
      <c r="J181" s="73">
        <f>H181/'סכום נכסי הקרן'!$C$41</f>
        <v>6.219347234523115E-4</v>
      </c>
    </row>
    <row r="182" spans="1:10">
      <c r="A182" s="69" t="s">
        <v>2483</v>
      </c>
      <c r="B182" s="54" t="s">
        <v>2484</v>
      </c>
      <c r="C182" s="70" t="s">
        <v>1812</v>
      </c>
      <c r="D182" s="70" t="s">
        <v>131</v>
      </c>
      <c r="E182" s="79">
        <v>45236</v>
      </c>
      <c r="F182" s="72">
        <v>369031.51632900001</v>
      </c>
      <c r="G182" s="80">
        <v>6.258527</v>
      </c>
      <c r="H182" s="72">
        <v>23.095936025</v>
      </c>
      <c r="I182" s="73">
        <f t="shared" si="2"/>
        <v>2.1662508791955204E-3</v>
      </c>
      <c r="J182" s="73">
        <f>H182/'סכום נכסי הקרן'!$C$41</f>
        <v>2.675787647011443E-5</v>
      </c>
    </row>
    <row r="183" spans="1:10">
      <c r="A183" s="69" t="s">
        <v>2485</v>
      </c>
      <c r="B183" s="54" t="s">
        <v>2486</v>
      </c>
      <c r="C183" s="70" t="s">
        <v>1812</v>
      </c>
      <c r="D183" s="70" t="s">
        <v>131</v>
      </c>
      <c r="E183" s="79">
        <v>45236</v>
      </c>
      <c r="F183" s="72">
        <v>11295.114364000001</v>
      </c>
      <c r="G183" s="80">
        <v>6.2755000000000001</v>
      </c>
      <c r="H183" s="72">
        <v>0.70882490199999992</v>
      </c>
      <c r="I183" s="73">
        <f t="shared" si="2"/>
        <v>6.6483236076299196E-5</v>
      </c>
      <c r="J183" s="73">
        <f>H183/'סכום נכסי הקרן'!$C$41</f>
        <v>8.2121153895328931E-7</v>
      </c>
    </row>
    <row r="184" spans="1:10">
      <c r="A184" s="69" t="s">
        <v>2485</v>
      </c>
      <c r="B184" s="54" t="s">
        <v>2487</v>
      </c>
      <c r="C184" s="70" t="s">
        <v>1812</v>
      </c>
      <c r="D184" s="70" t="s">
        <v>131</v>
      </c>
      <c r="E184" s="79">
        <v>45236</v>
      </c>
      <c r="F184" s="72">
        <v>1402573.7200440001</v>
      </c>
      <c r="G184" s="80">
        <v>6.2755000000000001</v>
      </c>
      <c r="H184" s="72">
        <v>88.018514882999995</v>
      </c>
      <c r="I184" s="73">
        <f t="shared" si="2"/>
        <v>8.2555729737211515E-3</v>
      </c>
      <c r="J184" s="73">
        <f>H184/'סכום נכסי הקרן'!$C$41</f>
        <v>1.0197415449076793E-4</v>
      </c>
    </row>
    <row r="185" spans="1:10">
      <c r="A185" s="69" t="s">
        <v>2488</v>
      </c>
      <c r="B185" s="54" t="s">
        <v>2489</v>
      </c>
      <c r="C185" s="70" t="s">
        <v>1812</v>
      </c>
      <c r="D185" s="70" t="s">
        <v>131</v>
      </c>
      <c r="E185" s="79">
        <v>45236</v>
      </c>
      <c r="F185" s="72">
        <v>169527.51252300001</v>
      </c>
      <c r="G185" s="80">
        <v>6.331226</v>
      </c>
      <c r="H185" s="72">
        <v>10.733170708999999</v>
      </c>
      <c r="I185" s="73">
        <f t="shared" si="2"/>
        <v>1.0067026709703079E-3</v>
      </c>
      <c r="J185" s="73">
        <f>H185/'סכום נכסי הקרן'!$C$41</f>
        <v>1.2434952004248657E-5</v>
      </c>
    </row>
    <row r="186" spans="1:10">
      <c r="A186" s="69" t="s">
        <v>2490</v>
      </c>
      <c r="B186" s="54" t="s">
        <v>2347</v>
      </c>
      <c r="C186" s="70" t="s">
        <v>1812</v>
      </c>
      <c r="D186" s="70" t="s">
        <v>131</v>
      </c>
      <c r="E186" s="79">
        <v>45210</v>
      </c>
      <c r="F186" s="72">
        <v>598347.94689599995</v>
      </c>
      <c r="G186" s="80">
        <v>7.5140630000000002</v>
      </c>
      <c r="H186" s="72">
        <v>44.960239428999998</v>
      </c>
      <c r="I186" s="73">
        <f t="shared" si="2"/>
        <v>4.2169825066404659E-3</v>
      </c>
      <c r="J186" s="73">
        <f>H186/'סכום נכסי הקרן'!$C$41</f>
        <v>5.2088840712310993E-5</v>
      </c>
    </row>
    <row r="187" spans="1:10">
      <c r="A187" s="69" t="s">
        <v>2491</v>
      </c>
      <c r="B187" s="54" t="s">
        <v>2370</v>
      </c>
      <c r="C187" s="70" t="s">
        <v>1812</v>
      </c>
      <c r="D187" s="70" t="s">
        <v>131</v>
      </c>
      <c r="E187" s="79">
        <v>45210</v>
      </c>
      <c r="F187" s="72">
        <v>586779.81021100003</v>
      </c>
      <c r="G187" s="80">
        <v>7.5961169999999996</v>
      </c>
      <c r="H187" s="72">
        <v>44.572480483999996</v>
      </c>
      <c r="I187" s="73">
        <f t="shared" si="2"/>
        <v>4.1806132010356644E-3</v>
      </c>
      <c r="J187" s="73">
        <f>H187/'סכום נכסי הקרן'!$C$41</f>
        <v>5.1639601247010219E-5</v>
      </c>
    </row>
    <row r="188" spans="1:10">
      <c r="A188" s="69" t="s">
        <v>2492</v>
      </c>
      <c r="B188" s="54" t="s">
        <v>2493</v>
      </c>
      <c r="C188" s="70" t="s">
        <v>1812</v>
      </c>
      <c r="D188" s="70" t="s">
        <v>131</v>
      </c>
      <c r="E188" s="79">
        <v>45210</v>
      </c>
      <c r="F188" s="72">
        <v>1186769.8915029999</v>
      </c>
      <c r="G188" s="80">
        <v>7.6526129999999997</v>
      </c>
      <c r="H188" s="72">
        <v>90.818905893999997</v>
      </c>
      <c r="I188" s="73">
        <f t="shared" si="2"/>
        <v>8.5182317152029223E-3</v>
      </c>
      <c r="J188" s="73">
        <f>H188/'סכום נכסי הקרן'!$C$41</f>
        <v>1.0521855717092979E-4</v>
      </c>
    </row>
    <row r="189" spans="1:10">
      <c r="A189" s="69" t="s">
        <v>2494</v>
      </c>
      <c r="B189" s="54" t="s">
        <v>2495</v>
      </c>
      <c r="C189" s="70" t="s">
        <v>1812</v>
      </c>
      <c r="D189" s="70" t="s">
        <v>131</v>
      </c>
      <c r="E189" s="79">
        <v>45211</v>
      </c>
      <c r="F189" s="72">
        <v>749691.63553199987</v>
      </c>
      <c r="G189" s="80">
        <v>7.67143</v>
      </c>
      <c r="H189" s="72">
        <v>57.512065664000005</v>
      </c>
      <c r="I189" s="73">
        <f t="shared" si="2"/>
        <v>5.3942634182106292E-3</v>
      </c>
      <c r="J189" s="73">
        <f>H189/'סכום נכסי הקרן'!$C$41</f>
        <v>6.6630802359023329E-5</v>
      </c>
    </row>
    <row r="190" spans="1:10">
      <c r="A190" s="69" t="s">
        <v>2496</v>
      </c>
      <c r="B190" s="54" t="s">
        <v>2497</v>
      </c>
      <c r="C190" s="70" t="s">
        <v>1812</v>
      </c>
      <c r="D190" s="70" t="s">
        <v>131</v>
      </c>
      <c r="E190" s="79">
        <v>45211</v>
      </c>
      <c r="F190" s="72">
        <v>625745.49537500006</v>
      </c>
      <c r="G190" s="80">
        <v>7.8301119999999997</v>
      </c>
      <c r="H190" s="72">
        <v>48.996575127999996</v>
      </c>
      <c r="I190" s="73">
        <f t="shared" si="2"/>
        <v>4.5955649441403994E-3</v>
      </c>
      <c r="J190" s="73">
        <f>H190/'סכום נכסי הקרן'!$C$41</f>
        <v>5.6765151380510249E-5</v>
      </c>
    </row>
    <row r="191" spans="1:10">
      <c r="A191" s="69" t="s">
        <v>2498</v>
      </c>
      <c r="B191" s="54" t="s">
        <v>2499</v>
      </c>
      <c r="C191" s="70" t="s">
        <v>1812</v>
      </c>
      <c r="D191" s="70" t="s">
        <v>131</v>
      </c>
      <c r="E191" s="79">
        <v>45211</v>
      </c>
      <c r="F191" s="72">
        <v>450651.32418599998</v>
      </c>
      <c r="G191" s="80">
        <v>7.8093570000000003</v>
      </c>
      <c r="H191" s="72">
        <v>35.192972279000003</v>
      </c>
      <c r="I191" s="73">
        <f t="shared" si="2"/>
        <v>3.3008754032902345E-3</v>
      </c>
      <c r="J191" s="73">
        <f>H191/'סכום נכסי הקרן'!$C$41</f>
        <v>4.0772939613199491E-5</v>
      </c>
    </row>
    <row r="192" spans="1:10">
      <c r="A192" s="69" t="s">
        <v>2500</v>
      </c>
      <c r="B192" s="54" t="s">
        <v>2501</v>
      </c>
      <c r="C192" s="70" t="s">
        <v>1812</v>
      </c>
      <c r="D192" s="70" t="s">
        <v>131</v>
      </c>
      <c r="E192" s="79">
        <v>45211</v>
      </c>
      <c r="F192" s="72">
        <v>620664.48914399999</v>
      </c>
      <c r="G192" s="80">
        <v>7.8210750000000004</v>
      </c>
      <c r="H192" s="72">
        <v>48.542632105999999</v>
      </c>
      <c r="I192" s="73">
        <f t="shared" si="2"/>
        <v>4.5529879959947282E-3</v>
      </c>
      <c r="J192" s="73">
        <f>H192/'סכום נכסי הקרן'!$C$41</f>
        <v>5.6239234124158376E-5</v>
      </c>
    </row>
    <row r="193" spans="1:10">
      <c r="A193" s="69" t="s">
        <v>2500</v>
      </c>
      <c r="B193" s="54" t="s">
        <v>2502</v>
      </c>
      <c r="C193" s="70" t="s">
        <v>1812</v>
      </c>
      <c r="D193" s="70" t="s">
        <v>131</v>
      </c>
      <c r="E193" s="79">
        <v>45211</v>
      </c>
      <c r="F193" s="72">
        <v>575905.44348400005</v>
      </c>
      <c r="G193" s="80">
        <v>7.8210750000000004</v>
      </c>
      <c r="H193" s="72">
        <v>45.041993821999995</v>
      </c>
      <c r="I193" s="73">
        <f t="shared" si="2"/>
        <v>4.2246505451006798E-3</v>
      </c>
      <c r="J193" s="73">
        <f>H193/'סכום נכסי הקרן'!$C$41</f>
        <v>5.2183557546753867E-5</v>
      </c>
    </row>
    <row r="194" spans="1:10">
      <c r="A194" s="69" t="s">
        <v>2503</v>
      </c>
      <c r="B194" s="54" t="s">
        <v>2504</v>
      </c>
      <c r="C194" s="70" t="s">
        <v>1812</v>
      </c>
      <c r="D194" s="70" t="s">
        <v>131</v>
      </c>
      <c r="E194" s="79">
        <v>45211</v>
      </c>
      <c r="F194" s="72">
        <v>250393.67108</v>
      </c>
      <c r="G194" s="80">
        <v>7.8210750000000004</v>
      </c>
      <c r="H194" s="72">
        <v>19.583475568999997</v>
      </c>
      <c r="I194" s="73">
        <f t="shared" si="2"/>
        <v>1.836804584284011E-3</v>
      </c>
      <c r="J194" s="73">
        <f>H194/'סכום נכסי הקרן'!$C$41</f>
        <v>2.2688503274497872E-5</v>
      </c>
    </row>
    <row r="195" spans="1:10">
      <c r="A195" s="69" t="s">
        <v>2503</v>
      </c>
      <c r="B195" s="54" t="s">
        <v>2327</v>
      </c>
      <c r="C195" s="70" t="s">
        <v>1812</v>
      </c>
      <c r="D195" s="70" t="s">
        <v>131</v>
      </c>
      <c r="E195" s="79">
        <v>45211</v>
      </c>
      <c r="F195" s="72">
        <v>1770300</v>
      </c>
      <c r="G195" s="80">
        <v>7.8210740000000003</v>
      </c>
      <c r="H195" s="72">
        <v>138.45648</v>
      </c>
      <c r="I195" s="73">
        <f t="shared" si="2"/>
        <v>1.2986331067321052E-2</v>
      </c>
      <c r="J195" s="73">
        <f>H195/'סכום נכסי הקרן'!$C$41</f>
        <v>1.6040923322253051E-4</v>
      </c>
    </row>
    <row r="196" spans="1:10">
      <c r="A196" s="69" t="s">
        <v>2505</v>
      </c>
      <c r="B196" s="54" t="s">
        <v>2506</v>
      </c>
      <c r="C196" s="70" t="s">
        <v>1812</v>
      </c>
      <c r="D196" s="70" t="s">
        <v>131</v>
      </c>
      <c r="E196" s="79">
        <v>45211</v>
      </c>
      <c r="F196" s="72">
        <v>563672.17871999997</v>
      </c>
      <c r="G196" s="80">
        <v>7.8679129999999997</v>
      </c>
      <c r="H196" s="72">
        <v>44.349238804999999</v>
      </c>
      <c r="I196" s="73">
        <f t="shared" si="2"/>
        <v>4.1596745613163922E-3</v>
      </c>
      <c r="J196" s="73">
        <f>H196/'סכום נכסי הקרן'!$C$41</f>
        <v>5.138096382858314E-5</v>
      </c>
    </row>
    <row r="197" spans="1:10">
      <c r="A197" s="69" t="s">
        <v>2507</v>
      </c>
      <c r="B197" s="54" t="s">
        <v>2508</v>
      </c>
      <c r="C197" s="70" t="s">
        <v>1812</v>
      </c>
      <c r="D197" s="70" t="s">
        <v>131</v>
      </c>
      <c r="E197" s="79">
        <v>45211</v>
      </c>
      <c r="F197" s="72">
        <v>762965.25661399995</v>
      </c>
      <c r="G197" s="80">
        <v>7.8866360000000002</v>
      </c>
      <c r="H197" s="72">
        <v>60.172289687000003</v>
      </c>
      <c r="I197" s="73">
        <f t="shared" si="2"/>
        <v>5.643775393929777E-3</v>
      </c>
      <c r="J197" s="73">
        <f>H197/'סכום נכסי הקרן'!$C$41</f>
        <v>6.9712814091010044E-5</v>
      </c>
    </row>
    <row r="198" spans="1:10">
      <c r="A198" s="69" t="s">
        <v>2507</v>
      </c>
      <c r="B198" s="54" t="s">
        <v>2509</v>
      </c>
      <c r="C198" s="70" t="s">
        <v>1812</v>
      </c>
      <c r="D198" s="70" t="s">
        <v>131</v>
      </c>
      <c r="E198" s="79">
        <v>45211</v>
      </c>
      <c r="F198" s="72">
        <v>517588.53602399997</v>
      </c>
      <c r="G198" s="80">
        <v>7.8866360000000002</v>
      </c>
      <c r="H198" s="72">
        <v>40.820321821</v>
      </c>
      <c r="I198" s="73">
        <f t="shared" si="2"/>
        <v>3.8286847494757611E-3</v>
      </c>
      <c r="J198" s="73">
        <f>H198/'סכום נכסי הקרן'!$C$41</f>
        <v>4.7292524865600662E-5</v>
      </c>
    </row>
    <row r="199" spans="1:10">
      <c r="A199" s="69" t="s">
        <v>2510</v>
      </c>
      <c r="B199" s="54" t="s">
        <v>2511</v>
      </c>
      <c r="C199" s="70" t="s">
        <v>1812</v>
      </c>
      <c r="D199" s="70" t="s">
        <v>131</v>
      </c>
      <c r="E199" s="79">
        <v>45215</v>
      </c>
      <c r="F199" s="72">
        <v>1952142.955788</v>
      </c>
      <c r="G199" s="80">
        <v>8.3817020000000007</v>
      </c>
      <c r="H199" s="72">
        <v>163.622805357</v>
      </c>
      <c r="I199" s="73">
        <f t="shared" si="2"/>
        <v>1.5346771205867971E-2</v>
      </c>
      <c r="J199" s="73">
        <f>H199/'סכום נכסי הקרן'!$C$41</f>
        <v>1.8956576640570183E-4</v>
      </c>
    </row>
    <row r="200" spans="1:10">
      <c r="A200" s="69" t="s">
        <v>2512</v>
      </c>
      <c r="B200" s="54" t="s">
        <v>2513</v>
      </c>
      <c r="C200" s="70" t="s">
        <v>1812</v>
      </c>
      <c r="D200" s="70" t="s">
        <v>131</v>
      </c>
      <c r="E200" s="79">
        <v>45215</v>
      </c>
      <c r="F200" s="72">
        <v>694009.69116000016</v>
      </c>
      <c r="G200" s="80">
        <v>8.4164150000000006</v>
      </c>
      <c r="H200" s="72">
        <v>58.410733495999999</v>
      </c>
      <c r="I200" s="73">
        <f t="shared" si="2"/>
        <v>5.4785527052552191E-3</v>
      </c>
      <c r="J200" s="73">
        <f>H200/'סכום נכסי הקרן'!$C$41</f>
        <v>6.7671957080368784E-5</v>
      </c>
    </row>
    <row r="201" spans="1:10">
      <c r="A201" s="69" t="s">
        <v>2514</v>
      </c>
      <c r="B201" s="54" t="s">
        <v>2515</v>
      </c>
      <c r="C201" s="70" t="s">
        <v>1812</v>
      </c>
      <c r="D201" s="70" t="s">
        <v>131</v>
      </c>
      <c r="E201" s="79">
        <v>45216</v>
      </c>
      <c r="F201" s="72">
        <v>632699.10710999998</v>
      </c>
      <c r="G201" s="80">
        <v>8.8298930000000002</v>
      </c>
      <c r="H201" s="72">
        <v>55.866656800999998</v>
      </c>
      <c r="I201" s="73">
        <f t="shared" si="2"/>
        <v>5.2399346050267144E-3</v>
      </c>
      <c r="J201" s="73">
        <f>H201/'סכום נכסי הקרן'!$C$41</f>
        <v>6.4724508236484703E-5</v>
      </c>
    </row>
    <row r="202" spans="1:10">
      <c r="A202" s="69" t="s">
        <v>2516</v>
      </c>
      <c r="B202" s="54" t="s">
        <v>2517</v>
      </c>
      <c r="C202" s="70" t="s">
        <v>1812</v>
      </c>
      <c r="D202" s="70" t="s">
        <v>131</v>
      </c>
      <c r="E202" s="79">
        <v>45230</v>
      </c>
      <c r="F202" s="72">
        <v>1093186.5122179999</v>
      </c>
      <c r="G202" s="80">
        <v>9.1062049999999992</v>
      </c>
      <c r="H202" s="72">
        <v>99.547807574000004</v>
      </c>
      <c r="I202" s="73">
        <f t="shared" ref="I202:I265" si="3">IFERROR(H202/$H$9,0)</f>
        <v>9.3369467877699487E-3</v>
      </c>
      <c r="J202" s="73">
        <f>H202/'סכום נכסי הקרן'!$C$41</f>
        <v>1.1533145636758464E-4</v>
      </c>
    </row>
    <row r="203" spans="1:10">
      <c r="A203" s="69" t="s">
        <v>2518</v>
      </c>
      <c r="B203" s="54" t="s">
        <v>2519</v>
      </c>
      <c r="C203" s="70" t="s">
        <v>1812</v>
      </c>
      <c r="D203" s="70" t="s">
        <v>131</v>
      </c>
      <c r="E203" s="79">
        <v>45217</v>
      </c>
      <c r="F203" s="72">
        <v>785789.95036500006</v>
      </c>
      <c r="G203" s="80">
        <v>9.0351750000000006</v>
      </c>
      <c r="H203" s="72">
        <v>70.997494915999994</v>
      </c>
      <c r="I203" s="73">
        <f t="shared" si="3"/>
        <v>6.6591103134329222E-3</v>
      </c>
      <c r="J203" s="73">
        <f>H203/'סכום נכסי הקרן'!$C$41</f>
        <v>8.2254393006351653E-5</v>
      </c>
    </row>
    <row r="204" spans="1:10">
      <c r="A204" s="69" t="s">
        <v>2520</v>
      </c>
      <c r="B204" s="54" t="s">
        <v>2521</v>
      </c>
      <c r="C204" s="70" t="s">
        <v>1812</v>
      </c>
      <c r="D204" s="70" t="s">
        <v>131</v>
      </c>
      <c r="E204" s="79">
        <v>45230</v>
      </c>
      <c r="F204" s="72">
        <v>1102779.172551</v>
      </c>
      <c r="G204" s="80">
        <v>9.1632560000000005</v>
      </c>
      <c r="H204" s="72">
        <v>101.05048243899998</v>
      </c>
      <c r="I204" s="73">
        <f t="shared" si="3"/>
        <v>9.4778880660938789E-3</v>
      </c>
      <c r="J204" s="73">
        <f>H204/'סכום נכסי הקרן'!$C$41</f>
        <v>1.1707238552364448E-4</v>
      </c>
    </row>
    <row r="205" spans="1:10">
      <c r="A205" s="69" t="s">
        <v>2522</v>
      </c>
      <c r="B205" s="54" t="s">
        <v>2523</v>
      </c>
      <c r="C205" s="70" t="s">
        <v>1812</v>
      </c>
      <c r="D205" s="70" t="s">
        <v>131</v>
      </c>
      <c r="E205" s="79">
        <v>45231</v>
      </c>
      <c r="F205" s="72">
        <v>523728.39190500008</v>
      </c>
      <c r="G205" s="80">
        <v>9.1006020000000003</v>
      </c>
      <c r="H205" s="72">
        <v>47.662439050000003</v>
      </c>
      <c r="I205" s="73">
        <f t="shared" si="3"/>
        <v>4.4704315246156126E-3</v>
      </c>
      <c r="J205" s="73">
        <f>H205/'סכום נכסי הקרן'!$C$41</f>
        <v>5.5219483418371577E-5</v>
      </c>
    </row>
    <row r="206" spans="1:10">
      <c r="A206" s="69" t="s">
        <v>2522</v>
      </c>
      <c r="B206" s="54" t="s">
        <v>2524</v>
      </c>
      <c r="C206" s="70" t="s">
        <v>1812</v>
      </c>
      <c r="D206" s="70" t="s">
        <v>131</v>
      </c>
      <c r="E206" s="79">
        <v>45231</v>
      </c>
      <c r="F206" s="72">
        <v>482509.92235499999</v>
      </c>
      <c r="G206" s="80">
        <v>9.1006020000000003</v>
      </c>
      <c r="H206" s="72">
        <v>43.911309985000003</v>
      </c>
      <c r="I206" s="73">
        <f t="shared" si="3"/>
        <v>4.1185996427539591E-3</v>
      </c>
      <c r="J206" s="73">
        <f>H206/'סכום נכסי הקרן'!$C$41</f>
        <v>5.0873599881281821E-5</v>
      </c>
    </row>
    <row r="207" spans="1:10">
      <c r="A207" s="69" t="s">
        <v>2525</v>
      </c>
      <c r="B207" s="54" t="s">
        <v>2526</v>
      </c>
      <c r="C207" s="70" t="s">
        <v>1812</v>
      </c>
      <c r="D207" s="70" t="s">
        <v>131</v>
      </c>
      <c r="E207" s="79">
        <v>45217</v>
      </c>
      <c r="F207" s="72">
        <v>634497.18062500004</v>
      </c>
      <c r="G207" s="80">
        <v>9.1492369999999994</v>
      </c>
      <c r="H207" s="72">
        <v>58.051652026999996</v>
      </c>
      <c r="I207" s="73">
        <f t="shared" si="3"/>
        <v>5.4448731632318051E-3</v>
      </c>
      <c r="J207" s="73">
        <f>H207/'סכום נכסי הקרן'!$C$41</f>
        <v>6.7255942003958418E-5</v>
      </c>
    </row>
    <row r="208" spans="1:10">
      <c r="A208" s="69" t="s">
        <v>2525</v>
      </c>
      <c r="B208" s="54" t="s">
        <v>2527</v>
      </c>
      <c r="C208" s="70" t="s">
        <v>1812</v>
      </c>
      <c r="D208" s="70" t="s">
        <v>131</v>
      </c>
      <c r="E208" s="79">
        <v>45217</v>
      </c>
      <c r="F208" s="72">
        <v>466003.81300000002</v>
      </c>
      <c r="G208" s="80">
        <v>9.1492369999999994</v>
      </c>
      <c r="H208" s="72">
        <v>42.635794172000004</v>
      </c>
      <c r="I208" s="73">
        <f t="shared" si="3"/>
        <v>3.99896442864754E-3</v>
      </c>
      <c r="J208" s="73">
        <f>H208/'סכום נכסי הקרן'!$C$41</f>
        <v>4.9395846629671328E-5</v>
      </c>
    </row>
    <row r="209" spans="1:10">
      <c r="A209" s="69" t="s">
        <v>2528</v>
      </c>
      <c r="B209" s="54" t="s">
        <v>2529</v>
      </c>
      <c r="C209" s="70" t="s">
        <v>1812</v>
      </c>
      <c r="D209" s="70" t="s">
        <v>131</v>
      </c>
      <c r="E209" s="79">
        <v>45217</v>
      </c>
      <c r="F209" s="72">
        <v>1610990.8289999997</v>
      </c>
      <c r="G209" s="80">
        <v>9.2061609999999998</v>
      </c>
      <c r="H209" s="72">
        <v>148.310413087</v>
      </c>
      <c r="I209" s="73">
        <f t="shared" si="3"/>
        <v>1.3910566880502283E-2</v>
      </c>
      <c r="J209" s="73">
        <f>H209/'סכום נכסי הקרן'!$C$41</f>
        <v>1.7182554144235378E-4</v>
      </c>
    </row>
    <row r="210" spans="1:10">
      <c r="A210" s="69" t="s">
        <v>2530</v>
      </c>
      <c r="B210" s="54" t="s">
        <v>2531</v>
      </c>
      <c r="C210" s="70" t="s">
        <v>1812</v>
      </c>
      <c r="D210" s="70" t="s">
        <v>131</v>
      </c>
      <c r="E210" s="79">
        <v>45216</v>
      </c>
      <c r="F210" s="72">
        <v>470057.78842399997</v>
      </c>
      <c r="G210" s="80">
        <v>9.1907370000000004</v>
      </c>
      <c r="H210" s="72">
        <v>43.201775181999999</v>
      </c>
      <c r="I210" s="73">
        <f t="shared" si="3"/>
        <v>4.0520498225104827E-3</v>
      </c>
      <c r="J210" s="73">
        <f>H210/'סכום נכסי הקרן'!$C$41</f>
        <v>5.0051565884072517E-5</v>
      </c>
    </row>
    <row r="211" spans="1:10">
      <c r="A211" s="69" t="s">
        <v>2532</v>
      </c>
      <c r="B211" s="54" t="s">
        <v>2533</v>
      </c>
      <c r="C211" s="70" t="s">
        <v>1812</v>
      </c>
      <c r="D211" s="70" t="s">
        <v>131</v>
      </c>
      <c r="E211" s="79">
        <v>45216</v>
      </c>
      <c r="F211" s="72">
        <v>914821.61525999987</v>
      </c>
      <c r="G211" s="80">
        <v>9.2021099999999993</v>
      </c>
      <c r="H211" s="72">
        <v>84.182886801999999</v>
      </c>
      <c r="I211" s="73">
        <f t="shared" si="3"/>
        <v>7.8958156253400632E-3</v>
      </c>
      <c r="J211" s="73">
        <f>H211/'סכום נכסי הקרן'!$C$41</f>
        <v>9.7530374326776928E-5</v>
      </c>
    </row>
    <row r="212" spans="1:10">
      <c r="A212" s="69" t="s">
        <v>2532</v>
      </c>
      <c r="B212" s="54" t="s">
        <v>2534</v>
      </c>
      <c r="C212" s="70" t="s">
        <v>1812</v>
      </c>
      <c r="D212" s="70" t="s">
        <v>131</v>
      </c>
      <c r="E212" s="79">
        <v>45216</v>
      </c>
      <c r="F212" s="72">
        <v>349941.10784999997</v>
      </c>
      <c r="G212" s="80">
        <v>9.2021099999999993</v>
      </c>
      <c r="H212" s="72">
        <v>32.201963948</v>
      </c>
      <c r="I212" s="73">
        <f t="shared" si="3"/>
        <v>3.0203379780178209E-3</v>
      </c>
      <c r="J212" s="73">
        <f>H212/'סכום נכסי הקרן'!$C$41</f>
        <v>3.7307696578435701E-5</v>
      </c>
    </row>
    <row r="213" spans="1:10">
      <c r="A213" s="69" t="s">
        <v>2535</v>
      </c>
      <c r="B213" s="54" t="s">
        <v>2445</v>
      </c>
      <c r="C213" s="70" t="s">
        <v>1812</v>
      </c>
      <c r="D213" s="70" t="s">
        <v>131</v>
      </c>
      <c r="E213" s="79">
        <v>45217</v>
      </c>
      <c r="F213" s="72">
        <v>1198200</v>
      </c>
      <c r="G213" s="80">
        <v>9.2791899999999998</v>
      </c>
      <c r="H213" s="72">
        <v>111.18325</v>
      </c>
      <c r="I213" s="73">
        <f t="shared" si="3"/>
        <v>1.0428276767116449E-2</v>
      </c>
      <c r="J213" s="73">
        <f>H213/'סכום נכסי הקרן'!$C$41</f>
        <v>1.2881173838659568E-4</v>
      </c>
    </row>
    <row r="214" spans="1:10">
      <c r="A214" s="69" t="s">
        <v>2536</v>
      </c>
      <c r="B214" s="54" t="s">
        <v>2537</v>
      </c>
      <c r="C214" s="70" t="s">
        <v>1812</v>
      </c>
      <c r="D214" s="70" t="s">
        <v>131</v>
      </c>
      <c r="E214" s="79">
        <v>45216</v>
      </c>
      <c r="F214" s="72">
        <v>572837.57999999996</v>
      </c>
      <c r="G214" s="80">
        <v>9.3723559999999999</v>
      </c>
      <c r="H214" s="72">
        <v>53.688374721999999</v>
      </c>
      <c r="I214" s="73">
        <f t="shared" si="3"/>
        <v>5.0356256970152851E-3</v>
      </c>
      <c r="J214" s="73">
        <f>H214/'סכום נכסי הקרן'!$C$41</f>
        <v>6.2200852008659392E-5</v>
      </c>
    </row>
    <row r="215" spans="1:10">
      <c r="A215" s="69" t="s">
        <v>2536</v>
      </c>
      <c r="B215" s="54" t="s">
        <v>2538</v>
      </c>
      <c r="C215" s="70" t="s">
        <v>1812</v>
      </c>
      <c r="D215" s="70" t="s">
        <v>131</v>
      </c>
      <c r="E215" s="79">
        <v>45216</v>
      </c>
      <c r="F215" s="72">
        <v>678311.92799999996</v>
      </c>
      <c r="G215" s="80">
        <v>9.3723559999999999</v>
      </c>
      <c r="H215" s="72">
        <v>63.573805613999994</v>
      </c>
      <c r="I215" s="73">
        <f t="shared" si="3"/>
        <v>5.9628158025750591E-3</v>
      </c>
      <c r="J215" s="73">
        <f>H215/'סכום נכסי הקרן'!$C$41</f>
        <v>7.3653652119279252E-5</v>
      </c>
    </row>
    <row r="216" spans="1:10">
      <c r="A216" s="69" t="s">
        <v>2539</v>
      </c>
      <c r="B216" s="54" t="s">
        <v>2540</v>
      </c>
      <c r="C216" s="70" t="s">
        <v>1812</v>
      </c>
      <c r="D216" s="70" t="s">
        <v>131</v>
      </c>
      <c r="E216" s="79">
        <v>45218</v>
      </c>
      <c r="F216" s="72">
        <v>789637.50944399997</v>
      </c>
      <c r="G216" s="80">
        <v>9.4367190000000001</v>
      </c>
      <c r="H216" s="72">
        <v>74.515873993999989</v>
      </c>
      <c r="I216" s="73">
        <f t="shared" si="3"/>
        <v>6.9891117371816969E-3</v>
      </c>
      <c r="J216" s="73">
        <f>H216/'סכום נכסי הקרן'!$C$41</f>
        <v>8.633062324193306E-5</v>
      </c>
    </row>
    <row r="217" spans="1:10">
      <c r="A217" s="69" t="s">
        <v>2541</v>
      </c>
      <c r="B217" s="54" t="s">
        <v>2542</v>
      </c>
      <c r="C217" s="70" t="s">
        <v>1812</v>
      </c>
      <c r="D217" s="70" t="s">
        <v>131</v>
      </c>
      <c r="E217" s="79">
        <v>45218</v>
      </c>
      <c r="F217" s="72">
        <v>573123.99878999998</v>
      </c>
      <c r="G217" s="80">
        <v>9.4367190000000001</v>
      </c>
      <c r="H217" s="72">
        <v>54.084102092000002</v>
      </c>
      <c r="I217" s="73">
        <f t="shared" si="3"/>
        <v>5.0727423898506091E-3</v>
      </c>
      <c r="J217" s="73">
        <f>H217/'סכום נכסי הקרן'!$C$41</f>
        <v>6.2659323320272042E-5</v>
      </c>
    </row>
    <row r="218" spans="1:10">
      <c r="A218" s="69" t="s">
        <v>2543</v>
      </c>
      <c r="B218" s="54" t="s">
        <v>2544</v>
      </c>
      <c r="C218" s="70" t="s">
        <v>1812</v>
      </c>
      <c r="D218" s="70" t="s">
        <v>131</v>
      </c>
      <c r="E218" s="79">
        <v>45223</v>
      </c>
      <c r="F218" s="72">
        <v>234217.314564</v>
      </c>
      <c r="G218" s="80">
        <v>9.7182099999999991</v>
      </c>
      <c r="H218" s="72">
        <v>22.761729818000003</v>
      </c>
      <c r="I218" s="73">
        <f t="shared" si="3"/>
        <v>2.1349044774319078E-3</v>
      </c>
      <c r="J218" s="73">
        <f>H218/'סכום נכסי הקרן'!$C$41</f>
        <v>2.6370680714429468E-5</v>
      </c>
    </row>
    <row r="219" spans="1:10">
      <c r="A219" s="69" t="s">
        <v>2543</v>
      </c>
      <c r="B219" s="54" t="s">
        <v>2545</v>
      </c>
      <c r="C219" s="70" t="s">
        <v>1812</v>
      </c>
      <c r="D219" s="70" t="s">
        <v>131</v>
      </c>
      <c r="E219" s="79">
        <v>45223</v>
      </c>
      <c r="F219" s="72">
        <v>255122.763546</v>
      </c>
      <c r="G219" s="80">
        <v>9.7182099999999991</v>
      </c>
      <c r="H219" s="72">
        <v>24.793365192</v>
      </c>
      <c r="I219" s="73">
        <f t="shared" si="3"/>
        <v>2.3254588637260311E-3</v>
      </c>
      <c r="J219" s="73">
        <f>H219/'סכום נכסי הקרן'!$C$41</f>
        <v>2.8724438895564137E-5</v>
      </c>
    </row>
    <row r="220" spans="1:10">
      <c r="A220" s="69" t="s">
        <v>2543</v>
      </c>
      <c r="B220" s="54" t="s">
        <v>2546</v>
      </c>
      <c r="C220" s="70" t="s">
        <v>1812</v>
      </c>
      <c r="D220" s="70" t="s">
        <v>131</v>
      </c>
      <c r="E220" s="79">
        <v>45223</v>
      </c>
      <c r="F220" s="72">
        <v>323675.91678600002</v>
      </c>
      <c r="G220" s="80">
        <v>9.7182099999999991</v>
      </c>
      <c r="H220" s="72">
        <v>31.455504389999998</v>
      </c>
      <c r="I220" s="73">
        <f t="shared" si="3"/>
        <v>2.9503248522431791E-3</v>
      </c>
      <c r="J220" s="73">
        <f>H220/'סכום נכסי הקרן'!$C$41</f>
        <v>3.6442883278759088E-5</v>
      </c>
    </row>
    <row r="221" spans="1:10">
      <c r="A221" s="69" t="s">
        <v>2547</v>
      </c>
      <c r="B221" s="54" t="s">
        <v>2548</v>
      </c>
      <c r="C221" s="70" t="s">
        <v>1812</v>
      </c>
      <c r="D221" s="70" t="s">
        <v>131</v>
      </c>
      <c r="E221" s="79">
        <v>45224</v>
      </c>
      <c r="F221" s="72">
        <v>568086.23970000003</v>
      </c>
      <c r="G221" s="80">
        <v>9.9809699999999992</v>
      </c>
      <c r="H221" s="72">
        <v>56.700518005999996</v>
      </c>
      <c r="I221" s="73">
        <f t="shared" si="3"/>
        <v>5.3181454455184362E-3</v>
      </c>
      <c r="J221" s="73">
        <f>H221/'סכום נכסי הקרן'!$C$41</f>
        <v>6.5690581016235167E-5</v>
      </c>
    </row>
    <row r="222" spans="1:10">
      <c r="A222" s="69" t="s">
        <v>2549</v>
      </c>
      <c r="B222" s="54" t="s">
        <v>2550</v>
      </c>
      <c r="C222" s="70" t="s">
        <v>1812</v>
      </c>
      <c r="D222" s="70" t="s">
        <v>131</v>
      </c>
      <c r="E222" s="79">
        <v>45222</v>
      </c>
      <c r="F222" s="72">
        <v>383801.17859999998</v>
      </c>
      <c r="G222" s="80">
        <v>9.9809699999999992</v>
      </c>
      <c r="H222" s="72">
        <v>38.307081068999999</v>
      </c>
      <c r="I222" s="73">
        <f t="shared" si="3"/>
        <v>3.5929588632091529E-3</v>
      </c>
      <c r="J222" s="73">
        <f>H222/'סכום נכסי הקרן'!$C$41</f>
        <v>4.4380801110006584E-5</v>
      </c>
    </row>
    <row r="223" spans="1:10">
      <c r="A223" s="69" t="s">
        <v>2551</v>
      </c>
      <c r="B223" s="54" t="s">
        <v>2552</v>
      </c>
      <c r="C223" s="70" t="s">
        <v>1812</v>
      </c>
      <c r="D223" s="70" t="s">
        <v>131</v>
      </c>
      <c r="E223" s="79">
        <v>45223</v>
      </c>
      <c r="F223" s="72">
        <v>587398.53670000006</v>
      </c>
      <c r="G223" s="80">
        <v>9.8853930000000005</v>
      </c>
      <c r="H223" s="72">
        <v>58.066655943000001</v>
      </c>
      <c r="I223" s="73">
        <f t="shared" si="3"/>
        <v>5.446280434458709E-3</v>
      </c>
      <c r="J223" s="73">
        <f>H223/'סכום נכסי הקרן'!$C$41</f>
        <v>6.727332484267349E-5</v>
      </c>
    </row>
    <row r="224" spans="1:10">
      <c r="A224" s="69" t="s">
        <v>2551</v>
      </c>
      <c r="B224" s="54" t="s">
        <v>2553</v>
      </c>
      <c r="C224" s="70" t="s">
        <v>1812</v>
      </c>
      <c r="D224" s="70" t="s">
        <v>131</v>
      </c>
      <c r="E224" s="79">
        <v>45223</v>
      </c>
      <c r="F224" s="72">
        <v>943560.28443600005</v>
      </c>
      <c r="G224" s="80">
        <v>9.8853930000000005</v>
      </c>
      <c r="H224" s="72">
        <v>93.27464571500002</v>
      </c>
      <c r="I224" s="73">
        <f t="shared" si="3"/>
        <v>8.7485643824114934E-3</v>
      </c>
      <c r="J224" s="73">
        <f>H224/'סכום נכסי הקרן'!$C$41</f>
        <v>1.0806366302426831E-4</v>
      </c>
    </row>
    <row r="225" spans="1:10">
      <c r="A225" s="69" t="s">
        <v>2554</v>
      </c>
      <c r="B225" s="54" t="s">
        <v>2555</v>
      </c>
      <c r="C225" s="70" t="s">
        <v>1812</v>
      </c>
      <c r="D225" s="70" t="s">
        <v>131</v>
      </c>
      <c r="E225" s="79">
        <v>45229</v>
      </c>
      <c r="F225" s="72">
        <v>639827.75254999998</v>
      </c>
      <c r="G225" s="80">
        <v>10.003356999999999</v>
      </c>
      <c r="H225" s="72">
        <v>64.00425666400001</v>
      </c>
      <c r="I225" s="73">
        <f t="shared" si="3"/>
        <v>6.0031893542035284E-3</v>
      </c>
      <c r="J225" s="73">
        <f>H225/'סכום נכסי הקרן'!$C$41</f>
        <v>7.4152352670314031E-5</v>
      </c>
    </row>
    <row r="226" spans="1:10">
      <c r="A226" s="69" t="s">
        <v>2556</v>
      </c>
      <c r="B226" s="54" t="s">
        <v>2557</v>
      </c>
      <c r="C226" s="70" t="s">
        <v>1812</v>
      </c>
      <c r="D226" s="70" t="s">
        <v>131</v>
      </c>
      <c r="E226" s="79">
        <v>45223</v>
      </c>
      <c r="F226" s="72">
        <v>454531.15373299998</v>
      </c>
      <c r="G226" s="80">
        <v>9.9413859999999996</v>
      </c>
      <c r="H226" s="72">
        <v>45.186696666000003</v>
      </c>
      <c r="I226" s="73">
        <f t="shared" si="3"/>
        <v>4.2382227451058154E-3</v>
      </c>
      <c r="J226" s="73">
        <f>H226/'סכום נכסי הקרן'!$C$41</f>
        <v>5.2351203526567602E-5</v>
      </c>
    </row>
    <row r="227" spans="1:10">
      <c r="A227" s="69" t="s">
        <v>2558</v>
      </c>
      <c r="B227" s="54" t="s">
        <v>2559</v>
      </c>
      <c r="C227" s="70" t="s">
        <v>1812</v>
      </c>
      <c r="D227" s="70" t="s">
        <v>131</v>
      </c>
      <c r="E227" s="79">
        <v>45222</v>
      </c>
      <c r="F227" s="72">
        <v>448659.12237999996</v>
      </c>
      <c r="G227" s="80">
        <v>10.041998</v>
      </c>
      <c r="H227" s="72">
        <v>45.054338694999998</v>
      </c>
      <c r="I227" s="73">
        <f t="shared" si="3"/>
        <v>4.2258084151242581E-3</v>
      </c>
      <c r="J227" s="73">
        <f>H227/'סכום נכסי הקרן'!$C$41</f>
        <v>5.2197859742015226E-5</v>
      </c>
    </row>
    <row r="228" spans="1:10">
      <c r="A228" s="69" t="s">
        <v>2560</v>
      </c>
      <c r="B228" s="54" t="s">
        <v>2561</v>
      </c>
      <c r="C228" s="70" t="s">
        <v>1812</v>
      </c>
      <c r="D228" s="70" t="s">
        <v>131</v>
      </c>
      <c r="E228" s="79">
        <v>45222</v>
      </c>
      <c r="F228" s="72">
        <v>322388.25254999998</v>
      </c>
      <c r="G228" s="80">
        <v>10.086641999999999</v>
      </c>
      <c r="H228" s="72">
        <v>32.518148463000003</v>
      </c>
      <c r="I228" s="73">
        <f t="shared" si="3"/>
        <v>3.0499940604933424E-3</v>
      </c>
      <c r="J228" s="73">
        <f>H228/'סכום נכסי הקרן'!$C$41</f>
        <v>3.7674013240595454E-5</v>
      </c>
    </row>
    <row r="229" spans="1:10">
      <c r="A229" s="69" t="s">
        <v>2562</v>
      </c>
      <c r="B229" s="54" t="s">
        <v>2563</v>
      </c>
      <c r="C229" s="70" t="s">
        <v>1812</v>
      </c>
      <c r="D229" s="70" t="s">
        <v>131</v>
      </c>
      <c r="E229" s="79">
        <v>45224</v>
      </c>
      <c r="F229" s="72">
        <v>471216.04373599996</v>
      </c>
      <c r="G229" s="80">
        <v>10.130515000000001</v>
      </c>
      <c r="H229" s="72">
        <v>47.736612541</v>
      </c>
      <c r="I229" s="73">
        <f t="shared" si="3"/>
        <v>4.4773885230207791E-3</v>
      </c>
      <c r="J229" s="73">
        <f>H229/'סכום נכסי הקרן'!$C$41</f>
        <v>5.5305417372612999E-5</v>
      </c>
    </row>
    <row r="230" spans="1:10">
      <c r="A230" s="69" t="s">
        <v>2564</v>
      </c>
      <c r="B230" s="54" t="s">
        <v>2565</v>
      </c>
      <c r="C230" s="70" t="s">
        <v>1812</v>
      </c>
      <c r="D230" s="70" t="s">
        <v>131</v>
      </c>
      <c r="E230" s="79">
        <v>45224</v>
      </c>
      <c r="F230" s="72">
        <v>81401.468930999996</v>
      </c>
      <c r="G230" s="80">
        <v>10.132744000000001</v>
      </c>
      <c r="H230" s="72">
        <v>8.2482023869999992</v>
      </c>
      <c r="I230" s="73">
        <f t="shared" si="3"/>
        <v>7.7362855756444009E-4</v>
      </c>
      <c r="J230" s="73">
        <f>H230/'סכום נכסי הקרן'!$C$41</f>
        <v>9.5559833701024013E-6</v>
      </c>
    </row>
    <row r="231" spans="1:10">
      <c r="A231" s="69" t="s">
        <v>2564</v>
      </c>
      <c r="B231" s="54" t="s">
        <v>2566</v>
      </c>
      <c r="C231" s="70" t="s">
        <v>1812</v>
      </c>
      <c r="D231" s="70" t="s">
        <v>131</v>
      </c>
      <c r="E231" s="79">
        <v>45224</v>
      </c>
      <c r="F231" s="72">
        <v>412324.264058</v>
      </c>
      <c r="G231" s="80">
        <v>10.132744000000001</v>
      </c>
      <c r="H231" s="72">
        <v>41.779761762</v>
      </c>
      <c r="I231" s="73">
        <f t="shared" si="3"/>
        <v>3.9186740711242458E-3</v>
      </c>
      <c r="J231" s="73">
        <f>H231/'סכום נכסי הקרן'!$C$41</f>
        <v>4.8404087323774377E-5</v>
      </c>
    </row>
    <row r="232" spans="1:10">
      <c r="A232" s="69" t="s">
        <v>2567</v>
      </c>
      <c r="B232" s="54" t="s">
        <v>2568</v>
      </c>
      <c r="C232" s="70" t="s">
        <v>1812</v>
      </c>
      <c r="D232" s="70" t="s">
        <v>131</v>
      </c>
      <c r="E232" s="79">
        <v>45224</v>
      </c>
      <c r="F232" s="72">
        <v>814418.44640999998</v>
      </c>
      <c r="G232" s="80">
        <v>10.177296999999999</v>
      </c>
      <c r="H232" s="72">
        <v>82.885780970000013</v>
      </c>
      <c r="I232" s="73">
        <f t="shared" si="3"/>
        <v>7.7741554057266168E-3</v>
      </c>
      <c r="J232" s="73">
        <f>H232/'סכום נכסי הקרן'!$C$41</f>
        <v>9.6027607884068068E-5</v>
      </c>
    </row>
    <row r="233" spans="1:10">
      <c r="A233" s="69" t="s">
        <v>2569</v>
      </c>
      <c r="B233" s="54" t="s">
        <v>2570</v>
      </c>
      <c r="C233" s="70" t="s">
        <v>1812</v>
      </c>
      <c r="D233" s="70" t="s">
        <v>131</v>
      </c>
      <c r="E233" s="79">
        <v>45224</v>
      </c>
      <c r="F233" s="72">
        <v>128411.09084999999</v>
      </c>
      <c r="G233" s="80">
        <v>10.195105</v>
      </c>
      <c r="H233" s="72">
        <v>13.091645965</v>
      </c>
      <c r="I233" s="73">
        <f t="shared" si="3"/>
        <v>1.2279125449213195E-3</v>
      </c>
      <c r="J233" s="73">
        <f>H233/'סכום נכסי הקרן'!$C$41</f>
        <v>1.5167371659791478E-5</v>
      </c>
    </row>
    <row r="234" spans="1:10">
      <c r="A234" s="69" t="s">
        <v>2571</v>
      </c>
      <c r="B234" s="54" t="s">
        <v>2572</v>
      </c>
      <c r="C234" s="70" t="s">
        <v>1812</v>
      </c>
      <c r="D234" s="70" t="s">
        <v>131</v>
      </c>
      <c r="E234" s="79">
        <v>45225</v>
      </c>
      <c r="F234" s="72">
        <v>14519250</v>
      </c>
      <c r="G234" s="80">
        <v>10.524774000000001</v>
      </c>
      <c r="H234" s="72">
        <v>1528.1181999999999</v>
      </c>
      <c r="I234" s="73">
        <f t="shared" si="3"/>
        <v>0.14332770019286004</v>
      </c>
      <c r="J234" s="73">
        <f>H234/'סכום נכסי הקרן'!$C$41</f>
        <v>1.7704066197219048E-3</v>
      </c>
    </row>
    <row r="235" spans="1:10">
      <c r="A235" s="69" t="s">
        <v>2573</v>
      </c>
      <c r="B235" s="54" t="s">
        <v>2574</v>
      </c>
      <c r="C235" s="70" t="s">
        <v>1812</v>
      </c>
      <c r="D235" s="70" t="s">
        <v>131</v>
      </c>
      <c r="E235" s="79">
        <v>45286</v>
      </c>
      <c r="F235" s="72">
        <v>483260.91056099994</v>
      </c>
      <c r="G235" s="80">
        <v>5.4843000000000003E-2</v>
      </c>
      <c r="H235" s="72">
        <v>0.26503629499999998</v>
      </c>
      <c r="I235" s="73">
        <f t="shared" si="3"/>
        <v>2.4858707022785548E-5</v>
      </c>
      <c r="J235" s="73">
        <f>H235/'סכום נכסי הקרן'!$C$41</f>
        <v>3.0705871517960296E-7</v>
      </c>
    </row>
    <row r="236" spans="1:10">
      <c r="A236" s="69" t="s">
        <v>2575</v>
      </c>
      <c r="B236" s="54" t="s">
        <v>2576</v>
      </c>
      <c r="C236" s="70" t="s">
        <v>1812</v>
      </c>
      <c r="D236" s="70" t="s">
        <v>131</v>
      </c>
      <c r="E236" s="79">
        <v>45286</v>
      </c>
      <c r="F236" s="72">
        <v>615059.34071400005</v>
      </c>
      <c r="G236" s="80">
        <v>5.8057999999999998E-2</v>
      </c>
      <c r="H236" s="72">
        <v>0.35709359999999996</v>
      </c>
      <c r="I236" s="73">
        <f t="shared" si="3"/>
        <v>3.3493092642695496E-5</v>
      </c>
      <c r="J236" s="73">
        <f>H236/'סכום נכסי הקרן'!$C$41</f>
        <v>4.1371202391302316E-7</v>
      </c>
    </row>
    <row r="237" spans="1:10">
      <c r="A237" s="69" t="s">
        <v>2577</v>
      </c>
      <c r="B237" s="54" t="s">
        <v>2578</v>
      </c>
      <c r="C237" s="70" t="s">
        <v>1812</v>
      </c>
      <c r="D237" s="70" t="s">
        <v>131</v>
      </c>
      <c r="E237" s="79">
        <v>45260</v>
      </c>
      <c r="F237" s="72">
        <v>87044.828189000007</v>
      </c>
      <c r="G237" s="80">
        <v>-1.4673970000000001</v>
      </c>
      <c r="H237" s="72">
        <v>-1.2772934570000001</v>
      </c>
      <c r="I237" s="73">
        <f t="shared" si="3"/>
        <v>-1.1980194572854233E-4</v>
      </c>
      <c r="J237" s="73">
        <f>H237/'סכום נכסי הקרן'!$C$41</f>
        <v>-1.4798127472078248E-6</v>
      </c>
    </row>
    <row r="238" spans="1:10">
      <c r="A238" s="69" t="s">
        <v>2579</v>
      </c>
      <c r="B238" s="54" t="s">
        <v>2580</v>
      </c>
      <c r="C238" s="70" t="s">
        <v>1812</v>
      </c>
      <c r="D238" s="70" t="s">
        <v>131</v>
      </c>
      <c r="E238" s="79">
        <v>45260</v>
      </c>
      <c r="F238" s="72">
        <v>580298.85459</v>
      </c>
      <c r="G238" s="80">
        <v>-1.468316</v>
      </c>
      <c r="H238" s="72">
        <v>-8.5206227979999998</v>
      </c>
      <c r="I238" s="73">
        <f t="shared" si="3"/>
        <v>-7.9917984737580669E-4</v>
      </c>
      <c r="J238" s="73">
        <f>H238/'סכום נכסי הקרן'!$C$41</f>
        <v>-9.8715969783833336E-6</v>
      </c>
    </row>
    <row r="239" spans="1:10">
      <c r="A239" s="69" t="s">
        <v>2581</v>
      </c>
      <c r="B239" s="54" t="s">
        <v>2582</v>
      </c>
      <c r="C239" s="70" t="s">
        <v>1812</v>
      </c>
      <c r="D239" s="70" t="s">
        <v>131</v>
      </c>
      <c r="E239" s="79">
        <v>45260</v>
      </c>
      <c r="F239" s="72">
        <v>773731.80612000008</v>
      </c>
      <c r="G239" s="80">
        <v>-1.46896</v>
      </c>
      <c r="H239" s="72">
        <v>-11.365808137</v>
      </c>
      <c r="I239" s="73">
        <f t="shared" si="3"/>
        <v>-1.0660400099347716E-3</v>
      </c>
      <c r="J239" s="73">
        <f>H239/'סכום נכסי הקרן'!$C$41</f>
        <v>-1.3167896281998272E-5</v>
      </c>
    </row>
    <row r="240" spans="1:10">
      <c r="A240" s="69" t="s">
        <v>2583</v>
      </c>
      <c r="B240" s="54" t="s">
        <v>2584</v>
      </c>
      <c r="C240" s="70" t="s">
        <v>1812</v>
      </c>
      <c r="D240" s="70" t="s">
        <v>131</v>
      </c>
      <c r="E240" s="79">
        <v>45260</v>
      </c>
      <c r="F240" s="72">
        <v>154746.36122399999</v>
      </c>
      <c r="G240" s="80">
        <v>-1.47946</v>
      </c>
      <c r="H240" s="72">
        <v>-2.2894099099999998</v>
      </c>
      <c r="I240" s="73">
        <f t="shared" si="3"/>
        <v>-2.1473198683128223E-4</v>
      </c>
      <c r="J240" s="73">
        <f>H240/'סכום נכסי הקרן'!$C$41</f>
        <v>-2.6524037603379961E-6</v>
      </c>
    </row>
    <row r="241" spans="1:10">
      <c r="A241" s="69" t="s">
        <v>2585</v>
      </c>
      <c r="B241" s="54" t="s">
        <v>2586</v>
      </c>
      <c r="C241" s="70" t="s">
        <v>1812</v>
      </c>
      <c r="D241" s="70" t="s">
        <v>131</v>
      </c>
      <c r="E241" s="79">
        <v>45260</v>
      </c>
      <c r="F241" s="72">
        <v>193432.95153000002</v>
      </c>
      <c r="G241" s="80">
        <v>-1.5438559999999999</v>
      </c>
      <c r="H241" s="72">
        <v>-2.9863267549999999</v>
      </c>
      <c r="I241" s="73">
        <f t="shared" si="3"/>
        <v>-2.8009832342717773E-4</v>
      </c>
      <c r="J241" s="73">
        <f>H241/'סכום נכסי הקרן'!$C$41</f>
        <v>-3.4598191787157795E-6</v>
      </c>
    </row>
    <row r="242" spans="1:10">
      <c r="A242" s="69" t="s">
        <v>2587</v>
      </c>
      <c r="B242" s="54" t="s">
        <v>2588</v>
      </c>
      <c r="C242" s="70" t="s">
        <v>1812</v>
      </c>
      <c r="D242" s="70" t="s">
        <v>131</v>
      </c>
      <c r="E242" s="79">
        <v>45251</v>
      </c>
      <c r="F242" s="72">
        <v>232119.54183599996</v>
      </c>
      <c r="G242" s="80">
        <v>-2.105321</v>
      </c>
      <c r="H242" s="72">
        <v>-4.8868619280000001</v>
      </c>
      <c r="I242" s="73">
        <f t="shared" si="3"/>
        <v>-4.5835635051024592E-4</v>
      </c>
      <c r="J242" s="73">
        <f>H242/'סכום נכסי הקרן'!$C$41</f>
        <v>-5.6616907690767321E-6</v>
      </c>
    </row>
    <row r="243" spans="1:10">
      <c r="A243" s="69" t="s">
        <v>2589</v>
      </c>
      <c r="B243" s="54" t="s">
        <v>2590</v>
      </c>
      <c r="C243" s="70" t="s">
        <v>1812</v>
      </c>
      <c r="D243" s="70" t="s">
        <v>131</v>
      </c>
      <c r="E243" s="79">
        <v>45246</v>
      </c>
      <c r="F243" s="72">
        <v>11969100</v>
      </c>
      <c r="G243" s="80">
        <v>-3.952394</v>
      </c>
      <c r="H243" s="72">
        <v>-473.06599999999997</v>
      </c>
      <c r="I243" s="73">
        <f t="shared" si="3"/>
        <v>-4.4370561007280415E-2</v>
      </c>
      <c r="J243" s="73">
        <f>H243/'סכום נכסי הקרן'!$C$41</f>
        <v>-5.4807224857695083E-4</v>
      </c>
    </row>
    <row r="244" spans="1:10">
      <c r="A244" s="69" t="s">
        <v>2591</v>
      </c>
      <c r="B244" s="54" t="s">
        <v>2592</v>
      </c>
      <c r="C244" s="70" t="s">
        <v>1812</v>
      </c>
      <c r="D244" s="70" t="s">
        <v>131</v>
      </c>
      <c r="E244" s="79">
        <v>45237</v>
      </c>
      <c r="F244" s="72">
        <v>1141254.4140270001</v>
      </c>
      <c r="G244" s="80">
        <v>-6.4899829999999996</v>
      </c>
      <c r="H244" s="72">
        <v>-74.067212278</v>
      </c>
      <c r="I244" s="73">
        <f t="shared" si="3"/>
        <v>-6.9470301417142383E-3</v>
      </c>
      <c r="J244" s="73">
        <f>H244/'סכום נכסי הקרן'!$C$41</f>
        <v>-8.5810824660892559E-5</v>
      </c>
    </row>
    <row r="245" spans="1:10">
      <c r="A245" s="69" t="s">
        <v>2593</v>
      </c>
      <c r="B245" s="54" t="s">
        <v>2594</v>
      </c>
      <c r="C245" s="70" t="s">
        <v>1812</v>
      </c>
      <c r="D245" s="70" t="s">
        <v>131</v>
      </c>
      <c r="E245" s="79">
        <v>45231</v>
      </c>
      <c r="F245" s="72">
        <v>290149.427295</v>
      </c>
      <c r="G245" s="80">
        <v>-10.352789</v>
      </c>
      <c r="H245" s="72">
        <v>-30.038558763000001</v>
      </c>
      <c r="I245" s="73">
        <f t="shared" si="3"/>
        <v>-2.8174244273832176E-3</v>
      </c>
      <c r="J245" s="73">
        <f>H245/'סכום נכסי הקרן'!$C$41</f>
        <v>-3.480127602754855E-5</v>
      </c>
    </row>
    <row r="246" spans="1:10">
      <c r="A246" s="69" t="s">
        <v>2595</v>
      </c>
      <c r="B246" s="54" t="s">
        <v>2596</v>
      </c>
      <c r="C246" s="70" t="s">
        <v>1812</v>
      </c>
      <c r="D246" s="70" t="s">
        <v>131</v>
      </c>
      <c r="E246" s="79">
        <v>45224</v>
      </c>
      <c r="F246" s="72">
        <v>386865.90306000004</v>
      </c>
      <c r="G246" s="80">
        <v>-11.477686</v>
      </c>
      <c r="H246" s="72">
        <v>-44.403253144000004</v>
      </c>
      <c r="I246" s="73">
        <f t="shared" si="3"/>
        <v>-4.1647407603750174E-3</v>
      </c>
      <c r="J246" s="73">
        <f>H246/'סכום נכסי הקרן'!$C$41</f>
        <v>-5.1443542327632179E-5</v>
      </c>
    </row>
    <row r="247" spans="1:10">
      <c r="A247" s="118" t="s">
        <v>3363</v>
      </c>
      <c r="B247" s="117" t="s">
        <v>3363</v>
      </c>
      <c r="C247" s="117" t="s">
        <v>3363</v>
      </c>
      <c r="D247" s="117" t="s">
        <v>3363</v>
      </c>
      <c r="E247" s="117" t="s">
        <v>3363</v>
      </c>
      <c r="F247" s="117" t="s">
        <v>3363</v>
      </c>
      <c r="G247" s="117" t="s">
        <v>3363</v>
      </c>
      <c r="H247" s="117" t="s">
        <v>3363</v>
      </c>
      <c r="I247" s="117" t="s">
        <v>3363</v>
      </c>
      <c r="J247" s="117" t="s">
        <v>3363</v>
      </c>
    </row>
    <row r="248" spans="1:10">
      <c r="A248" s="68" t="s">
        <v>181</v>
      </c>
      <c r="B248" s="116" t="s">
        <v>3363</v>
      </c>
      <c r="C248" s="116" t="s">
        <v>3363</v>
      </c>
      <c r="D248" s="116" t="s">
        <v>3363</v>
      </c>
      <c r="E248" s="116" t="s">
        <v>3363</v>
      </c>
      <c r="F248" s="116" t="s">
        <v>3363</v>
      </c>
      <c r="G248" s="116" t="s">
        <v>3363</v>
      </c>
      <c r="H248" s="66">
        <v>-362.40092886400004</v>
      </c>
      <c r="I248" s="67">
        <f t="shared" si="3"/>
        <v>-3.3990886098885155E-2</v>
      </c>
      <c r="J248" s="67">
        <f>H248/'סכום נכסי הקרן'!$C$41</f>
        <v>-4.1986084810336844E-4</v>
      </c>
    </row>
    <row r="249" spans="1:10">
      <c r="A249" s="69" t="s">
        <v>2597</v>
      </c>
      <c r="B249" s="54" t="s">
        <v>2598</v>
      </c>
      <c r="C249" s="70" t="s">
        <v>1812</v>
      </c>
      <c r="D249" s="70" t="s">
        <v>133</v>
      </c>
      <c r="E249" s="79">
        <v>45099</v>
      </c>
      <c r="F249" s="72">
        <v>402387.55885600002</v>
      </c>
      <c r="G249" s="80">
        <v>0.38185999999999998</v>
      </c>
      <c r="H249" s="72">
        <v>1.536558356</v>
      </c>
      <c r="I249" s="73">
        <f t="shared" si="3"/>
        <v>1.4411933276994014E-4</v>
      </c>
      <c r="J249" s="73">
        <f>H249/'סכום נכסי הקרן'!$C$41</f>
        <v>1.7801849916134808E-6</v>
      </c>
    </row>
    <row r="250" spans="1:10">
      <c r="A250" s="69" t="s">
        <v>2597</v>
      </c>
      <c r="B250" s="54" t="s">
        <v>2599</v>
      </c>
      <c r="C250" s="70" t="s">
        <v>1812</v>
      </c>
      <c r="D250" s="70" t="s">
        <v>133</v>
      </c>
      <c r="E250" s="79">
        <v>45099</v>
      </c>
      <c r="F250" s="72">
        <v>244839.181591</v>
      </c>
      <c r="G250" s="80">
        <v>0.38185999999999998</v>
      </c>
      <c r="H250" s="72">
        <v>0.93494361700000017</v>
      </c>
      <c r="I250" s="73">
        <f t="shared" si="3"/>
        <v>8.7691723346141812E-5</v>
      </c>
      <c r="J250" s="73">
        <f>H250/'סכום נכסי הקרן'!$C$41</f>
        <v>1.0831821573773166E-6</v>
      </c>
    </row>
    <row r="251" spans="1:10">
      <c r="A251" s="69" t="s">
        <v>2597</v>
      </c>
      <c r="B251" s="54" t="s">
        <v>2600</v>
      </c>
      <c r="C251" s="70" t="s">
        <v>1812</v>
      </c>
      <c r="D251" s="70" t="s">
        <v>133</v>
      </c>
      <c r="E251" s="79">
        <v>45099</v>
      </c>
      <c r="F251" s="72">
        <v>878402.26937800006</v>
      </c>
      <c r="G251" s="80">
        <v>0.38185999999999998</v>
      </c>
      <c r="H251" s="72">
        <v>3.3542695230000001</v>
      </c>
      <c r="I251" s="73">
        <f t="shared" si="3"/>
        <v>3.1460899854382452E-4</v>
      </c>
      <c r="J251" s="73">
        <f>H251/'סכום נכסי הקרן'!$C$41</f>
        <v>3.8861005436952691E-6</v>
      </c>
    </row>
    <row r="252" spans="1:10">
      <c r="A252" s="69" t="s">
        <v>2597</v>
      </c>
      <c r="B252" s="54" t="s">
        <v>2601</v>
      </c>
      <c r="C252" s="70" t="s">
        <v>1812</v>
      </c>
      <c r="D252" s="70" t="s">
        <v>133</v>
      </c>
      <c r="E252" s="79">
        <v>45099</v>
      </c>
      <c r="F252" s="72">
        <v>3795162.88</v>
      </c>
      <c r="G252" s="80">
        <v>0.38185999999999998</v>
      </c>
      <c r="H252" s="72">
        <v>14.49222</v>
      </c>
      <c r="I252" s="73">
        <f t="shared" si="3"/>
        <v>1.3592774193049793E-3</v>
      </c>
      <c r="J252" s="73">
        <f>H252/'סכום נכסי הקרן'!$C$41</f>
        <v>1.6790011546532319E-5</v>
      </c>
    </row>
    <row r="253" spans="1:10">
      <c r="A253" s="69" t="s">
        <v>2602</v>
      </c>
      <c r="B253" s="54" t="s">
        <v>2603</v>
      </c>
      <c r="C253" s="70" t="s">
        <v>1812</v>
      </c>
      <c r="D253" s="70" t="s">
        <v>133</v>
      </c>
      <c r="E253" s="79">
        <v>45099</v>
      </c>
      <c r="F253" s="72">
        <v>692965.92</v>
      </c>
      <c r="G253" s="80">
        <v>0.38275799999999999</v>
      </c>
      <c r="H253" s="72">
        <v>2.65238</v>
      </c>
      <c r="I253" s="73">
        <f t="shared" si="3"/>
        <v>2.4877625659948171E-4</v>
      </c>
      <c r="J253" s="73">
        <f>H253/'סכום נכסי הקרן'!$C$41</f>
        <v>3.0729240120417296E-6</v>
      </c>
    </row>
    <row r="254" spans="1:10">
      <c r="A254" s="69" t="s">
        <v>2604</v>
      </c>
      <c r="B254" s="54" t="s">
        <v>2605</v>
      </c>
      <c r="C254" s="70" t="s">
        <v>1812</v>
      </c>
      <c r="D254" s="70" t="s">
        <v>135</v>
      </c>
      <c r="E254" s="79">
        <v>45166</v>
      </c>
      <c r="F254" s="72">
        <v>78774.714542999995</v>
      </c>
      <c r="G254" s="80">
        <v>5.5743410000000004</v>
      </c>
      <c r="H254" s="72">
        <v>4.3911712490000001</v>
      </c>
      <c r="I254" s="73">
        <f t="shared" si="3"/>
        <v>4.11863739514508E-4</v>
      </c>
      <c r="J254" s="73">
        <f>H254/'סכום נכסי הקרן'!$C$41</f>
        <v>5.0874066204840078E-6</v>
      </c>
    </row>
    <row r="255" spans="1:10">
      <c r="A255" s="69" t="s">
        <v>2606</v>
      </c>
      <c r="B255" s="54" t="s">
        <v>2607</v>
      </c>
      <c r="C255" s="70" t="s">
        <v>1812</v>
      </c>
      <c r="D255" s="70" t="s">
        <v>135</v>
      </c>
      <c r="E255" s="79">
        <v>45166</v>
      </c>
      <c r="F255" s="72">
        <v>102407.128906</v>
      </c>
      <c r="G255" s="80">
        <v>5.4278130000000004</v>
      </c>
      <c r="H255" s="72">
        <v>5.5584678139999992</v>
      </c>
      <c r="I255" s="73">
        <f t="shared" si="3"/>
        <v>5.2134868125819985E-4</v>
      </c>
      <c r="J255" s="73">
        <f>H255/'סכום נכסי הקרן'!$C$41</f>
        <v>6.4397820884645865E-6</v>
      </c>
    </row>
    <row r="256" spans="1:10">
      <c r="A256" s="69" t="s">
        <v>2608</v>
      </c>
      <c r="B256" s="54" t="s">
        <v>2609</v>
      </c>
      <c r="C256" s="70" t="s">
        <v>1812</v>
      </c>
      <c r="D256" s="70" t="s">
        <v>135</v>
      </c>
      <c r="E256" s="79">
        <v>45168</v>
      </c>
      <c r="F256" s="72">
        <v>316840.31340699998</v>
      </c>
      <c r="G256" s="80">
        <v>4.8519600000000001</v>
      </c>
      <c r="H256" s="72">
        <v>15.372963739000001</v>
      </c>
      <c r="I256" s="73">
        <f t="shared" si="3"/>
        <v>1.4418855412225973E-3</v>
      </c>
      <c r="J256" s="73">
        <f>H256/'סכום נכסי הקרן'!$C$41</f>
        <v>1.7810400248011187E-5</v>
      </c>
    </row>
    <row r="257" spans="1:10">
      <c r="A257" s="69" t="s">
        <v>2610</v>
      </c>
      <c r="B257" s="54" t="s">
        <v>2611</v>
      </c>
      <c r="C257" s="70" t="s">
        <v>1812</v>
      </c>
      <c r="D257" s="70" t="s">
        <v>135</v>
      </c>
      <c r="E257" s="79">
        <v>45168</v>
      </c>
      <c r="F257" s="72">
        <v>102407.128906</v>
      </c>
      <c r="G257" s="80">
        <v>4.2365430000000002</v>
      </c>
      <c r="H257" s="72">
        <v>4.3385222569999993</v>
      </c>
      <c r="I257" s="73">
        <f t="shared" si="3"/>
        <v>4.0692560125999837E-4</v>
      </c>
      <c r="J257" s="73">
        <f>H257/'סכום נכסי הקרן'!$C$41</f>
        <v>5.0264099489186233E-6</v>
      </c>
    </row>
    <row r="258" spans="1:10">
      <c r="A258" s="69" t="s">
        <v>2612</v>
      </c>
      <c r="B258" s="54" t="s">
        <v>2613</v>
      </c>
      <c r="C258" s="70" t="s">
        <v>1812</v>
      </c>
      <c r="D258" s="70" t="s">
        <v>131</v>
      </c>
      <c r="E258" s="79">
        <v>45166</v>
      </c>
      <c r="F258" s="72">
        <v>368728.96261400002</v>
      </c>
      <c r="G258" s="80">
        <v>2.4334359999999999</v>
      </c>
      <c r="H258" s="72">
        <v>8.9727843570000001</v>
      </c>
      <c r="I258" s="73">
        <f t="shared" si="3"/>
        <v>8.4158970570161434E-4</v>
      </c>
      <c r="J258" s="73">
        <f>H258/'סכום נכסי הקרן'!$C$41</f>
        <v>1.039545031462223E-5</v>
      </c>
    </row>
    <row r="259" spans="1:10">
      <c r="A259" s="69" t="s">
        <v>2614</v>
      </c>
      <c r="B259" s="54" t="s">
        <v>2615</v>
      </c>
      <c r="C259" s="70" t="s">
        <v>1812</v>
      </c>
      <c r="D259" s="70" t="s">
        <v>131</v>
      </c>
      <c r="E259" s="79">
        <v>45167</v>
      </c>
      <c r="F259" s="72">
        <v>261335.56262800001</v>
      </c>
      <c r="G259" s="80">
        <v>2.709524</v>
      </c>
      <c r="H259" s="72">
        <v>7.0809500280000002</v>
      </c>
      <c r="I259" s="73">
        <f t="shared" si="3"/>
        <v>6.6414776206042705E-4</v>
      </c>
      <c r="J259" s="73">
        <f>H259/'סכום נכסי הקרן'!$C$41</f>
        <v>8.2036591171358392E-6</v>
      </c>
    </row>
    <row r="260" spans="1:10">
      <c r="A260" s="69" t="s">
        <v>2616</v>
      </c>
      <c r="B260" s="54" t="s">
        <v>2617</v>
      </c>
      <c r="C260" s="70" t="s">
        <v>1812</v>
      </c>
      <c r="D260" s="70" t="s">
        <v>133</v>
      </c>
      <c r="E260" s="79">
        <v>45117</v>
      </c>
      <c r="F260" s="72">
        <v>134784.84859800001</v>
      </c>
      <c r="G260" s="80">
        <v>2.2453000000000001E-2</v>
      </c>
      <c r="H260" s="72">
        <v>3.0262684000000001E-2</v>
      </c>
      <c r="I260" s="73">
        <f t="shared" si="3"/>
        <v>2.838445939184065E-6</v>
      </c>
      <c r="J260" s="73">
        <f>H260/'סכום נכסי הקרן'!$C$41</f>
        <v>3.5060937095148907E-8</v>
      </c>
    </row>
    <row r="261" spans="1:10">
      <c r="A261" s="69" t="s">
        <v>2618</v>
      </c>
      <c r="B261" s="54" t="s">
        <v>2619</v>
      </c>
      <c r="C261" s="70" t="s">
        <v>1812</v>
      </c>
      <c r="D261" s="70" t="s">
        <v>134</v>
      </c>
      <c r="E261" s="79">
        <v>45167</v>
      </c>
      <c r="F261" s="72">
        <v>249036.463559</v>
      </c>
      <c r="G261" s="80">
        <v>1.3060719999999999</v>
      </c>
      <c r="H261" s="72">
        <v>3.2525950060000004</v>
      </c>
      <c r="I261" s="73">
        <f t="shared" si="3"/>
        <v>3.0507258003259296E-4</v>
      </c>
      <c r="J261" s="73">
        <f>H261/'סכום נכסי הקרן'!$C$41</f>
        <v>3.7683051807751585E-6</v>
      </c>
    </row>
    <row r="262" spans="1:10">
      <c r="A262" s="69" t="s">
        <v>2620</v>
      </c>
      <c r="B262" s="54" t="s">
        <v>2621</v>
      </c>
      <c r="C262" s="70" t="s">
        <v>1812</v>
      </c>
      <c r="D262" s="70" t="s">
        <v>131</v>
      </c>
      <c r="E262" s="79">
        <v>45127</v>
      </c>
      <c r="F262" s="72">
        <v>219497.35795999999</v>
      </c>
      <c r="G262" s="80">
        <v>-4.0532329999999996</v>
      </c>
      <c r="H262" s="72">
        <v>-8.8967391500000002</v>
      </c>
      <c r="I262" s="73">
        <f t="shared" si="3"/>
        <v>-8.3445715232321734E-4</v>
      </c>
      <c r="J262" s="73">
        <f>H262/'סכום נכסי הקרן'!$C$41</f>
        <v>-1.0307347877342887E-5</v>
      </c>
    </row>
    <row r="263" spans="1:10">
      <c r="A263" s="69" t="s">
        <v>2622</v>
      </c>
      <c r="B263" s="54" t="s">
        <v>2623</v>
      </c>
      <c r="C263" s="70" t="s">
        <v>1812</v>
      </c>
      <c r="D263" s="70" t="s">
        <v>131</v>
      </c>
      <c r="E263" s="79">
        <v>45127</v>
      </c>
      <c r="F263" s="72">
        <v>571174.55612700002</v>
      </c>
      <c r="G263" s="80">
        <v>-4.0279160000000003</v>
      </c>
      <c r="H263" s="72">
        <v>-23.006430631000001</v>
      </c>
      <c r="I263" s="73">
        <f t="shared" si="3"/>
        <v>-2.1578558464834725E-3</v>
      </c>
      <c r="J263" s="73">
        <f>H263/'סכום נכסי הקרן'!$C$41</f>
        <v>-2.6654179686686018E-5</v>
      </c>
    </row>
    <row r="264" spans="1:10">
      <c r="A264" s="69" t="s">
        <v>2624</v>
      </c>
      <c r="B264" s="54" t="s">
        <v>2625</v>
      </c>
      <c r="C264" s="70" t="s">
        <v>1812</v>
      </c>
      <c r="D264" s="70" t="s">
        <v>131</v>
      </c>
      <c r="E264" s="79">
        <v>45127</v>
      </c>
      <c r="F264" s="72">
        <v>498234.52330900001</v>
      </c>
      <c r="G264" s="80">
        <v>-4.0217799999999997</v>
      </c>
      <c r="H264" s="72">
        <v>-20.037897756</v>
      </c>
      <c r="I264" s="73">
        <f t="shared" si="3"/>
        <v>-1.8794264750378283E-3</v>
      </c>
      <c r="J264" s="73">
        <f>H264/'סכום נכסי הקרן'!$C$41</f>
        <v>-2.3214975669115847E-5</v>
      </c>
    </row>
    <row r="265" spans="1:10">
      <c r="A265" s="69" t="s">
        <v>2626</v>
      </c>
      <c r="B265" s="54" t="s">
        <v>2627</v>
      </c>
      <c r="C265" s="70" t="s">
        <v>1812</v>
      </c>
      <c r="D265" s="70" t="s">
        <v>131</v>
      </c>
      <c r="E265" s="79">
        <v>45168</v>
      </c>
      <c r="F265" s="72">
        <v>163195.06168000001</v>
      </c>
      <c r="G265" s="80">
        <v>1.343831</v>
      </c>
      <c r="H265" s="72">
        <v>2.1930652350000002</v>
      </c>
      <c r="I265" s="73">
        <f t="shared" si="3"/>
        <v>2.056954733642098E-4</v>
      </c>
      <c r="J265" s="73">
        <f>H265/'סכום נכסי הקרן'!$C$41</f>
        <v>2.5407833042797181E-6</v>
      </c>
    </row>
    <row r="266" spans="1:10">
      <c r="A266" s="69" t="s">
        <v>2628</v>
      </c>
      <c r="B266" s="54" t="s">
        <v>2629</v>
      </c>
      <c r="C266" s="70" t="s">
        <v>1812</v>
      </c>
      <c r="D266" s="70" t="s">
        <v>131</v>
      </c>
      <c r="E266" s="79">
        <v>45166</v>
      </c>
      <c r="F266" s="72">
        <v>326390.12336000003</v>
      </c>
      <c r="G266" s="80">
        <v>1.404498</v>
      </c>
      <c r="H266" s="72">
        <v>4.5841414220000001</v>
      </c>
      <c r="I266" s="73">
        <f t="shared" ref="I266:I329" si="4">IFERROR(H266/$H$9,0)</f>
        <v>4.2996310584749738E-4</v>
      </c>
      <c r="J266" s="73">
        <f>H266/'סכום נכסי הקרן'!$C$41</f>
        <v>5.3109728810573592E-6</v>
      </c>
    </row>
    <row r="267" spans="1:10">
      <c r="A267" s="69" t="s">
        <v>2630</v>
      </c>
      <c r="B267" s="54" t="s">
        <v>2631</v>
      </c>
      <c r="C267" s="70" t="s">
        <v>1812</v>
      </c>
      <c r="D267" s="70" t="s">
        <v>131</v>
      </c>
      <c r="E267" s="79">
        <v>45166</v>
      </c>
      <c r="F267" s="72">
        <v>97917.037007999999</v>
      </c>
      <c r="G267" s="80">
        <v>1.4403109999999999</v>
      </c>
      <c r="H267" s="72">
        <v>1.410310019</v>
      </c>
      <c r="I267" s="73">
        <f t="shared" si="4"/>
        <v>1.3227804732789569E-4</v>
      </c>
      <c r="J267" s="73">
        <f>H267/'סכום נכסי הקרן'!$C$41</f>
        <v>1.6339195446384484E-6</v>
      </c>
    </row>
    <row r="268" spans="1:10">
      <c r="A268" s="69" t="s">
        <v>2632</v>
      </c>
      <c r="B268" s="54" t="s">
        <v>2633</v>
      </c>
      <c r="C268" s="70" t="s">
        <v>1812</v>
      </c>
      <c r="D268" s="70" t="s">
        <v>131</v>
      </c>
      <c r="E268" s="79">
        <v>45168</v>
      </c>
      <c r="F268" s="72">
        <v>130556.049344</v>
      </c>
      <c r="G268" s="80">
        <v>1.4437530000000001</v>
      </c>
      <c r="H268" s="72">
        <v>1.8849074179999998</v>
      </c>
      <c r="I268" s="73">
        <f t="shared" si="4"/>
        <v>1.7679224375339678E-4</v>
      </c>
      <c r="J268" s="73">
        <f>H268/'סכום נכסי הקרן'!$C$41</f>
        <v>2.183766000817295E-6</v>
      </c>
    </row>
    <row r="269" spans="1:10">
      <c r="A269" s="69" t="s">
        <v>2634</v>
      </c>
      <c r="B269" s="54" t="s">
        <v>2635</v>
      </c>
      <c r="C269" s="70" t="s">
        <v>1812</v>
      </c>
      <c r="D269" s="70" t="s">
        <v>131</v>
      </c>
      <c r="E269" s="79">
        <v>45189</v>
      </c>
      <c r="F269" s="72">
        <v>122396.29626</v>
      </c>
      <c r="G269" s="80">
        <v>2.8150200000000001</v>
      </c>
      <c r="H269" s="72">
        <v>3.4454808170000004</v>
      </c>
      <c r="I269" s="73">
        <f t="shared" si="4"/>
        <v>3.2316403375028617E-4</v>
      </c>
      <c r="J269" s="73">
        <f>H269/'סכום נכסי הקרן'!$C$41</f>
        <v>3.9917737034619689E-6</v>
      </c>
    </row>
    <row r="270" spans="1:10">
      <c r="A270" s="69" t="s">
        <v>2636</v>
      </c>
      <c r="B270" s="54" t="s">
        <v>2238</v>
      </c>
      <c r="C270" s="70" t="s">
        <v>1812</v>
      </c>
      <c r="D270" s="70" t="s">
        <v>131</v>
      </c>
      <c r="E270" s="79">
        <v>45189</v>
      </c>
      <c r="F270" s="72">
        <v>122396.29626</v>
      </c>
      <c r="G270" s="80">
        <v>2.851823</v>
      </c>
      <c r="H270" s="72">
        <v>3.4905263140000002</v>
      </c>
      <c r="I270" s="73">
        <f t="shared" si="4"/>
        <v>3.2738901287104687E-4</v>
      </c>
      <c r="J270" s="73">
        <f>H270/'סכום נכסי הקרן'!$C$41</f>
        <v>4.0439613196276969E-6</v>
      </c>
    </row>
    <row r="271" spans="1:10">
      <c r="A271" s="69" t="s">
        <v>2637</v>
      </c>
      <c r="B271" s="54" t="s">
        <v>2638</v>
      </c>
      <c r="C271" s="70" t="s">
        <v>1812</v>
      </c>
      <c r="D271" s="70" t="s">
        <v>131</v>
      </c>
      <c r="E271" s="79">
        <v>45195</v>
      </c>
      <c r="F271" s="72">
        <v>122396.29626</v>
      </c>
      <c r="G271" s="80">
        <v>3.4983240000000002</v>
      </c>
      <c r="H271" s="72">
        <v>4.2818184970000006</v>
      </c>
      <c r="I271" s="73">
        <f t="shared" si="4"/>
        <v>4.016071517362065E-4</v>
      </c>
      <c r="J271" s="73">
        <f>H271/'סכום נכסי הקרן'!$C$41</f>
        <v>4.9607156118790404E-6</v>
      </c>
    </row>
    <row r="272" spans="1:10">
      <c r="A272" s="69" t="s">
        <v>2639</v>
      </c>
      <c r="B272" s="54" t="s">
        <v>2640</v>
      </c>
      <c r="C272" s="70" t="s">
        <v>1812</v>
      </c>
      <c r="D272" s="70" t="s">
        <v>131</v>
      </c>
      <c r="E272" s="79">
        <v>45196</v>
      </c>
      <c r="F272" s="72">
        <v>122396.29626</v>
      </c>
      <c r="G272" s="80">
        <v>3.7793299999999999</v>
      </c>
      <c r="H272" s="72">
        <v>4.6257604590000003</v>
      </c>
      <c r="I272" s="73">
        <f t="shared" si="4"/>
        <v>4.3386670496532189E-4</v>
      </c>
      <c r="J272" s="73">
        <f>H272/'סכום נכסי הקרן'!$C$41</f>
        <v>5.3591907601528715E-6</v>
      </c>
    </row>
    <row r="273" spans="1:10">
      <c r="A273" s="69" t="s">
        <v>2641</v>
      </c>
      <c r="B273" s="54" t="s">
        <v>2642</v>
      </c>
      <c r="C273" s="70" t="s">
        <v>1812</v>
      </c>
      <c r="D273" s="70" t="s">
        <v>135</v>
      </c>
      <c r="E273" s="79">
        <v>45176</v>
      </c>
      <c r="F273" s="72">
        <v>184668.40744499999</v>
      </c>
      <c r="G273" s="80">
        <v>-6.705667</v>
      </c>
      <c r="H273" s="72">
        <v>-12.383249044999999</v>
      </c>
      <c r="I273" s="73">
        <f t="shared" si="4"/>
        <v>-1.161469450815572E-3</v>
      </c>
      <c r="J273" s="73">
        <f>H273/'סכום נכסי הקרן'!$C$41</f>
        <v>-1.4346655960862816E-5</v>
      </c>
    </row>
    <row r="274" spans="1:10">
      <c r="A274" s="69" t="s">
        <v>2643</v>
      </c>
      <c r="B274" s="54" t="s">
        <v>2644</v>
      </c>
      <c r="C274" s="70" t="s">
        <v>1812</v>
      </c>
      <c r="D274" s="70" t="s">
        <v>135</v>
      </c>
      <c r="E274" s="79">
        <v>45161</v>
      </c>
      <c r="F274" s="72">
        <v>1054101.386406</v>
      </c>
      <c r="G274" s="80">
        <v>-5.8817110000000001</v>
      </c>
      <c r="H274" s="72">
        <v>-61.999195959000005</v>
      </c>
      <c r="I274" s="73">
        <f t="shared" si="4"/>
        <v>-5.8151275016618048E-3</v>
      </c>
      <c r="J274" s="73">
        <f>H274/'סכום נכסי הקרן'!$C$41</f>
        <v>-7.1829382663755453E-5</v>
      </c>
    </row>
    <row r="275" spans="1:10">
      <c r="A275" s="69" t="s">
        <v>2645</v>
      </c>
      <c r="B275" s="54" t="s">
        <v>2601</v>
      </c>
      <c r="C275" s="70" t="s">
        <v>1812</v>
      </c>
      <c r="D275" s="70" t="s">
        <v>135</v>
      </c>
      <c r="E275" s="79">
        <v>45180</v>
      </c>
      <c r="F275" s="72">
        <v>96990.923714000004</v>
      </c>
      <c r="G275" s="80">
        <v>-5.6458250000000003</v>
      </c>
      <c r="H275" s="72">
        <v>-5.4759376719999997</v>
      </c>
      <c r="I275" s="73">
        <f t="shared" si="4"/>
        <v>-5.1360788251013834E-4</v>
      </c>
      <c r="J275" s="73">
        <f>H275/'סכום נכסי הקרן'!$C$41</f>
        <v>-6.3441665073378204E-6</v>
      </c>
    </row>
    <row r="276" spans="1:10">
      <c r="A276" s="69" t="s">
        <v>2646</v>
      </c>
      <c r="B276" s="54" t="s">
        <v>2647</v>
      </c>
      <c r="C276" s="70" t="s">
        <v>1812</v>
      </c>
      <c r="D276" s="70" t="s">
        <v>135</v>
      </c>
      <c r="E276" s="79">
        <v>45133</v>
      </c>
      <c r="F276" s="72">
        <v>393892.2</v>
      </c>
      <c r="G276" s="80">
        <v>-0.60595500000000002</v>
      </c>
      <c r="H276" s="72">
        <v>-2.3868100000000001</v>
      </c>
      <c r="I276" s="73">
        <f t="shared" si="4"/>
        <v>-2.2386749146585672E-4</v>
      </c>
      <c r="J276" s="73">
        <f>H276/'סכום נכסי הקרן'!$C$41</f>
        <v>-2.7652469710906131E-6</v>
      </c>
    </row>
    <row r="277" spans="1:10">
      <c r="A277" s="69" t="s">
        <v>2648</v>
      </c>
      <c r="B277" s="54" t="s">
        <v>2649</v>
      </c>
      <c r="C277" s="70" t="s">
        <v>1812</v>
      </c>
      <c r="D277" s="70" t="s">
        <v>135</v>
      </c>
      <c r="E277" s="79">
        <v>45127</v>
      </c>
      <c r="F277" s="72">
        <v>156854.51</v>
      </c>
      <c r="G277" s="80">
        <v>0.52255399999999996</v>
      </c>
      <c r="H277" s="72">
        <v>0.81964999999999999</v>
      </c>
      <c r="I277" s="73">
        <f t="shared" si="4"/>
        <v>7.6877920479631579E-5</v>
      </c>
      <c r="J277" s="73">
        <f>H277/'סכום נכסי הקרן'!$C$41</f>
        <v>9.4960833910299566E-7</v>
      </c>
    </row>
    <row r="278" spans="1:10">
      <c r="A278" s="69" t="s">
        <v>2650</v>
      </c>
      <c r="B278" s="54" t="s">
        <v>2651</v>
      </c>
      <c r="C278" s="70" t="s">
        <v>1812</v>
      </c>
      <c r="D278" s="70" t="s">
        <v>135</v>
      </c>
      <c r="E278" s="79">
        <v>45127</v>
      </c>
      <c r="F278" s="72">
        <v>318922.58523700002</v>
      </c>
      <c r="G278" s="80">
        <v>0.59496099999999996</v>
      </c>
      <c r="H278" s="72">
        <v>1.897463758</v>
      </c>
      <c r="I278" s="73">
        <f t="shared" si="4"/>
        <v>1.7796994802721515E-4</v>
      </c>
      <c r="J278" s="73">
        <f>H278/'סכום נכסי הקרן'!$C$41</f>
        <v>2.1983131919020417E-6</v>
      </c>
    </row>
    <row r="279" spans="1:10">
      <c r="A279" s="69" t="s">
        <v>2650</v>
      </c>
      <c r="B279" s="54" t="s">
        <v>2652</v>
      </c>
      <c r="C279" s="70" t="s">
        <v>1812</v>
      </c>
      <c r="D279" s="70" t="s">
        <v>135</v>
      </c>
      <c r="E279" s="79">
        <v>45127</v>
      </c>
      <c r="F279" s="72">
        <v>996627.06</v>
      </c>
      <c r="G279" s="80">
        <v>0.59496099999999996</v>
      </c>
      <c r="H279" s="72">
        <v>5.9295400000000003</v>
      </c>
      <c r="I279" s="73">
        <f t="shared" si="4"/>
        <v>5.5615287574061444E-4</v>
      </c>
      <c r="J279" s="73">
        <f>H279/'סכום נכסי הקרן'!$C$41</f>
        <v>6.8696890514790181E-6</v>
      </c>
    </row>
    <row r="280" spans="1:10">
      <c r="A280" s="69" t="s">
        <v>2653</v>
      </c>
      <c r="B280" s="54" t="s">
        <v>2654</v>
      </c>
      <c r="C280" s="70" t="s">
        <v>1812</v>
      </c>
      <c r="D280" s="70" t="s">
        <v>131</v>
      </c>
      <c r="E280" s="79">
        <v>45127</v>
      </c>
      <c r="F280" s="72">
        <v>849058.46077500004</v>
      </c>
      <c r="G280" s="80">
        <v>1.081108</v>
      </c>
      <c r="H280" s="72">
        <v>9.1792367400000003</v>
      </c>
      <c r="I280" s="73">
        <f t="shared" si="4"/>
        <v>8.6095361698460644E-4</v>
      </c>
      <c r="J280" s="73">
        <f>H280/'סכום נכסי הקרן'!$C$41</f>
        <v>1.0634636436167385E-5</v>
      </c>
    </row>
    <row r="281" spans="1:10">
      <c r="A281" s="69" t="s">
        <v>2655</v>
      </c>
      <c r="B281" s="54" t="s">
        <v>2656</v>
      </c>
      <c r="C281" s="70" t="s">
        <v>1812</v>
      </c>
      <c r="D281" s="70" t="s">
        <v>131</v>
      </c>
      <c r="E281" s="79">
        <v>45127</v>
      </c>
      <c r="F281" s="72">
        <v>352536.96690899995</v>
      </c>
      <c r="G281" s="80">
        <v>1.0584519999999999</v>
      </c>
      <c r="H281" s="72">
        <v>3.7314339540000003</v>
      </c>
      <c r="I281" s="73">
        <f t="shared" si="4"/>
        <v>3.499846065889212E-4</v>
      </c>
      <c r="J281" s="73">
        <f>H281/'סכום נכסי הקרן'!$C$41</f>
        <v>4.3230656982010179E-6</v>
      </c>
    </row>
    <row r="282" spans="1:10">
      <c r="A282" s="69" t="s">
        <v>2657</v>
      </c>
      <c r="B282" s="54" t="s">
        <v>2658</v>
      </c>
      <c r="C282" s="70" t="s">
        <v>1812</v>
      </c>
      <c r="D282" s="70" t="s">
        <v>131</v>
      </c>
      <c r="E282" s="79">
        <v>45127</v>
      </c>
      <c r="F282" s="72">
        <v>264309.89071000001</v>
      </c>
      <c r="G282" s="80">
        <v>1.0237130000000001</v>
      </c>
      <c r="H282" s="72">
        <v>2.7057740910000008</v>
      </c>
      <c r="I282" s="73">
        <f t="shared" si="4"/>
        <v>2.5378428036813941E-4</v>
      </c>
      <c r="J282" s="73">
        <f>H282/'סכום נכסי הקרן'!$C$41</f>
        <v>3.1347839206276198E-6</v>
      </c>
    </row>
    <row r="283" spans="1:10">
      <c r="A283" s="69" t="s">
        <v>2659</v>
      </c>
      <c r="B283" s="54" t="s">
        <v>2267</v>
      </c>
      <c r="C283" s="70" t="s">
        <v>1812</v>
      </c>
      <c r="D283" s="70" t="s">
        <v>133</v>
      </c>
      <c r="E283" s="79">
        <v>45195</v>
      </c>
      <c r="F283" s="72">
        <v>246263.018851</v>
      </c>
      <c r="G283" s="80">
        <v>-3.9586079999999999</v>
      </c>
      <c r="H283" s="72">
        <v>-9.7485869160000007</v>
      </c>
      <c r="I283" s="73">
        <f t="shared" si="4"/>
        <v>-9.143550170402305E-4</v>
      </c>
      <c r="J283" s="73">
        <f>H283/'סכום נכסי הקרן'!$C$41</f>
        <v>-1.1294259049477162E-5</v>
      </c>
    </row>
    <row r="284" spans="1:10">
      <c r="A284" s="69" t="s">
        <v>2660</v>
      </c>
      <c r="B284" s="54" t="s">
        <v>2661</v>
      </c>
      <c r="C284" s="70" t="s">
        <v>1812</v>
      </c>
      <c r="D284" s="70" t="s">
        <v>133</v>
      </c>
      <c r="E284" s="79">
        <v>45195</v>
      </c>
      <c r="F284" s="72">
        <v>246320.732238</v>
      </c>
      <c r="G284" s="80">
        <v>-3.93425</v>
      </c>
      <c r="H284" s="72">
        <v>-9.6908735300000011</v>
      </c>
      <c r="I284" s="73">
        <f t="shared" si="4"/>
        <v>-9.0894187106387687E-4</v>
      </c>
      <c r="J284" s="73">
        <f>H284/'סכום נכסי הקרן'!$C$41</f>
        <v>-1.1227395006747375E-5</v>
      </c>
    </row>
    <row r="285" spans="1:10">
      <c r="A285" s="69" t="s">
        <v>2662</v>
      </c>
      <c r="B285" s="54" t="s">
        <v>2663</v>
      </c>
      <c r="C285" s="70" t="s">
        <v>1812</v>
      </c>
      <c r="D285" s="70" t="s">
        <v>133</v>
      </c>
      <c r="E285" s="79">
        <v>45181</v>
      </c>
      <c r="F285" s="72">
        <v>686492.07166300004</v>
      </c>
      <c r="G285" s="80">
        <v>-2.554996</v>
      </c>
      <c r="H285" s="72">
        <v>-17.539844183</v>
      </c>
      <c r="I285" s="73">
        <f t="shared" si="4"/>
        <v>-1.6451250488937993E-3</v>
      </c>
      <c r="J285" s="73">
        <f>H285/'סכום נכסי הקרן'!$C$41</f>
        <v>-2.0320847072218594E-5</v>
      </c>
    </row>
    <row r="286" spans="1:10">
      <c r="A286" s="69" t="s">
        <v>2664</v>
      </c>
      <c r="B286" s="54" t="s">
        <v>2665</v>
      </c>
      <c r="C286" s="70" t="s">
        <v>1812</v>
      </c>
      <c r="D286" s="70" t="s">
        <v>133</v>
      </c>
      <c r="E286" s="79">
        <v>45181</v>
      </c>
      <c r="F286" s="72">
        <v>249679.65131400002</v>
      </c>
      <c r="G286" s="80">
        <v>-2.5360309999999999</v>
      </c>
      <c r="H286" s="72">
        <v>-6.3319544539999999</v>
      </c>
      <c r="I286" s="73">
        <f t="shared" si="4"/>
        <v>-5.9389677422712252E-4</v>
      </c>
      <c r="J286" s="73">
        <f>H286/'סכום נכסי הקרן'!$C$41</f>
        <v>-7.3359077073613803E-6</v>
      </c>
    </row>
    <row r="287" spans="1:10">
      <c r="A287" s="69" t="s">
        <v>2666</v>
      </c>
      <c r="B287" s="54" t="s">
        <v>2270</v>
      </c>
      <c r="C287" s="70" t="s">
        <v>1812</v>
      </c>
      <c r="D287" s="70" t="s">
        <v>133</v>
      </c>
      <c r="E287" s="79">
        <v>45176</v>
      </c>
      <c r="F287" s="72">
        <v>2759779.11</v>
      </c>
      <c r="G287" s="80">
        <v>-2.5925150000000001</v>
      </c>
      <c r="H287" s="72">
        <v>-71.54768</v>
      </c>
      <c r="I287" s="73">
        <f t="shared" si="4"/>
        <v>-6.7107141506034607E-3</v>
      </c>
      <c r="J287" s="73">
        <f>H287/'סכום נכסי הקרן'!$C$41</f>
        <v>-8.2891811836116171E-5</v>
      </c>
    </row>
    <row r="288" spans="1:10">
      <c r="A288" s="69" t="s">
        <v>2667</v>
      </c>
      <c r="B288" s="54" t="s">
        <v>2668</v>
      </c>
      <c r="C288" s="70" t="s">
        <v>1812</v>
      </c>
      <c r="D288" s="70" t="s">
        <v>133</v>
      </c>
      <c r="E288" s="79">
        <v>45176</v>
      </c>
      <c r="F288" s="72">
        <v>1123610.3729590001</v>
      </c>
      <c r="G288" s="80">
        <v>-2.5915659999999998</v>
      </c>
      <c r="H288" s="72">
        <v>-29.119107664999998</v>
      </c>
      <c r="I288" s="73">
        <f t="shared" si="4"/>
        <v>-2.731185803096078E-3</v>
      </c>
      <c r="J288" s="73">
        <f>H288/'סכום נכסי הקרן'!$C$41</f>
        <v>-3.3736042781579891E-5</v>
      </c>
    </row>
    <row r="289" spans="1:10">
      <c r="A289" s="69" t="s">
        <v>2669</v>
      </c>
      <c r="B289" s="54" t="s">
        <v>2670</v>
      </c>
      <c r="C289" s="70" t="s">
        <v>1812</v>
      </c>
      <c r="D289" s="70" t="s">
        <v>133</v>
      </c>
      <c r="E289" s="79">
        <v>45181</v>
      </c>
      <c r="F289" s="72">
        <v>918718.53050600004</v>
      </c>
      <c r="G289" s="80">
        <v>-2.5265520000000001</v>
      </c>
      <c r="H289" s="72">
        <v>-23.211899947999999</v>
      </c>
      <c r="I289" s="73">
        <f t="shared" si="4"/>
        <v>-2.1771275524717971E-3</v>
      </c>
      <c r="J289" s="73">
        <f>H289/'סכום נכסי הקרן'!$C$41</f>
        <v>-2.6892226873720724E-5</v>
      </c>
    </row>
    <row r="290" spans="1:10">
      <c r="A290" s="69" t="s">
        <v>2669</v>
      </c>
      <c r="B290" s="54" t="s">
        <v>2671</v>
      </c>
      <c r="C290" s="70" t="s">
        <v>1812</v>
      </c>
      <c r="D290" s="70" t="s">
        <v>133</v>
      </c>
      <c r="E290" s="79">
        <v>45181</v>
      </c>
      <c r="F290" s="72">
        <v>25734.890517000003</v>
      </c>
      <c r="G290" s="80">
        <v>-2.5265520000000001</v>
      </c>
      <c r="H290" s="72">
        <v>-0.650205374</v>
      </c>
      <c r="I290" s="73">
        <f t="shared" si="4"/>
        <v>-6.0985099783811517E-5</v>
      </c>
      <c r="J290" s="73">
        <f>H290/'סכום נכסי הקרן'!$C$41</f>
        <v>-7.5329768227899975E-7</v>
      </c>
    </row>
    <row r="291" spans="1:10">
      <c r="A291" s="69" t="s">
        <v>2672</v>
      </c>
      <c r="B291" s="54" t="s">
        <v>2673</v>
      </c>
      <c r="C291" s="70" t="s">
        <v>1812</v>
      </c>
      <c r="D291" s="70" t="s">
        <v>133</v>
      </c>
      <c r="E291" s="79">
        <v>45176</v>
      </c>
      <c r="F291" s="72">
        <v>355188.966954</v>
      </c>
      <c r="G291" s="80">
        <v>-2.5725989999999999</v>
      </c>
      <c r="H291" s="72">
        <v>-9.1375894740000003</v>
      </c>
      <c r="I291" s="73">
        <f t="shared" si="4"/>
        <v>-8.57047370167377E-4</v>
      </c>
      <c r="J291" s="73">
        <f>H291/'סכום נכסי הקרן'!$C$41</f>
        <v>-1.0586385852266401E-5</v>
      </c>
    </row>
    <row r="292" spans="1:10">
      <c r="A292" s="69" t="s">
        <v>2672</v>
      </c>
      <c r="B292" s="54" t="s">
        <v>2276</v>
      </c>
      <c r="C292" s="70" t="s">
        <v>1812</v>
      </c>
      <c r="D292" s="70" t="s">
        <v>133</v>
      </c>
      <c r="E292" s="79">
        <v>45176</v>
      </c>
      <c r="F292" s="72">
        <v>1196725.02</v>
      </c>
      <c r="G292" s="80">
        <v>-2.5725989999999999</v>
      </c>
      <c r="H292" s="72">
        <v>-30.786939999999998</v>
      </c>
      <c r="I292" s="73">
        <f t="shared" si="4"/>
        <v>-2.8876177943404973E-3</v>
      </c>
      <c r="J292" s="73">
        <f>H292/'סכום נכסי הקרן'!$C$41</f>
        <v>-3.5668315695069334E-5</v>
      </c>
    </row>
    <row r="293" spans="1:10">
      <c r="A293" s="69" t="s">
        <v>2674</v>
      </c>
      <c r="B293" s="54" t="s">
        <v>2675</v>
      </c>
      <c r="C293" s="70" t="s">
        <v>1812</v>
      </c>
      <c r="D293" s="70" t="s">
        <v>133</v>
      </c>
      <c r="E293" s="79">
        <v>45176</v>
      </c>
      <c r="F293" s="72">
        <v>396054.28260999999</v>
      </c>
      <c r="G293" s="80">
        <v>-2.5725989999999999</v>
      </c>
      <c r="H293" s="72">
        <v>-10.188890362</v>
      </c>
      <c r="I293" s="73">
        <f t="shared" si="4"/>
        <v>-9.5565266031296368E-4</v>
      </c>
      <c r="J293" s="73">
        <f>H293/'סכום נכסי הקרן'!$C$41</f>
        <v>-1.180437412793429E-5</v>
      </c>
    </row>
    <row r="294" spans="1:10">
      <c r="A294" s="69" t="s">
        <v>2676</v>
      </c>
      <c r="B294" s="54" t="s">
        <v>2677</v>
      </c>
      <c r="C294" s="70" t="s">
        <v>1812</v>
      </c>
      <c r="D294" s="70" t="s">
        <v>133</v>
      </c>
      <c r="E294" s="79">
        <v>45175</v>
      </c>
      <c r="F294" s="72">
        <v>348901.490467</v>
      </c>
      <c r="G294" s="80">
        <v>-2.3767309999999999</v>
      </c>
      <c r="H294" s="72">
        <v>-8.2924505310000001</v>
      </c>
      <c r="I294" s="73">
        <f t="shared" si="4"/>
        <v>-7.7777875008051812E-4</v>
      </c>
      <c r="J294" s="73">
        <f>H294/'סכום נכסי הקרן'!$C$41</f>
        <v>-9.6072472101954055E-6</v>
      </c>
    </row>
    <row r="295" spans="1:10">
      <c r="A295" s="69" t="s">
        <v>2678</v>
      </c>
      <c r="B295" s="54" t="s">
        <v>2679</v>
      </c>
      <c r="C295" s="70" t="s">
        <v>1812</v>
      </c>
      <c r="D295" s="70" t="s">
        <v>133</v>
      </c>
      <c r="E295" s="79">
        <v>45183</v>
      </c>
      <c r="F295" s="72">
        <v>1783343.2868359997</v>
      </c>
      <c r="G295" s="80">
        <v>-2.4464760000000001</v>
      </c>
      <c r="H295" s="72">
        <v>-43.629071727000003</v>
      </c>
      <c r="I295" s="73">
        <f t="shared" si="4"/>
        <v>-4.092127501773255E-3</v>
      </c>
      <c r="J295" s="73">
        <f>H295/'סכום נכסי הקרן'!$C$41</f>
        <v>-5.0546611772441821E-5</v>
      </c>
    </row>
    <row r="296" spans="1:10">
      <c r="A296" s="69" t="s">
        <v>2678</v>
      </c>
      <c r="B296" s="54" t="s">
        <v>2680</v>
      </c>
      <c r="C296" s="70" t="s">
        <v>1812</v>
      </c>
      <c r="D296" s="70" t="s">
        <v>133</v>
      </c>
      <c r="E296" s="79">
        <v>45183</v>
      </c>
      <c r="F296" s="72">
        <v>382378.65785300004</v>
      </c>
      <c r="G296" s="80">
        <v>-2.4464760000000001</v>
      </c>
      <c r="H296" s="72">
        <v>-9.3548034139999992</v>
      </c>
      <c r="I296" s="73">
        <f t="shared" si="4"/>
        <v>-8.7742064657363259E-4</v>
      </c>
      <c r="J296" s="73">
        <f>H296/'סכום נכסי הקרן'!$C$41</f>
        <v>-1.0838039812851306E-5</v>
      </c>
    </row>
    <row r="297" spans="1:10">
      <c r="A297" s="69" t="s">
        <v>2678</v>
      </c>
      <c r="B297" s="54" t="s">
        <v>2304</v>
      </c>
      <c r="C297" s="70" t="s">
        <v>1812</v>
      </c>
      <c r="D297" s="70" t="s">
        <v>133</v>
      </c>
      <c r="E297" s="79">
        <v>45183</v>
      </c>
      <c r="F297" s="72">
        <v>3328433.16</v>
      </c>
      <c r="G297" s="80">
        <v>-2.4464760000000001</v>
      </c>
      <c r="H297" s="72">
        <v>-81.429330000000007</v>
      </c>
      <c r="I297" s="73">
        <f t="shared" si="4"/>
        <v>-7.6375496327086914E-3</v>
      </c>
      <c r="J297" s="73">
        <f>H297/'סכום נכסי הקרן'!$C$41</f>
        <v>-9.4340231581247784E-5</v>
      </c>
    </row>
    <row r="298" spans="1:10">
      <c r="A298" s="69" t="s">
        <v>2681</v>
      </c>
      <c r="B298" s="54" t="s">
        <v>2682</v>
      </c>
      <c r="C298" s="70" t="s">
        <v>1812</v>
      </c>
      <c r="D298" s="70" t="s">
        <v>133</v>
      </c>
      <c r="E298" s="79">
        <v>45183</v>
      </c>
      <c r="F298" s="72">
        <v>248625.45926100001</v>
      </c>
      <c r="G298" s="80">
        <v>-2.4464760000000001</v>
      </c>
      <c r="H298" s="72">
        <v>-6.0825630410000002</v>
      </c>
      <c r="I298" s="73">
        <f t="shared" si="4"/>
        <v>-5.7050545693691703E-4</v>
      </c>
      <c r="J298" s="73">
        <f>H298/'סכום נכסי הקרן'!$C$41</f>
        <v>-7.0469744242704525E-6</v>
      </c>
    </row>
    <row r="299" spans="1:10">
      <c r="A299" s="69" t="s">
        <v>2683</v>
      </c>
      <c r="B299" s="54" t="s">
        <v>2647</v>
      </c>
      <c r="C299" s="70" t="s">
        <v>1812</v>
      </c>
      <c r="D299" s="70" t="s">
        <v>133</v>
      </c>
      <c r="E299" s="79">
        <v>45183</v>
      </c>
      <c r="F299" s="72">
        <v>1540868.3255650001</v>
      </c>
      <c r="G299" s="80">
        <v>-2.4417490000000002</v>
      </c>
      <c r="H299" s="72">
        <v>-37.624133508</v>
      </c>
      <c r="I299" s="73">
        <f t="shared" si="4"/>
        <v>-3.5289027559849521E-3</v>
      </c>
      <c r="J299" s="73">
        <f>H299/'סכום נכסי הקרן'!$C$41</f>
        <v>-4.3589569853865971E-5</v>
      </c>
    </row>
    <row r="300" spans="1:10">
      <c r="A300" s="69" t="s">
        <v>2684</v>
      </c>
      <c r="B300" s="54" t="s">
        <v>2685</v>
      </c>
      <c r="C300" s="70" t="s">
        <v>1812</v>
      </c>
      <c r="D300" s="70" t="s">
        <v>133</v>
      </c>
      <c r="E300" s="79">
        <v>45161</v>
      </c>
      <c r="F300" s="72">
        <v>315086.23187700001</v>
      </c>
      <c r="G300" s="80">
        <v>-1.5385150000000001</v>
      </c>
      <c r="H300" s="72">
        <v>-4.8476497319999998</v>
      </c>
      <c r="I300" s="73">
        <f t="shared" si="4"/>
        <v>-4.5467849766339696E-4</v>
      </c>
      <c r="J300" s="73">
        <f>H300/'סכום נכסי הקרן'!$C$41</f>
        <v>-5.6162613439365609E-6</v>
      </c>
    </row>
    <row r="301" spans="1:10">
      <c r="A301" s="69" t="s">
        <v>2686</v>
      </c>
      <c r="B301" s="54" t="s">
        <v>2687</v>
      </c>
      <c r="C301" s="70" t="s">
        <v>1812</v>
      </c>
      <c r="D301" s="70" t="s">
        <v>133</v>
      </c>
      <c r="E301" s="79">
        <v>45148</v>
      </c>
      <c r="F301" s="72">
        <v>1453945.33</v>
      </c>
      <c r="G301" s="80">
        <v>0.43294700000000003</v>
      </c>
      <c r="H301" s="72">
        <v>6.29481</v>
      </c>
      <c r="I301" s="73">
        <f t="shared" si="4"/>
        <v>5.9041286233683845E-4</v>
      </c>
      <c r="J301" s="73">
        <f>H301/'סכום נכסי הקרן'!$C$41</f>
        <v>7.2928738718586329E-6</v>
      </c>
    </row>
    <row r="302" spans="1:10">
      <c r="A302" s="69" t="s">
        <v>2686</v>
      </c>
      <c r="B302" s="54" t="s">
        <v>2688</v>
      </c>
      <c r="C302" s="70" t="s">
        <v>1812</v>
      </c>
      <c r="D302" s="70" t="s">
        <v>133</v>
      </c>
      <c r="E302" s="79">
        <v>45148</v>
      </c>
      <c r="F302" s="72">
        <v>203915.127824</v>
      </c>
      <c r="G302" s="80">
        <v>0.43294700000000003</v>
      </c>
      <c r="H302" s="72">
        <v>0.88284453499999982</v>
      </c>
      <c r="I302" s="73">
        <f t="shared" si="4"/>
        <v>8.2805163127685355E-5</v>
      </c>
      <c r="J302" s="73">
        <f>H302/'סכום נכסי הקרן'!$C$41</f>
        <v>1.0228225859421781E-6</v>
      </c>
    </row>
    <row r="303" spans="1:10">
      <c r="A303" s="69" t="s">
        <v>2689</v>
      </c>
      <c r="B303" s="54" t="s">
        <v>2690</v>
      </c>
      <c r="C303" s="70" t="s">
        <v>1812</v>
      </c>
      <c r="D303" s="70" t="s">
        <v>133</v>
      </c>
      <c r="E303" s="79">
        <v>45148</v>
      </c>
      <c r="F303" s="72">
        <v>257404.01092100001</v>
      </c>
      <c r="G303" s="80">
        <v>0.56599999999999995</v>
      </c>
      <c r="H303" s="72">
        <v>1.4569056459999998</v>
      </c>
      <c r="I303" s="73">
        <f t="shared" si="4"/>
        <v>1.3664841871471271E-4</v>
      </c>
      <c r="J303" s="73">
        <f>H303/'סכום נכסי הקרן'!$C$41</f>
        <v>1.6879030692708311E-6</v>
      </c>
    </row>
    <row r="304" spans="1:10">
      <c r="A304" s="69" t="s">
        <v>2689</v>
      </c>
      <c r="B304" s="54" t="s">
        <v>2691</v>
      </c>
      <c r="C304" s="70" t="s">
        <v>1812</v>
      </c>
      <c r="D304" s="70" t="s">
        <v>133</v>
      </c>
      <c r="E304" s="79">
        <v>45148</v>
      </c>
      <c r="F304" s="72">
        <v>163285.075117</v>
      </c>
      <c r="G304" s="80">
        <v>0.56599999999999995</v>
      </c>
      <c r="H304" s="72">
        <v>0.92419285500000004</v>
      </c>
      <c r="I304" s="73">
        <f t="shared" si="4"/>
        <v>8.6683370724740657E-5</v>
      </c>
      <c r="J304" s="73">
        <f>H304/'סכום נכסי הקרן'!$C$41</f>
        <v>1.0707268249221079E-6</v>
      </c>
    </row>
    <row r="305" spans="1:10">
      <c r="A305" s="69" t="s">
        <v>2692</v>
      </c>
      <c r="B305" s="54" t="s">
        <v>2679</v>
      </c>
      <c r="C305" s="70" t="s">
        <v>1812</v>
      </c>
      <c r="D305" s="70" t="s">
        <v>133</v>
      </c>
      <c r="E305" s="79">
        <v>45133</v>
      </c>
      <c r="F305" s="72">
        <v>2764105.51</v>
      </c>
      <c r="G305" s="80">
        <v>0.79815499999999995</v>
      </c>
      <c r="H305" s="72">
        <v>22.06184</v>
      </c>
      <c r="I305" s="73">
        <f t="shared" si="4"/>
        <v>2.0692592950092787E-3</v>
      </c>
      <c r="J305" s="73">
        <f>H305/'סכום נכסי הקרן'!$C$41</f>
        <v>2.5559820947911956E-5</v>
      </c>
    </row>
    <row r="306" spans="1:10">
      <c r="A306" s="69" t="s">
        <v>2693</v>
      </c>
      <c r="B306" s="54" t="s">
        <v>2694</v>
      </c>
      <c r="C306" s="70" t="s">
        <v>1812</v>
      </c>
      <c r="D306" s="70" t="s">
        <v>133</v>
      </c>
      <c r="E306" s="79">
        <v>45148</v>
      </c>
      <c r="F306" s="72">
        <v>936687.15</v>
      </c>
      <c r="G306" s="80">
        <v>0.65865700000000005</v>
      </c>
      <c r="H306" s="72">
        <v>6.1695600000000006</v>
      </c>
      <c r="I306" s="73">
        <f t="shared" si="4"/>
        <v>5.7866521451145712E-4</v>
      </c>
      <c r="J306" s="73">
        <f>H306/'סכום נכסי הקרן'!$C$41</f>
        <v>7.1477650516638544E-6</v>
      </c>
    </row>
    <row r="307" spans="1:10">
      <c r="A307" s="69" t="s">
        <v>2695</v>
      </c>
      <c r="B307" s="54" t="s">
        <v>2696</v>
      </c>
      <c r="C307" s="70" t="s">
        <v>1812</v>
      </c>
      <c r="D307" s="70" t="s">
        <v>133</v>
      </c>
      <c r="E307" s="79">
        <v>45133</v>
      </c>
      <c r="F307" s="72">
        <v>3240216.72</v>
      </c>
      <c r="G307" s="80">
        <v>0.87810600000000005</v>
      </c>
      <c r="H307" s="72">
        <v>28.452540000000003</v>
      </c>
      <c r="I307" s="73">
        <f t="shared" si="4"/>
        <v>2.6686660252101956E-3</v>
      </c>
      <c r="J307" s="73">
        <f>H307/'סכום נכסי הקרן'!$C$41</f>
        <v>3.2963788510536876E-5</v>
      </c>
    </row>
    <row r="308" spans="1:10">
      <c r="A308" s="69" t="s">
        <v>2697</v>
      </c>
      <c r="B308" s="54" t="s">
        <v>2698</v>
      </c>
      <c r="C308" s="70" t="s">
        <v>1812</v>
      </c>
      <c r="D308" s="70" t="s">
        <v>133</v>
      </c>
      <c r="E308" s="79">
        <v>45133</v>
      </c>
      <c r="F308" s="72">
        <v>386829.74224399996</v>
      </c>
      <c r="G308" s="80">
        <v>0.80726500000000001</v>
      </c>
      <c r="H308" s="72">
        <v>3.1227392869999999</v>
      </c>
      <c r="I308" s="73">
        <f t="shared" si="4"/>
        <v>2.9289294526274313E-4</v>
      </c>
      <c r="J308" s="73">
        <f>H308/'סכום נכסי הקרן'!$C$41</f>
        <v>3.617860388921787E-6</v>
      </c>
    </row>
    <row r="309" spans="1:10">
      <c r="A309" s="69" t="s">
        <v>2699</v>
      </c>
      <c r="B309" s="54" t="s">
        <v>2700</v>
      </c>
      <c r="C309" s="70" t="s">
        <v>1812</v>
      </c>
      <c r="D309" s="70" t="s">
        <v>133</v>
      </c>
      <c r="E309" s="79">
        <v>45133</v>
      </c>
      <c r="F309" s="72">
        <v>1645987.759324</v>
      </c>
      <c r="G309" s="80">
        <v>0.85164200000000001</v>
      </c>
      <c r="H309" s="72">
        <v>14.017924555</v>
      </c>
      <c r="I309" s="73">
        <f t="shared" si="4"/>
        <v>1.3147915442307874E-3</v>
      </c>
      <c r="J309" s="73">
        <f>H309/'סכום נכסי הקרן'!$C$41</f>
        <v>1.6240514920203319E-5</v>
      </c>
    </row>
    <row r="310" spans="1:10">
      <c r="A310" s="69" t="s">
        <v>2701</v>
      </c>
      <c r="B310" s="54" t="s">
        <v>2702</v>
      </c>
      <c r="C310" s="70" t="s">
        <v>1812</v>
      </c>
      <c r="D310" s="70" t="s">
        <v>133</v>
      </c>
      <c r="E310" s="79">
        <v>45133</v>
      </c>
      <c r="F310" s="72">
        <v>490993.08513000002</v>
      </c>
      <c r="G310" s="80">
        <v>0.85164200000000001</v>
      </c>
      <c r="H310" s="72">
        <v>4.1815037850000003</v>
      </c>
      <c r="I310" s="73">
        <f t="shared" si="4"/>
        <v>3.9219827422498442E-4</v>
      </c>
      <c r="J310" s="73">
        <f>H310/'סכום נכסי הקרן'!$C$41</f>
        <v>4.8444956557393276E-6</v>
      </c>
    </row>
    <row r="311" spans="1:10">
      <c r="A311" s="69" t="s">
        <v>2703</v>
      </c>
      <c r="B311" s="54" t="s">
        <v>2704</v>
      </c>
      <c r="C311" s="70" t="s">
        <v>1812</v>
      </c>
      <c r="D311" s="70" t="s">
        <v>133</v>
      </c>
      <c r="E311" s="79">
        <v>45133</v>
      </c>
      <c r="F311" s="72">
        <v>654669.16225599998</v>
      </c>
      <c r="G311" s="80">
        <v>0.85341599999999995</v>
      </c>
      <c r="H311" s="72">
        <v>5.587053795000001</v>
      </c>
      <c r="I311" s="73">
        <f t="shared" si="4"/>
        <v>5.2402986319457557E-4</v>
      </c>
      <c r="J311" s="73">
        <f>H311/'סכום נכסי הקרן'!$C$41</f>
        <v>6.4729004755066676E-6</v>
      </c>
    </row>
    <row r="312" spans="1:10">
      <c r="A312" s="69" t="s">
        <v>2705</v>
      </c>
      <c r="B312" s="54" t="s">
        <v>2706</v>
      </c>
      <c r="C312" s="70" t="s">
        <v>1812</v>
      </c>
      <c r="D312" s="70" t="s">
        <v>133</v>
      </c>
      <c r="E312" s="79">
        <v>45127</v>
      </c>
      <c r="F312" s="72">
        <v>525230.96703199996</v>
      </c>
      <c r="G312" s="80">
        <v>2.1140620000000001</v>
      </c>
      <c r="H312" s="72">
        <v>11.103706389000001</v>
      </c>
      <c r="I312" s="73">
        <f t="shared" si="4"/>
        <v>1.0414565446260223E-3</v>
      </c>
      <c r="J312" s="73">
        <f>H312/'סכום נכסי הקרן'!$C$41</f>
        <v>1.2864237396383349E-5</v>
      </c>
    </row>
    <row r="313" spans="1:10">
      <c r="A313" s="69" t="s">
        <v>2705</v>
      </c>
      <c r="B313" s="54" t="s">
        <v>2707</v>
      </c>
      <c r="C313" s="70" t="s">
        <v>1812</v>
      </c>
      <c r="D313" s="70" t="s">
        <v>133</v>
      </c>
      <c r="E313" s="79">
        <v>45127</v>
      </c>
      <c r="F313" s="72">
        <v>947217.15861499996</v>
      </c>
      <c r="G313" s="80">
        <v>2.1140620000000001</v>
      </c>
      <c r="H313" s="72">
        <v>20.024754573999999</v>
      </c>
      <c r="I313" s="73">
        <f t="shared" si="4"/>
        <v>1.8781937287428911E-3</v>
      </c>
      <c r="J313" s="73">
        <f>H313/'סכום נכסי הקרן'!$C$41</f>
        <v>2.3199748590204665E-5</v>
      </c>
    </row>
    <row r="314" spans="1:10">
      <c r="A314" s="69" t="s">
        <v>2705</v>
      </c>
      <c r="B314" s="54" t="s">
        <v>2708</v>
      </c>
      <c r="C314" s="70" t="s">
        <v>1812</v>
      </c>
      <c r="D314" s="70" t="s">
        <v>133</v>
      </c>
      <c r="E314" s="79">
        <v>45127</v>
      </c>
      <c r="F314" s="72">
        <v>2522368.13</v>
      </c>
      <c r="G314" s="80">
        <v>2.1140620000000001</v>
      </c>
      <c r="H314" s="72">
        <v>53.324419999999996</v>
      </c>
      <c r="I314" s="73">
        <f t="shared" si="4"/>
        <v>5.0014890750716473E-3</v>
      </c>
      <c r="J314" s="73">
        <f>H314/'סכום נכסי הקרן'!$C$41</f>
        <v>6.1779191008150505E-5</v>
      </c>
    </row>
    <row r="315" spans="1:10">
      <c r="A315" s="69" t="s">
        <v>2709</v>
      </c>
      <c r="B315" s="54" t="s">
        <v>2710</v>
      </c>
      <c r="C315" s="70" t="s">
        <v>1812</v>
      </c>
      <c r="D315" s="70" t="s">
        <v>133</v>
      </c>
      <c r="E315" s="79">
        <v>45127</v>
      </c>
      <c r="F315" s="72">
        <v>119168.954507</v>
      </c>
      <c r="G315" s="80">
        <v>2.1140620000000001</v>
      </c>
      <c r="H315" s="72">
        <v>2.5193051469999999</v>
      </c>
      <c r="I315" s="73">
        <f t="shared" si="4"/>
        <v>2.3629468767765818E-4</v>
      </c>
      <c r="J315" s="73">
        <f>H315/'סכום נכסי הקרן'!$C$41</f>
        <v>2.9187496813716808E-6</v>
      </c>
    </row>
    <row r="316" spans="1:10">
      <c r="A316" s="69" t="s">
        <v>2711</v>
      </c>
      <c r="B316" s="54" t="s">
        <v>2712</v>
      </c>
      <c r="C316" s="70" t="s">
        <v>1812</v>
      </c>
      <c r="D316" s="70" t="s">
        <v>133</v>
      </c>
      <c r="E316" s="79">
        <v>45127</v>
      </c>
      <c r="F316" s="72">
        <v>913995.35433500004</v>
      </c>
      <c r="G316" s="80">
        <v>2.1486749999999999</v>
      </c>
      <c r="H316" s="72">
        <v>19.638787588</v>
      </c>
      <c r="I316" s="73">
        <f t="shared" si="4"/>
        <v>1.8419924974155306E-3</v>
      </c>
      <c r="J316" s="73">
        <f>H316/'סכום נכסי הקרן'!$C$41</f>
        <v>2.275258520519393E-5</v>
      </c>
    </row>
    <row r="317" spans="1:10">
      <c r="A317" s="69" t="s">
        <v>2713</v>
      </c>
      <c r="B317" s="54" t="s">
        <v>2331</v>
      </c>
      <c r="C317" s="70" t="s">
        <v>1812</v>
      </c>
      <c r="D317" s="70" t="s">
        <v>134</v>
      </c>
      <c r="E317" s="79">
        <v>45195</v>
      </c>
      <c r="F317" s="72">
        <v>211243.11324800001</v>
      </c>
      <c r="G317" s="80">
        <v>-4.4603770000000003</v>
      </c>
      <c r="H317" s="72">
        <v>-9.4222393100000001</v>
      </c>
      <c r="I317" s="73">
        <f t="shared" si="4"/>
        <v>-8.8374570171931765E-4</v>
      </c>
      <c r="J317" s="73">
        <f>H317/'סכום נכסי הקרן'!$C$41</f>
        <v>-1.0916167903129453E-5</v>
      </c>
    </row>
    <row r="318" spans="1:10">
      <c r="A318" s="69" t="s">
        <v>2714</v>
      </c>
      <c r="B318" s="54" t="s">
        <v>2715</v>
      </c>
      <c r="C318" s="70" t="s">
        <v>1812</v>
      </c>
      <c r="D318" s="70" t="s">
        <v>134</v>
      </c>
      <c r="E318" s="79">
        <v>45153</v>
      </c>
      <c r="F318" s="72">
        <v>878786.72595899994</v>
      </c>
      <c r="G318" s="80">
        <v>-0.432533</v>
      </c>
      <c r="H318" s="72">
        <v>-3.801042153</v>
      </c>
      <c r="I318" s="73">
        <f t="shared" si="4"/>
        <v>-3.5651340984330093E-4</v>
      </c>
      <c r="J318" s="73">
        <f>H318/'סכום נכסי הקרן'!$C$41</f>
        <v>-4.4037105176243579E-6</v>
      </c>
    </row>
    <row r="319" spans="1:10">
      <c r="A319" s="69" t="s">
        <v>2716</v>
      </c>
      <c r="B319" s="54" t="s">
        <v>2717</v>
      </c>
      <c r="C319" s="70" t="s">
        <v>1812</v>
      </c>
      <c r="D319" s="70" t="s">
        <v>134</v>
      </c>
      <c r="E319" s="79">
        <v>45153</v>
      </c>
      <c r="F319" s="72">
        <v>292953.14827499999</v>
      </c>
      <c r="G319" s="80">
        <v>-0.42422300000000002</v>
      </c>
      <c r="H319" s="72">
        <v>-1.2427744399999998</v>
      </c>
      <c r="I319" s="73">
        <f t="shared" si="4"/>
        <v>-1.1656428301401654E-4</v>
      </c>
      <c r="J319" s="73">
        <f>H319/'סכום נכסי הקרן'!$C$41</f>
        <v>-1.4398206208113894E-6</v>
      </c>
    </row>
    <row r="320" spans="1:10">
      <c r="A320" s="69" t="s">
        <v>2716</v>
      </c>
      <c r="B320" s="54" t="s">
        <v>2268</v>
      </c>
      <c r="C320" s="70" t="s">
        <v>1812</v>
      </c>
      <c r="D320" s="70" t="s">
        <v>134</v>
      </c>
      <c r="E320" s="79">
        <v>45153</v>
      </c>
      <c r="F320" s="72">
        <v>2255304.87</v>
      </c>
      <c r="G320" s="80">
        <v>-0.42422300000000002</v>
      </c>
      <c r="H320" s="72">
        <v>-9.56752</v>
      </c>
      <c r="I320" s="73">
        <f t="shared" si="4"/>
        <v>-8.973720999783868E-4</v>
      </c>
      <c r="J320" s="73">
        <f>H320/'סכום נכסי הקרן'!$C$41</f>
        <v>-1.1084483348422733E-5</v>
      </c>
    </row>
    <row r="321" spans="1:10">
      <c r="A321" s="69" t="s">
        <v>2718</v>
      </c>
      <c r="B321" s="54" t="s">
        <v>2719</v>
      </c>
      <c r="C321" s="70" t="s">
        <v>1812</v>
      </c>
      <c r="D321" s="70" t="s">
        <v>134</v>
      </c>
      <c r="E321" s="79">
        <v>45152</v>
      </c>
      <c r="F321" s="72">
        <v>285860.48542799999</v>
      </c>
      <c r="G321" s="80">
        <v>-0.41677599999999998</v>
      </c>
      <c r="H321" s="72">
        <v>-1.1913981329999999</v>
      </c>
      <c r="I321" s="73">
        <f t="shared" si="4"/>
        <v>-1.1174551446148419E-4</v>
      </c>
      <c r="J321" s="73">
        <f>H321/'סכום נכסי הקרן'!$C$41</f>
        <v>-1.3802984228494355E-6</v>
      </c>
    </row>
    <row r="322" spans="1:10">
      <c r="A322" s="69" t="s">
        <v>2718</v>
      </c>
      <c r="B322" s="54" t="s">
        <v>2635</v>
      </c>
      <c r="C322" s="70" t="s">
        <v>1812</v>
      </c>
      <c r="D322" s="70" t="s">
        <v>134</v>
      </c>
      <c r="E322" s="79">
        <v>45152</v>
      </c>
      <c r="F322" s="72">
        <v>3728744.6</v>
      </c>
      <c r="G322" s="80">
        <v>-0.41677599999999998</v>
      </c>
      <c r="H322" s="72">
        <v>-15.540520000000001</v>
      </c>
      <c r="I322" s="73">
        <f t="shared" si="4"/>
        <v>-1.4576012453756167E-3</v>
      </c>
      <c r="J322" s="73">
        <f>H322/'סכום נכסי הקרן'!$C$41</f>
        <v>-1.8004523133040795E-5</v>
      </c>
    </row>
    <row r="323" spans="1:10">
      <c r="A323" s="69" t="s">
        <v>2720</v>
      </c>
      <c r="B323" s="54" t="s">
        <v>2721</v>
      </c>
      <c r="C323" s="70" t="s">
        <v>1812</v>
      </c>
      <c r="D323" s="70" t="s">
        <v>134</v>
      </c>
      <c r="E323" s="79">
        <v>45153</v>
      </c>
      <c r="F323" s="72">
        <v>629948.53581599996</v>
      </c>
      <c r="G323" s="80">
        <v>-0.40839799999999998</v>
      </c>
      <c r="H323" s="72">
        <v>-2.5726980020000001</v>
      </c>
      <c r="I323" s="73">
        <f t="shared" si="4"/>
        <v>-2.413025955174319E-4</v>
      </c>
      <c r="J323" s="73">
        <f>H323/'סכום נכסי הקרן'!$C$41</f>
        <v>-2.9806081579855005E-6</v>
      </c>
    </row>
    <row r="324" spans="1:10">
      <c r="A324" s="69" t="s">
        <v>2722</v>
      </c>
      <c r="B324" s="54" t="s">
        <v>2723</v>
      </c>
      <c r="C324" s="70" t="s">
        <v>1812</v>
      </c>
      <c r="D324" s="70" t="s">
        <v>134</v>
      </c>
      <c r="E324" s="79">
        <v>45152</v>
      </c>
      <c r="F324" s="72">
        <v>920822.76</v>
      </c>
      <c r="G324" s="80">
        <v>-0.40095399999999998</v>
      </c>
      <c r="H324" s="72">
        <v>-3.6920799999999998</v>
      </c>
      <c r="I324" s="73">
        <f t="shared" si="4"/>
        <v>-3.4629345774957377E-4</v>
      </c>
      <c r="J324" s="73">
        <f>H324/'סכום נכסי הקרן'!$C$41</f>
        <v>-4.2774720388402225E-6</v>
      </c>
    </row>
    <row r="325" spans="1:10">
      <c r="A325" s="69" t="s">
        <v>2724</v>
      </c>
      <c r="B325" s="54" t="s">
        <v>2725</v>
      </c>
      <c r="C325" s="70" t="s">
        <v>1812</v>
      </c>
      <c r="D325" s="70" t="s">
        <v>134</v>
      </c>
      <c r="E325" s="79">
        <v>45113</v>
      </c>
      <c r="F325" s="72">
        <v>67597.137352999998</v>
      </c>
      <c r="G325" s="80">
        <v>-0.28002100000000002</v>
      </c>
      <c r="H325" s="72">
        <v>-0.18928629499999999</v>
      </c>
      <c r="I325" s="73">
        <f t="shared" si="4"/>
        <v>-1.7753842170309382E-5</v>
      </c>
      <c r="J325" s="73">
        <f>H325/'סכום נכסי הקרן'!$C$41</f>
        <v>-2.1929829098994652E-7</v>
      </c>
    </row>
    <row r="326" spans="1:10">
      <c r="A326" s="69" t="s">
        <v>2724</v>
      </c>
      <c r="B326" s="54" t="s">
        <v>2726</v>
      </c>
      <c r="C326" s="70" t="s">
        <v>1812</v>
      </c>
      <c r="D326" s="70" t="s">
        <v>134</v>
      </c>
      <c r="E326" s="79">
        <v>45113</v>
      </c>
      <c r="F326" s="72">
        <v>700571.43597600004</v>
      </c>
      <c r="G326" s="80">
        <v>-0.28002100000000002</v>
      </c>
      <c r="H326" s="72">
        <v>-1.9617483600000001</v>
      </c>
      <c r="I326" s="73">
        <f t="shared" si="4"/>
        <v>-1.8399943197843917E-4</v>
      </c>
      <c r="J326" s="73">
        <f>H326/'סכום נכסי הקרן'!$C$41</f>
        <v>-2.2727903396298735E-6</v>
      </c>
    </row>
    <row r="327" spans="1:10">
      <c r="A327" s="69" t="s">
        <v>2727</v>
      </c>
      <c r="B327" s="54" t="s">
        <v>2728</v>
      </c>
      <c r="C327" s="70" t="s">
        <v>1812</v>
      </c>
      <c r="D327" s="70" t="s">
        <v>134</v>
      </c>
      <c r="E327" s="79">
        <v>45113</v>
      </c>
      <c r="F327" s="72">
        <v>733404.39762299997</v>
      </c>
      <c r="G327" s="80">
        <v>-0.26344899999999999</v>
      </c>
      <c r="H327" s="72">
        <v>-1.9321500970000001</v>
      </c>
      <c r="I327" s="73">
        <f t="shared" si="4"/>
        <v>-1.8122330447371249E-4</v>
      </c>
      <c r="J327" s="73">
        <f>H327/'סכום נכסי הקרן'!$C$41</f>
        <v>-2.2384991697796156E-6</v>
      </c>
    </row>
    <row r="328" spans="1:10">
      <c r="A328" s="69" t="s">
        <v>2729</v>
      </c>
      <c r="B328" s="54" t="s">
        <v>2730</v>
      </c>
      <c r="C328" s="70" t="s">
        <v>1812</v>
      </c>
      <c r="D328" s="70" t="s">
        <v>134</v>
      </c>
      <c r="E328" s="79">
        <v>45113</v>
      </c>
      <c r="F328" s="72">
        <v>1027032.792517</v>
      </c>
      <c r="G328" s="80">
        <v>-0.23741899999999999</v>
      </c>
      <c r="H328" s="72">
        <v>-2.4383743039999999</v>
      </c>
      <c r="I328" s="73">
        <f t="shared" si="4"/>
        <v>-2.2870389293294576E-4</v>
      </c>
      <c r="J328" s="73">
        <f>H328/'סכום נכסי הקרן'!$C$41</f>
        <v>-2.8249869736263806E-6</v>
      </c>
    </row>
    <row r="329" spans="1:10">
      <c r="A329" s="69" t="s">
        <v>2731</v>
      </c>
      <c r="B329" s="54" t="s">
        <v>2732</v>
      </c>
      <c r="C329" s="70" t="s">
        <v>1812</v>
      </c>
      <c r="D329" s="70" t="s">
        <v>131</v>
      </c>
      <c r="E329" s="79">
        <v>45127</v>
      </c>
      <c r="F329" s="72">
        <v>432303.73</v>
      </c>
      <c r="G329" s="80">
        <v>3.8558680000000001</v>
      </c>
      <c r="H329" s="72">
        <v>16.669060000000002</v>
      </c>
      <c r="I329" s="73">
        <f t="shared" si="4"/>
        <v>1.5634510695421309E-3</v>
      </c>
      <c r="J329" s="73">
        <f>H329/'סכום נכסי הקרן'!$C$41</f>
        <v>1.9311997048750299E-5</v>
      </c>
    </row>
    <row r="330" spans="1:10">
      <c r="A330" s="69" t="s">
        <v>2733</v>
      </c>
      <c r="B330" s="54" t="s">
        <v>2734</v>
      </c>
      <c r="C330" s="70" t="s">
        <v>1812</v>
      </c>
      <c r="D330" s="70" t="s">
        <v>131</v>
      </c>
      <c r="E330" s="79">
        <v>45141</v>
      </c>
      <c r="F330" s="72">
        <v>469098.54315899999</v>
      </c>
      <c r="G330" s="80">
        <v>1.3473010000000001</v>
      </c>
      <c r="H330" s="72">
        <v>6.3201706440000009</v>
      </c>
      <c r="I330" s="73">
        <f t="shared" ref="I330:I382" si="5">IFERROR(H330/$H$9,0)</f>
        <v>5.9279152831956806E-4</v>
      </c>
      <c r="J330" s="73">
        <f>H330/'סכום נכסי הקרן'!$C$41</f>
        <v>7.3222555335769554E-6</v>
      </c>
    </row>
    <row r="331" spans="1:10">
      <c r="A331" s="69" t="s">
        <v>2735</v>
      </c>
      <c r="B331" s="54" t="s">
        <v>2736</v>
      </c>
      <c r="C331" s="70" t="s">
        <v>1812</v>
      </c>
      <c r="D331" s="70" t="s">
        <v>133</v>
      </c>
      <c r="E331" s="79">
        <v>45236</v>
      </c>
      <c r="F331" s="72">
        <v>434065.76678599999</v>
      </c>
      <c r="G331" s="80">
        <v>2.554541</v>
      </c>
      <c r="H331" s="72">
        <v>11.088386262</v>
      </c>
      <c r="I331" s="73">
        <f t="shared" si="5"/>
        <v>1.0400196148325203E-3</v>
      </c>
      <c r="J331" s="73">
        <f>H331/'סכום נכסי הקרן'!$C$41</f>
        <v>1.2846488210321839E-5</v>
      </c>
    </row>
    <row r="332" spans="1:10">
      <c r="A332" s="69" t="s">
        <v>2737</v>
      </c>
      <c r="B332" s="54" t="s">
        <v>2738</v>
      </c>
      <c r="C332" s="70" t="s">
        <v>1812</v>
      </c>
      <c r="D332" s="70" t="s">
        <v>133</v>
      </c>
      <c r="E332" s="79">
        <v>45259</v>
      </c>
      <c r="F332" s="72">
        <v>874644.47047399997</v>
      </c>
      <c r="G332" s="80">
        <v>0.51429800000000003</v>
      </c>
      <c r="H332" s="72">
        <v>4.4982809459999995</v>
      </c>
      <c r="I332" s="73">
        <f t="shared" si="5"/>
        <v>4.2190994309965213E-4</v>
      </c>
      <c r="J332" s="73">
        <f>H332/'סכום נכסי הקרן'!$C$41</f>
        <v>5.2114989299697577E-6</v>
      </c>
    </row>
    <row r="333" spans="1:10">
      <c r="A333" s="69" t="s">
        <v>2737</v>
      </c>
      <c r="B333" s="54" t="s">
        <v>2739</v>
      </c>
      <c r="C333" s="70" t="s">
        <v>1812</v>
      </c>
      <c r="D333" s="70" t="s">
        <v>133</v>
      </c>
      <c r="E333" s="79">
        <v>45259</v>
      </c>
      <c r="F333" s="72">
        <v>265881.29911700002</v>
      </c>
      <c r="G333" s="80">
        <v>0.51429800000000003</v>
      </c>
      <c r="H333" s="72">
        <v>1.3674228130000001</v>
      </c>
      <c r="I333" s="73">
        <f t="shared" si="5"/>
        <v>1.2825550207997089E-4</v>
      </c>
      <c r="J333" s="73">
        <f>H333/'סכום נכסי הקרן'!$C$41</f>
        <v>1.5842324239669082E-6</v>
      </c>
    </row>
    <row r="334" spans="1:10">
      <c r="A334" s="69" t="s">
        <v>2740</v>
      </c>
      <c r="B334" s="54" t="s">
        <v>2741</v>
      </c>
      <c r="C334" s="70" t="s">
        <v>1812</v>
      </c>
      <c r="D334" s="70" t="s">
        <v>133</v>
      </c>
      <c r="E334" s="79">
        <v>45259</v>
      </c>
      <c r="F334" s="72">
        <v>26315.137106999999</v>
      </c>
      <c r="G334" s="80">
        <v>0.51928099999999999</v>
      </c>
      <c r="H334" s="72">
        <v>0.13664958100000002</v>
      </c>
      <c r="I334" s="73">
        <f t="shared" si="5"/>
        <v>1.2816855513564297E-5</v>
      </c>
      <c r="J334" s="73">
        <f>H334/'סכום נכסי הקרן'!$C$41</f>
        <v>1.5831584414387883E-7</v>
      </c>
    </row>
    <row r="335" spans="1:10">
      <c r="A335" s="69" t="s">
        <v>2740</v>
      </c>
      <c r="B335" s="54" t="s">
        <v>2742</v>
      </c>
      <c r="C335" s="70" t="s">
        <v>1812</v>
      </c>
      <c r="D335" s="70" t="s">
        <v>133</v>
      </c>
      <c r="E335" s="79">
        <v>45259</v>
      </c>
      <c r="F335" s="72">
        <v>461617.91497300001</v>
      </c>
      <c r="G335" s="80">
        <v>0.51928099999999999</v>
      </c>
      <c r="H335" s="72">
        <v>2.3970952029999997</v>
      </c>
      <c r="I335" s="73">
        <f t="shared" si="5"/>
        <v>2.2483217763477129E-4</v>
      </c>
      <c r="J335" s="73">
        <f>H335/'סכום נכסי הקרן'!$C$41</f>
        <v>2.7771629285580283E-6</v>
      </c>
    </row>
    <row r="336" spans="1:10">
      <c r="A336" s="69" t="s">
        <v>2743</v>
      </c>
      <c r="B336" s="54" t="s">
        <v>2744</v>
      </c>
      <c r="C336" s="70" t="s">
        <v>1812</v>
      </c>
      <c r="D336" s="70" t="s">
        <v>134</v>
      </c>
      <c r="E336" s="79">
        <v>45215</v>
      </c>
      <c r="F336" s="72">
        <v>67781.650592999998</v>
      </c>
      <c r="G336" s="80">
        <v>4.3419639999999999</v>
      </c>
      <c r="H336" s="72">
        <v>2.9430545850000001</v>
      </c>
      <c r="I336" s="73">
        <f t="shared" si="5"/>
        <v>2.7603967102158861E-4</v>
      </c>
      <c r="J336" s="73">
        <f>H336/'סכום נכסי הקרן'!$C$41</f>
        <v>3.4096860566721236E-6</v>
      </c>
    </row>
    <row r="337" spans="1:10">
      <c r="A337" s="69" t="s">
        <v>2745</v>
      </c>
      <c r="B337" s="54" t="s">
        <v>2746</v>
      </c>
      <c r="C337" s="70" t="s">
        <v>1812</v>
      </c>
      <c r="D337" s="70" t="s">
        <v>134</v>
      </c>
      <c r="E337" s="79">
        <v>45215</v>
      </c>
      <c r="F337" s="72">
        <v>37911.454446000003</v>
      </c>
      <c r="G337" s="80">
        <v>4.3319080000000003</v>
      </c>
      <c r="H337" s="72">
        <v>1.6422891910000001</v>
      </c>
      <c r="I337" s="73">
        <f t="shared" si="5"/>
        <v>1.5403620793052704E-4</v>
      </c>
      <c r="J337" s="73">
        <f>H337/'סכום נכסי הקרן'!$C$41</f>
        <v>1.902679815765647E-6</v>
      </c>
    </row>
    <row r="338" spans="1:10">
      <c r="A338" s="69" t="s">
        <v>2747</v>
      </c>
      <c r="B338" s="54" t="s">
        <v>2748</v>
      </c>
      <c r="C338" s="70" t="s">
        <v>1812</v>
      </c>
      <c r="D338" s="70" t="s">
        <v>131</v>
      </c>
      <c r="E338" s="79">
        <v>45211</v>
      </c>
      <c r="F338" s="72">
        <v>183594.44438999999</v>
      </c>
      <c r="G338" s="80">
        <v>3.9561730000000002</v>
      </c>
      <c r="H338" s="72">
        <v>7.263314018</v>
      </c>
      <c r="I338" s="73">
        <f t="shared" si="5"/>
        <v>6.8125233635624638E-4</v>
      </c>
      <c r="J338" s="73">
        <f>H338/'סכום נכסי הקרן'!$C$41</f>
        <v>8.4149375477539021E-6</v>
      </c>
    </row>
    <row r="339" spans="1:10">
      <c r="A339" s="69" t="s">
        <v>2749</v>
      </c>
      <c r="B339" s="54" t="s">
        <v>2750</v>
      </c>
      <c r="C339" s="70" t="s">
        <v>1812</v>
      </c>
      <c r="D339" s="70" t="s">
        <v>131</v>
      </c>
      <c r="E339" s="79">
        <v>45201</v>
      </c>
      <c r="F339" s="72">
        <v>122396.29626</v>
      </c>
      <c r="G339" s="80">
        <v>4.054138</v>
      </c>
      <c r="H339" s="72">
        <v>4.9621152510000002</v>
      </c>
      <c r="I339" s="73">
        <f t="shared" si="5"/>
        <v>4.6541463024113352E-4</v>
      </c>
      <c r="J339" s="73">
        <f>H339/'סכום נכסי הקרן'!$C$41</f>
        <v>5.7488757664121939E-6</v>
      </c>
    </row>
    <row r="340" spans="1:10">
      <c r="A340" s="69" t="s">
        <v>2751</v>
      </c>
      <c r="B340" s="54" t="s">
        <v>2752</v>
      </c>
      <c r="C340" s="70" t="s">
        <v>1812</v>
      </c>
      <c r="D340" s="70" t="s">
        <v>131</v>
      </c>
      <c r="E340" s="79">
        <v>45201</v>
      </c>
      <c r="F340" s="72">
        <v>122396.29626</v>
      </c>
      <c r="G340" s="80">
        <v>4.1063049999999999</v>
      </c>
      <c r="H340" s="72">
        <v>5.0259650960000002</v>
      </c>
      <c r="I340" s="73">
        <f t="shared" si="5"/>
        <v>4.7140333677019692E-4</v>
      </c>
      <c r="J340" s="73">
        <f>H340/'סכום נכסי הקרן'!$C$41</f>
        <v>5.8228492249157428E-6</v>
      </c>
    </row>
    <row r="341" spans="1:10">
      <c r="A341" s="69" t="s">
        <v>2753</v>
      </c>
      <c r="B341" s="54" t="s">
        <v>2754</v>
      </c>
      <c r="C341" s="70" t="s">
        <v>1812</v>
      </c>
      <c r="D341" s="70" t="s">
        <v>131</v>
      </c>
      <c r="E341" s="79">
        <v>45229</v>
      </c>
      <c r="F341" s="72">
        <v>195834.074016</v>
      </c>
      <c r="G341" s="80">
        <v>4.6035870000000001</v>
      </c>
      <c r="H341" s="72">
        <v>9.01539103</v>
      </c>
      <c r="I341" s="73">
        <f t="shared" si="5"/>
        <v>8.4558593875083731E-4</v>
      </c>
      <c r="J341" s="73">
        <f>H341/'סכום נכסי הקרן'!$C$41</f>
        <v>1.0444812422817478E-5</v>
      </c>
    </row>
    <row r="342" spans="1:10">
      <c r="A342" s="69" t="s">
        <v>2755</v>
      </c>
      <c r="B342" s="54" t="s">
        <v>2756</v>
      </c>
      <c r="C342" s="70" t="s">
        <v>1812</v>
      </c>
      <c r="D342" s="70" t="s">
        <v>135</v>
      </c>
      <c r="E342" s="79">
        <v>45267</v>
      </c>
      <c r="F342" s="72">
        <v>113921.030124</v>
      </c>
      <c r="G342" s="80">
        <v>-3.7832910000000002</v>
      </c>
      <c r="H342" s="72">
        <v>-4.3099637570000002</v>
      </c>
      <c r="I342" s="73">
        <f t="shared" si="5"/>
        <v>-4.0424699686541837E-4</v>
      </c>
      <c r="J342" s="73">
        <f>H342/'סכום נכסי הקרן'!$C$41</f>
        <v>-4.9933234000840327E-6</v>
      </c>
    </row>
    <row r="343" spans="1:10">
      <c r="A343" s="69" t="s">
        <v>2757</v>
      </c>
      <c r="B343" s="54" t="s">
        <v>2758</v>
      </c>
      <c r="C343" s="70" t="s">
        <v>1812</v>
      </c>
      <c r="D343" s="70" t="s">
        <v>131</v>
      </c>
      <c r="E343" s="79">
        <v>45267</v>
      </c>
      <c r="F343" s="72">
        <v>127285.54201999999</v>
      </c>
      <c r="G343" s="80">
        <v>-2.7613349999999999</v>
      </c>
      <c r="H343" s="72">
        <v>-3.5147805749999996</v>
      </c>
      <c r="I343" s="73">
        <f t="shared" si="5"/>
        <v>-3.2966390721430336E-4</v>
      </c>
      <c r="J343" s="73">
        <f>H343/'סכום נכסי הקרן'!$C$41</f>
        <v>-4.0720611774992027E-6</v>
      </c>
    </row>
    <row r="344" spans="1:10">
      <c r="A344" s="69" t="s">
        <v>2759</v>
      </c>
      <c r="B344" s="54" t="s">
        <v>2760</v>
      </c>
      <c r="C344" s="70" t="s">
        <v>1812</v>
      </c>
      <c r="D344" s="70" t="s">
        <v>133</v>
      </c>
      <c r="E344" s="79">
        <v>45232</v>
      </c>
      <c r="F344" s="72">
        <v>545824.68999999994</v>
      </c>
      <c r="G344" s="80">
        <v>-4.0362830000000001</v>
      </c>
      <c r="H344" s="72">
        <v>-22.031029999999998</v>
      </c>
      <c r="I344" s="73">
        <f t="shared" si="5"/>
        <v>-2.0663695143346276E-3</v>
      </c>
      <c r="J344" s="73">
        <f>H344/'סכום נכסי הקרן'!$C$41</f>
        <v>-2.5524125915974219E-5</v>
      </c>
    </row>
    <row r="345" spans="1:10">
      <c r="A345" s="69" t="s">
        <v>2761</v>
      </c>
      <c r="B345" s="54" t="s">
        <v>2762</v>
      </c>
      <c r="C345" s="70" t="s">
        <v>1812</v>
      </c>
      <c r="D345" s="70" t="s">
        <v>133</v>
      </c>
      <c r="E345" s="79">
        <v>45210</v>
      </c>
      <c r="F345" s="72">
        <v>273752.661563</v>
      </c>
      <c r="G345" s="80">
        <v>-3.9090379999999998</v>
      </c>
      <c r="H345" s="72">
        <v>-10.701096618999999</v>
      </c>
      <c r="I345" s="73">
        <f t="shared" si="5"/>
        <v>-1.0036943267496326E-3</v>
      </c>
      <c r="J345" s="73">
        <f>H345/'סכום נכסי הקרן'!$C$41</f>
        <v>-1.2397792456474436E-5</v>
      </c>
    </row>
    <row r="346" spans="1:10">
      <c r="A346" s="69" t="s">
        <v>2763</v>
      </c>
      <c r="B346" s="54" t="s">
        <v>2764</v>
      </c>
      <c r="C346" s="70" t="s">
        <v>1812</v>
      </c>
      <c r="D346" s="70" t="s">
        <v>133</v>
      </c>
      <c r="E346" s="79">
        <v>45232</v>
      </c>
      <c r="F346" s="72">
        <v>308276.05230699998</v>
      </c>
      <c r="G346" s="80">
        <v>-3.938898</v>
      </c>
      <c r="H346" s="72">
        <v>-12.142679443</v>
      </c>
      <c r="I346" s="73">
        <f t="shared" si="5"/>
        <v>-1.1389055628971039E-3</v>
      </c>
      <c r="J346" s="73">
        <f>H346/'סכום נכסי הקרן'!$C$41</f>
        <v>-1.4067943217382199E-5</v>
      </c>
    </row>
    <row r="347" spans="1:10">
      <c r="A347" s="69" t="s">
        <v>2765</v>
      </c>
      <c r="B347" s="54" t="s">
        <v>2766</v>
      </c>
      <c r="C347" s="70" t="s">
        <v>1812</v>
      </c>
      <c r="D347" s="70" t="s">
        <v>133</v>
      </c>
      <c r="E347" s="79">
        <v>45232</v>
      </c>
      <c r="F347" s="72">
        <v>165461.34173099999</v>
      </c>
      <c r="G347" s="80">
        <v>-3.8902739999999998</v>
      </c>
      <c r="H347" s="72">
        <v>-6.4368994759999998</v>
      </c>
      <c r="I347" s="73">
        <f t="shared" si="5"/>
        <v>-6.0373994516111772E-4</v>
      </c>
      <c r="J347" s="73">
        <f>H347/'סכום נכסי הקרן'!$C$41</f>
        <v>-7.4574921251476881E-6</v>
      </c>
    </row>
    <row r="348" spans="1:10">
      <c r="A348" s="69" t="s">
        <v>2765</v>
      </c>
      <c r="B348" s="54" t="s">
        <v>2767</v>
      </c>
      <c r="C348" s="70" t="s">
        <v>1812</v>
      </c>
      <c r="D348" s="70" t="s">
        <v>133</v>
      </c>
      <c r="E348" s="79">
        <v>45232</v>
      </c>
      <c r="F348" s="72">
        <v>453902.07803099998</v>
      </c>
      <c r="G348" s="80">
        <v>-3.8902739999999998</v>
      </c>
      <c r="H348" s="72">
        <v>-17.658034300000001</v>
      </c>
      <c r="I348" s="73">
        <f t="shared" si="5"/>
        <v>-1.656210524909421E-3</v>
      </c>
      <c r="J348" s="73">
        <f>H348/'סכום נכסי הקרן'!$C$41</f>
        <v>-2.0457776640574304E-5</v>
      </c>
    </row>
    <row r="349" spans="1:10">
      <c r="A349" s="69" t="s">
        <v>2768</v>
      </c>
      <c r="B349" s="54" t="s">
        <v>2769</v>
      </c>
      <c r="C349" s="70" t="s">
        <v>1812</v>
      </c>
      <c r="D349" s="70" t="s">
        <v>133</v>
      </c>
      <c r="E349" s="79">
        <v>45266</v>
      </c>
      <c r="F349" s="72">
        <v>89977.832733999996</v>
      </c>
      <c r="G349" s="80">
        <v>-2.3862839999999998</v>
      </c>
      <c r="H349" s="72">
        <v>-2.1471264769999996</v>
      </c>
      <c r="I349" s="73">
        <f t="shared" si="5"/>
        <v>-2.0138671208261755E-4</v>
      </c>
      <c r="J349" s="73">
        <f>H349/'סכום נכסי הקרן'!$C$41</f>
        <v>-2.4875607974965363E-6</v>
      </c>
    </row>
    <row r="350" spans="1:10">
      <c r="A350" s="69" t="s">
        <v>2770</v>
      </c>
      <c r="B350" s="54" t="s">
        <v>2771</v>
      </c>
      <c r="C350" s="70" t="s">
        <v>1812</v>
      </c>
      <c r="D350" s="70" t="s">
        <v>133</v>
      </c>
      <c r="E350" s="79">
        <v>45274</v>
      </c>
      <c r="F350" s="72">
        <v>503422.32501500001</v>
      </c>
      <c r="G350" s="80">
        <v>-1.485609</v>
      </c>
      <c r="H350" s="72">
        <v>-7.478885656000001</v>
      </c>
      <c r="I350" s="73">
        <f t="shared" si="5"/>
        <v>-7.0147157535316946E-4</v>
      </c>
      <c r="J350" s="73">
        <f>H350/'סכום נכסי הקרן'!$C$41</f>
        <v>-8.6646888136831314E-6</v>
      </c>
    </row>
    <row r="351" spans="1:10">
      <c r="A351" s="69" t="s">
        <v>2772</v>
      </c>
      <c r="B351" s="54" t="s">
        <v>2773</v>
      </c>
      <c r="C351" s="70" t="s">
        <v>1812</v>
      </c>
      <c r="D351" s="70" t="s">
        <v>133</v>
      </c>
      <c r="E351" s="79">
        <v>45279</v>
      </c>
      <c r="F351" s="72">
        <v>189822.21283199999</v>
      </c>
      <c r="G351" s="80">
        <v>-0.93020800000000003</v>
      </c>
      <c r="H351" s="72">
        <v>-1.7657411619999999</v>
      </c>
      <c r="I351" s="73">
        <f t="shared" si="5"/>
        <v>-1.6561521215134294E-4</v>
      </c>
      <c r="J351" s="73">
        <f>H351/'סכום נכסי הקרן'!$C$41</f>
        <v>-2.0457055232509161E-6</v>
      </c>
    </row>
    <row r="352" spans="1:10">
      <c r="A352" s="69" t="s">
        <v>2774</v>
      </c>
      <c r="B352" s="54" t="s">
        <v>2775</v>
      </c>
      <c r="C352" s="70" t="s">
        <v>1812</v>
      </c>
      <c r="D352" s="70" t="s">
        <v>133</v>
      </c>
      <c r="E352" s="79">
        <v>45279</v>
      </c>
      <c r="F352" s="72">
        <v>189978.038974</v>
      </c>
      <c r="G352" s="80">
        <v>-0.84742200000000001</v>
      </c>
      <c r="H352" s="72">
        <v>-1.609915019</v>
      </c>
      <c r="I352" s="73">
        <f t="shared" si="5"/>
        <v>-1.5099971794015318E-4</v>
      </c>
      <c r="J352" s="73">
        <f>H352/'סכום נכסי הקרן'!$C$41</f>
        <v>-1.8651726069536482E-6</v>
      </c>
    </row>
    <row r="353" spans="1:10">
      <c r="A353" s="69" t="s">
        <v>2776</v>
      </c>
      <c r="B353" s="54" t="s">
        <v>2777</v>
      </c>
      <c r="C353" s="70" t="s">
        <v>1812</v>
      </c>
      <c r="D353" s="70" t="s">
        <v>133</v>
      </c>
      <c r="E353" s="79">
        <v>45288</v>
      </c>
      <c r="F353" s="72">
        <v>128181.430717</v>
      </c>
      <c r="G353" s="80">
        <v>0.37514199999999998</v>
      </c>
      <c r="H353" s="72">
        <v>0.48086239599999997</v>
      </c>
      <c r="I353" s="73">
        <f t="shared" si="5"/>
        <v>4.5101813019377916E-5</v>
      </c>
      <c r="J353" s="73">
        <f>H353/'סכום נכסי הקרן'!$C$41</f>
        <v>5.5710479009656191E-7</v>
      </c>
    </row>
    <row r="354" spans="1:10">
      <c r="A354" s="69" t="s">
        <v>2778</v>
      </c>
      <c r="B354" s="54" t="s">
        <v>2779</v>
      </c>
      <c r="C354" s="70" t="s">
        <v>1812</v>
      </c>
      <c r="D354" s="70" t="s">
        <v>133</v>
      </c>
      <c r="E354" s="79">
        <v>45288</v>
      </c>
      <c r="F354" s="72">
        <v>128296.857489</v>
      </c>
      <c r="G354" s="80">
        <v>0.46477299999999999</v>
      </c>
      <c r="H354" s="72">
        <v>0.59628916900000006</v>
      </c>
      <c r="I354" s="73">
        <f t="shared" si="5"/>
        <v>5.5928105065878853E-5</v>
      </c>
      <c r="J354" s="73">
        <f>H354/'סכום נכסי הקרן'!$C$41</f>
        <v>6.9083287671468982E-7</v>
      </c>
    </row>
    <row r="355" spans="1:10">
      <c r="A355" s="69" t="s">
        <v>2780</v>
      </c>
      <c r="B355" s="54" t="s">
        <v>2781</v>
      </c>
      <c r="C355" s="70" t="s">
        <v>1812</v>
      </c>
      <c r="D355" s="70" t="s">
        <v>134</v>
      </c>
      <c r="E355" s="79">
        <v>45280</v>
      </c>
      <c r="F355" s="72">
        <v>212240.06583300003</v>
      </c>
      <c r="G355" s="80">
        <v>-0.50404000000000004</v>
      </c>
      <c r="H355" s="72">
        <v>-1.0697749759999999</v>
      </c>
      <c r="I355" s="73">
        <f t="shared" si="5"/>
        <v>-1.0033804128106848E-4</v>
      </c>
      <c r="J355" s="73">
        <f>H355/'סכום נכסי הקרן'!$C$41</f>
        <v>-1.2393914941417764E-6</v>
      </c>
    </row>
    <row r="356" spans="1:10">
      <c r="A356" s="69" t="s">
        <v>2782</v>
      </c>
      <c r="B356" s="54" t="s">
        <v>2783</v>
      </c>
      <c r="C356" s="70" t="s">
        <v>1812</v>
      </c>
      <c r="D356" s="70" t="s">
        <v>134</v>
      </c>
      <c r="E356" s="79">
        <v>45281</v>
      </c>
      <c r="F356" s="72">
        <v>219758.14624600002</v>
      </c>
      <c r="G356" s="80">
        <v>-0.41282000000000002</v>
      </c>
      <c r="H356" s="72">
        <v>-0.90720631200000001</v>
      </c>
      <c r="I356" s="73">
        <f t="shared" si="5"/>
        <v>-8.5090141783146272E-5</v>
      </c>
      <c r="J356" s="73">
        <f>H356/'סכום נכסי הקרן'!$C$41</f>
        <v>-1.0510470068469152E-6</v>
      </c>
    </row>
    <row r="357" spans="1:10">
      <c r="A357" s="69" t="s">
        <v>2784</v>
      </c>
      <c r="B357" s="54" t="s">
        <v>2785</v>
      </c>
      <c r="C357" s="70" t="s">
        <v>1812</v>
      </c>
      <c r="D357" s="70" t="s">
        <v>131</v>
      </c>
      <c r="E357" s="79">
        <v>45251</v>
      </c>
      <c r="F357" s="72">
        <v>173621.56381000002</v>
      </c>
      <c r="G357" s="80">
        <v>-3.6627640000000001</v>
      </c>
      <c r="H357" s="72">
        <v>-6.3593475789999996</v>
      </c>
      <c r="I357" s="73">
        <f t="shared" si="5"/>
        <v>-5.9646607391044908E-4</v>
      </c>
      <c r="J357" s="73">
        <f>H357/'סכום נכסי הקרן'!$C$41</f>
        <v>-7.3676441069637601E-6</v>
      </c>
    </row>
    <row r="358" spans="1:10">
      <c r="A358" s="69" t="s">
        <v>2786</v>
      </c>
      <c r="B358" s="54" t="s">
        <v>2787</v>
      </c>
      <c r="C358" s="70" t="s">
        <v>1812</v>
      </c>
      <c r="D358" s="70" t="s">
        <v>131</v>
      </c>
      <c r="E358" s="79">
        <v>45251</v>
      </c>
      <c r="F358" s="72">
        <v>173408.15297899998</v>
      </c>
      <c r="G358" s="80">
        <v>-3.7899940000000001</v>
      </c>
      <c r="H358" s="72">
        <v>-6.5721593810000005</v>
      </c>
      <c r="I358" s="73">
        <f t="shared" si="5"/>
        <v>-6.1642645796618407E-4</v>
      </c>
      <c r="J358" s="73">
        <f>H358/'סכום נכסי הקרן'!$C$41</f>
        <v>-7.6141979553609252E-6</v>
      </c>
    </row>
    <row r="359" spans="1:10">
      <c r="A359" s="69" t="s">
        <v>2788</v>
      </c>
      <c r="B359" s="54" t="s">
        <v>2789</v>
      </c>
      <c r="C359" s="70" t="s">
        <v>1812</v>
      </c>
      <c r="D359" s="70" t="s">
        <v>131</v>
      </c>
      <c r="E359" s="79">
        <v>45251</v>
      </c>
      <c r="F359" s="72">
        <v>354504.82913199998</v>
      </c>
      <c r="G359" s="80">
        <v>-3.8465410000000002</v>
      </c>
      <c r="H359" s="72">
        <v>-13.636175249000001</v>
      </c>
      <c r="I359" s="73">
        <f t="shared" si="5"/>
        <v>-1.2789859042749252E-3</v>
      </c>
      <c r="J359" s="73">
        <f>H359/'סכום נכסי הקרן'!$C$41</f>
        <v>-1.5798237942927189E-5</v>
      </c>
    </row>
    <row r="360" spans="1:10">
      <c r="A360" s="69" t="s">
        <v>2790</v>
      </c>
      <c r="B360" s="54" t="s">
        <v>2791</v>
      </c>
      <c r="C360" s="70" t="s">
        <v>1812</v>
      </c>
      <c r="D360" s="70" t="s">
        <v>131</v>
      </c>
      <c r="E360" s="79">
        <v>45250</v>
      </c>
      <c r="F360" s="72">
        <v>117686.35025399999</v>
      </c>
      <c r="G360" s="80">
        <v>-4.2706439999999999</v>
      </c>
      <c r="H360" s="72">
        <v>-5.0259650960000002</v>
      </c>
      <c r="I360" s="73">
        <f t="shared" si="5"/>
        <v>-4.7140333677019692E-4</v>
      </c>
      <c r="J360" s="73">
        <f>H360/'סכום נכסי הקרן'!$C$41</f>
        <v>-5.8228492249157428E-6</v>
      </c>
    </row>
    <row r="361" spans="1:10">
      <c r="A361" s="69" t="s">
        <v>2792</v>
      </c>
      <c r="B361" s="54" t="s">
        <v>2793</v>
      </c>
      <c r="C361" s="70" t="s">
        <v>1812</v>
      </c>
      <c r="D361" s="70" t="s">
        <v>131</v>
      </c>
      <c r="E361" s="79">
        <v>45250</v>
      </c>
      <c r="F361" s="72">
        <v>352987.07152300002</v>
      </c>
      <c r="G361" s="80">
        <v>-4.291849</v>
      </c>
      <c r="H361" s="72">
        <v>-15.149672664999999</v>
      </c>
      <c r="I361" s="73">
        <f t="shared" si="5"/>
        <v>-1.4209422685686796E-3</v>
      </c>
      <c r="J361" s="73">
        <f>H361/'סכום נכסי הקרן'!$C$41</f>
        <v>-1.7551705602836215E-5</v>
      </c>
    </row>
    <row r="362" spans="1:10">
      <c r="A362" s="69" t="s">
        <v>2794</v>
      </c>
      <c r="B362" s="54" t="s">
        <v>2795</v>
      </c>
      <c r="C362" s="70" t="s">
        <v>1812</v>
      </c>
      <c r="D362" s="70" t="s">
        <v>131</v>
      </c>
      <c r="E362" s="79">
        <v>45253</v>
      </c>
      <c r="F362" s="72">
        <v>233957.37930500001</v>
      </c>
      <c r="G362" s="80">
        <v>-4.8997299999999999</v>
      </c>
      <c r="H362" s="72">
        <v>-11.463278733999999</v>
      </c>
      <c r="I362" s="73">
        <f t="shared" si="5"/>
        <v>-1.0751821276743776E-3</v>
      </c>
      <c r="J362" s="73">
        <f>H362/'סכום נכסי הקרן'!$C$41</f>
        <v>-1.3280821178879314E-5</v>
      </c>
    </row>
    <row r="363" spans="1:10">
      <c r="A363" s="69" t="s">
        <v>2796</v>
      </c>
      <c r="B363" s="54" t="s">
        <v>2797</v>
      </c>
      <c r="C363" s="70" t="s">
        <v>1812</v>
      </c>
      <c r="D363" s="70" t="s">
        <v>131</v>
      </c>
      <c r="E363" s="79">
        <v>45252</v>
      </c>
      <c r="F363" s="72">
        <v>233633.78682499996</v>
      </c>
      <c r="G363" s="80">
        <v>-5.0446309999999999</v>
      </c>
      <c r="H363" s="72">
        <v>-11.785962917000003</v>
      </c>
      <c r="I363" s="73">
        <f t="shared" si="5"/>
        <v>-1.105447837380605E-3</v>
      </c>
      <c r="J363" s="73">
        <f>H363/'סכום נכסי הקרן'!$C$41</f>
        <v>-1.3654668053854537E-5</v>
      </c>
    </row>
    <row r="364" spans="1:10">
      <c r="A364" s="118" t="s">
        <v>3363</v>
      </c>
      <c r="B364" s="117" t="s">
        <v>3363</v>
      </c>
      <c r="C364" s="117" t="s">
        <v>3363</v>
      </c>
      <c r="D364" s="117" t="s">
        <v>3363</v>
      </c>
      <c r="E364" s="117" t="s">
        <v>3363</v>
      </c>
      <c r="F364" s="117" t="s">
        <v>3363</v>
      </c>
      <c r="G364" s="117" t="s">
        <v>3363</v>
      </c>
      <c r="H364" s="117" t="s">
        <v>3363</v>
      </c>
      <c r="I364" s="117" t="s">
        <v>3363</v>
      </c>
      <c r="J364" s="117" t="s">
        <v>3363</v>
      </c>
    </row>
    <row r="365" spans="1:10">
      <c r="A365" s="68" t="s">
        <v>179</v>
      </c>
      <c r="B365" s="116" t="s">
        <v>3363</v>
      </c>
      <c r="C365" s="116" t="s">
        <v>3363</v>
      </c>
      <c r="D365" s="116" t="s">
        <v>3363</v>
      </c>
      <c r="E365" s="116" t="s">
        <v>3363</v>
      </c>
      <c r="F365" s="116" t="s">
        <v>3363</v>
      </c>
      <c r="G365" s="116" t="s">
        <v>3363</v>
      </c>
      <c r="H365" s="66">
        <v>10.765220016999999</v>
      </c>
      <c r="I365" s="67">
        <f t="shared" si="5"/>
        <v>1.0097086907981017E-3</v>
      </c>
      <c r="J365" s="67">
        <f>H365/'סכום נכסי הקרן'!$C$41</f>
        <v>1.2472082840751164E-5</v>
      </c>
    </row>
    <row r="366" spans="1:10">
      <c r="A366" s="69" t="s">
        <v>2798</v>
      </c>
      <c r="B366" s="54" t="s">
        <v>2799</v>
      </c>
      <c r="C366" s="70" t="s">
        <v>1812</v>
      </c>
      <c r="D366" s="70" t="s">
        <v>132</v>
      </c>
      <c r="E366" s="79">
        <v>45280</v>
      </c>
      <c r="F366" s="72">
        <v>329803.25</v>
      </c>
      <c r="G366" s="80">
        <v>0.80555399999999999</v>
      </c>
      <c r="H366" s="72">
        <v>2.656743273</v>
      </c>
      <c r="I366" s="73">
        <f t="shared" si="5"/>
        <v>2.4918550366191683E-4</v>
      </c>
      <c r="J366" s="73">
        <f>H366/'סכום נכסי הקרן'!$C$41</f>
        <v>3.077979097049456E-6</v>
      </c>
    </row>
    <row r="367" spans="1:10">
      <c r="A367" s="69" t="s">
        <v>2800</v>
      </c>
      <c r="B367" s="54" t="s">
        <v>2801</v>
      </c>
      <c r="C367" s="70" t="s">
        <v>1812</v>
      </c>
      <c r="D367" s="70" t="s">
        <v>132</v>
      </c>
      <c r="E367" s="79">
        <v>45280</v>
      </c>
      <c r="F367" s="72">
        <v>659606.5</v>
      </c>
      <c r="G367" s="80">
        <v>0.78289699999999995</v>
      </c>
      <c r="H367" s="72">
        <v>5.1640394999999994</v>
      </c>
      <c r="I367" s="73">
        <f t="shared" si="5"/>
        <v>4.8435383155575717E-4</v>
      </c>
      <c r="J367" s="73">
        <f>H367/'סכום נכסי הקרן'!$C$41</f>
        <v>5.9828158026685335E-6</v>
      </c>
    </row>
    <row r="368" spans="1:10">
      <c r="A368" s="69" t="s">
        <v>2802</v>
      </c>
      <c r="B368" s="54" t="s">
        <v>2803</v>
      </c>
      <c r="C368" s="70" t="s">
        <v>1812</v>
      </c>
      <c r="D368" s="70" t="s">
        <v>132</v>
      </c>
      <c r="E368" s="79">
        <v>45279</v>
      </c>
      <c r="F368" s="72">
        <v>659606.5</v>
      </c>
      <c r="G368" s="80">
        <v>0.44639299999999998</v>
      </c>
      <c r="H368" s="72">
        <v>2.9444372440000004</v>
      </c>
      <c r="I368" s="73">
        <f t="shared" si="5"/>
        <v>2.7616935558042772E-4</v>
      </c>
      <c r="J368" s="73">
        <f>H368/'סכום נכסי הקרן'!$C$41</f>
        <v>3.4112879410331758E-6</v>
      </c>
    </row>
    <row r="369" spans="1:10">
      <c r="A369" s="118" t="s">
        <v>3363</v>
      </c>
      <c r="B369" s="117" t="s">
        <v>3363</v>
      </c>
      <c r="C369" s="117" t="s">
        <v>3363</v>
      </c>
      <c r="D369" s="117" t="s">
        <v>3363</v>
      </c>
      <c r="E369" s="117" t="s">
        <v>3363</v>
      </c>
      <c r="F369" s="117" t="s">
        <v>3363</v>
      </c>
      <c r="G369" s="117" t="s">
        <v>3363</v>
      </c>
      <c r="H369" s="117" t="s">
        <v>3363</v>
      </c>
      <c r="I369" s="117" t="s">
        <v>3363</v>
      </c>
      <c r="J369" s="117" t="s">
        <v>3363</v>
      </c>
    </row>
    <row r="370" spans="1:10">
      <c r="A370" s="63" t="s">
        <v>190</v>
      </c>
      <c r="B370" s="116" t="s">
        <v>3363</v>
      </c>
      <c r="C370" s="116" t="s">
        <v>3363</v>
      </c>
      <c r="D370" s="116" t="s">
        <v>3363</v>
      </c>
      <c r="E370" s="116" t="s">
        <v>3363</v>
      </c>
      <c r="F370" s="116" t="s">
        <v>3363</v>
      </c>
      <c r="G370" s="116" t="s">
        <v>3363</v>
      </c>
      <c r="H370" s="66">
        <v>2284.9745097260006</v>
      </c>
      <c r="I370" s="67">
        <f t="shared" si="5"/>
        <v>0.21431597469249147</v>
      </c>
      <c r="J370" s="67">
        <f>H370/'סכום נכסי הקרן'!$C$41</f>
        <v>2.6472651120278035E-3</v>
      </c>
    </row>
    <row r="371" spans="1:10">
      <c r="A371" s="68" t="s">
        <v>178</v>
      </c>
      <c r="B371" s="116" t="s">
        <v>3363</v>
      </c>
      <c r="C371" s="116" t="s">
        <v>3363</v>
      </c>
      <c r="D371" s="116" t="s">
        <v>3363</v>
      </c>
      <c r="E371" s="116" t="s">
        <v>3363</v>
      </c>
      <c r="F371" s="116" t="s">
        <v>3363</v>
      </c>
      <c r="G371" s="116" t="s">
        <v>3363</v>
      </c>
      <c r="H371" s="66">
        <v>2076.0337879660005</v>
      </c>
      <c r="I371" s="67">
        <f t="shared" si="5"/>
        <v>0.19471867317059541</v>
      </c>
      <c r="J371" s="67">
        <f>H371/'סכום נכסי הקרן'!$C$41</f>
        <v>2.4051961170159148E-3</v>
      </c>
    </row>
    <row r="372" spans="1:10">
      <c r="A372" s="69" t="s">
        <v>2804</v>
      </c>
      <c r="B372" s="54" t="s">
        <v>2805</v>
      </c>
      <c r="C372" s="70" t="s">
        <v>1812</v>
      </c>
      <c r="D372" s="70" t="s">
        <v>131</v>
      </c>
      <c r="E372" s="79">
        <v>44972</v>
      </c>
      <c r="F372" s="72">
        <v>5753159.8486890011</v>
      </c>
      <c r="G372" s="80">
        <v>6.601216</v>
      </c>
      <c r="H372" s="72">
        <v>379.77849537100002</v>
      </c>
      <c r="I372" s="73">
        <f t="shared" si="5"/>
        <v>3.5620790541091768E-2</v>
      </c>
      <c r="J372" s="73">
        <f>H372/'סכום נכסי הקרן'!$C$41</f>
        <v>4.3999368781344483E-4</v>
      </c>
    </row>
    <row r="373" spans="1:10">
      <c r="A373" s="69" t="s">
        <v>2806</v>
      </c>
      <c r="B373" s="54" t="s">
        <v>2807</v>
      </c>
      <c r="C373" s="70" t="s">
        <v>1812</v>
      </c>
      <c r="D373" s="70" t="s">
        <v>140</v>
      </c>
      <c r="E373" s="79">
        <v>44972</v>
      </c>
      <c r="F373" s="72">
        <v>2865872.9899269999</v>
      </c>
      <c r="G373" s="80">
        <v>21.096354000000002</v>
      </c>
      <c r="H373" s="72">
        <v>604.59471193700006</v>
      </c>
      <c r="I373" s="73">
        <f t="shared" si="5"/>
        <v>5.6707111799790703E-2</v>
      </c>
      <c r="J373" s="73">
        <f>H373/'סכום נכסי הקרן'!$C$41</f>
        <v>7.0045529217708624E-4</v>
      </c>
    </row>
    <row r="374" spans="1:10">
      <c r="A374" s="69" t="s">
        <v>2808</v>
      </c>
      <c r="B374" s="54" t="s">
        <v>2809</v>
      </c>
      <c r="C374" s="70" t="s">
        <v>1812</v>
      </c>
      <c r="D374" s="70" t="s">
        <v>131</v>
      </c>
      <c r="E374" s="79">
        <v>45068</v>
      </c>
      <c r="F374" s="72">
        <v>579022.03918399999</v>
      </c>
      <c r="G374" s="80">
        <v>14.887363000000001</v>
      </c>
      <c r="H374" s="72">
        <v>86.201111918999999</v>
      </c>
      <c r="I374" s="73">
        <f t="shared" si="5"/>
        <v>8.0851122154147557E-3</v>
      </c>
      <c r="J374" s="73">
        <f>H374/'סכום נכסי הקרן'!$C$41</f>
        <v>9.9868596008336529E-5</v>
      </c>
    </row>
    <row r="375" spans="1:10">
      <c r="A375" s="69" t="s">
        <v>2804</v>
      </c>
      <c r="B375" s="54" t="s">
        <v>2810</v>
      </c>
      <c r="C375" s="70" t="s">
        <v>1812</v>
      </c>
      <c r="D375" s="70" t="s">
        <v>131</v>
      </c>
      <c r="E375" s="79">
        <v>45069</v>
      </c>
      <c r="F375" s="72">
        <v>4566423.012205</v>
      </c>
      <c r="G375" s="80">
        <v>12.757655</v>
      </c>
      <c r="H375" s="72">
        <v>582.568480174</v>
      </c>
      <c r="I375" s="73">
        <f t="shared" si="5"/>
        <v>5.4641192329355943E-2</v>
      </c>
      <c r="J375" s="73">
        <f>H375/'סכום נכסי הקרן'!$C$41</f>
        <v>6.7493672527516447E-4</v>
      </c>
    </row>
    <row r="376" spans="1:10">
      <c r="A376" s="69" t="s">
        <v>2806</v>
      </c>
      <c r="B376" s="54" t="s">
        <v>2811</v>
      </c>
      <c r="C376" s="70" t="s">
        <v>1812</v>
      </c>
      <c r="D376" s="70" t="s">
        <v>140</v>
      </c>
      <c r="E376" s="79">
        <v>45082</v>
      </c>
      <c r="F376" s="72">
        <v>1495558.7332769998</v>
      </c>
      <c r="G376" s="80">
        <v>7.888477</v>
      </c>
      <c r="H376" s="72">
        <v>117.976810826</v>
      </c>
      <c r="I376" s="73">
        <f t="shared" si="5"/>
        <v>1.1065469262638647E-2</v>
      </c>
      <c r="J376" s="73">
        <f>H376/'סכום נכסי הקרן'!$C$41</f>
        <v>1.3668244175092561E-4</v>
      </c>
    </row>
    <row r="377" spans="1:10">
      <c r="A377" s="69" t="s">
        <v>2804</v>
      </c>
      <c r="B377" s="54" t="s">
        <v>2812</v>
      </c>
      <c r="C377" s="70" t="s">
        <v>1812</v>
      </c>
      <c r="D377" s="70" t="s">
        <v>131</v>
      </c>
      <c r="E377" s="79">
        <v>45153</v>
      </c>
      <c r="F377" s="72">
        <v>6123436.1297180001</v>
      </c>
      <c r="G377" s="80">
        <v>5.9078999999999997</v>
      </c>
      <c r="H377" s="72">
        <v>361.76645722500001</v>
      </c>
      <c r="I377" s="73">
        <f t="shared" si="5"/>
        <v>3.3931376722676251E-2</v>
      </c>
      <c r="J377" s="73">
        <f>H377/'סכום נכסי הקרן'!$C$41</f>
        <v>4.1912577879412821E-4</v>
      </c>
    </row>
    <row r="378" spans="1:10">
      <c r="A378" s="69" t="s">
        <v>2813</v>
      </c>
      <c r="B378" s="54" t="s">
        <v>2814</v>
      </c>
      <c r="C378" s="70" t="s">
        <v>1812</v>
      </c>
      <c r="D378" s="70" t="s">
        <v>131</v>
      </c>
      <c r="E378" s="79">
        <v>45126</v>
      </c>
      <c r="F378" s="72">
        <v>780286.76595999999</v>
      </c>
      <c r="G378" s="80">
        <v>-7.2860750000000003</v>
      </c>
      <c r="H378" s="72">
        <v>-56.852279486</v>
      </c>
      <c r="I378" s="73">
        <f t="shared" si="5"/>
        <v>-5.3323797003727172E-3</v>
      </c>
      <c r="J378" s="73">
        <f>H378/'סכום נכסי הקרן'!$C$41</f>
        <v>-6.5866404803171814E-5</v>
      </c>
    </row>
    <row r="379" spans="1:10">
      <c r="A379" s="118" t="s">
        <v>3363</v>
      </c>
      <c r="B379" s="117" t="s">
        <v>3363</v>
      </c>
      <c r="C379" s="117" t="s">
        <v>3363</v>
      </c>
      <c r="D379" s="117" t="s">
        <v>3363</v>
      </c>
      <c r="E379" s="117" t="s">
        <v>3363</v>
      </c>
      <c r="F379" s="117" t="s">
        <v>3363</v>
      </c>
      <c r="G379" s="117" t="s">
        <v>3363</v>
      </c>
      <c r="H379" s="117" t="s">
        <v>3363</v>
      </c>
      <c r="I379" s="117" t="s">
        <v>3363</v>
      </c>
      <c r="J379" s="117" t="s">
        <v>3363</v>
      </c>
    </row>
    <row r="380" spans="1:10">
      <c r="A380" s="74" t="s">
        <v>179</v>
      </c>
      <c r="B380" s="117" t="s">
        <v>3363</v>
      </c>
      <c r="C380" s="117" t="s">
        <v>3363</v>
      </c>
      <c r="D380" s="117" t="s">
        <v>3363</v>
      </c>
      <c r="E380" s="117" t="s">
        <v>3363</v>
      </c>
      <c r="F380" s="117" t="s">
        <v>3363</v>
      </c>
      <c r="G380" s="117" t="s">
        <v>3363</v>
      </c>
      <c r="H380" s="72">
        <v>208.94072176</v>
      </c>
      <c r="I380" s="73">
        <f t="shared" si="5"/>
        <v>1.9597301521896062E-2</v>
      </c>
      <c r="J380" s="73">
        <f>H380/'סכום נכסי הקרן'!$C$41</f>
        <v>2.4206899501188892E-4</v>
      </c>
    </row>
    <row r="381" spans="1:10">
      <c r="A381" s="69" t="s">
        <v>2815</v>
      </c>
      <c r="B381" s="85">
        <v>10001064</v>
      </c>
      <c r="C381" s="70" t="s">
        <v>1812</v>
      </c>
      <c r="D381" s="70" t="s">
        <v>131</v>
      </c>
      <c r="E381" s="79">
        <v>45195</v>
      </c>
      <c r="F381" s="72">
        <v>2190357.8251350001</v>
      </c>
      <c r="G381" s="80">
        <v>6.3506020000000003</v>
      </c>
      <c r="H381" s="72">
        <v>139.10091591800003</v>
      </c>
      <c r="I381" s="73">
        <f t="shared" si="5"/>
        <v>1.3046775029083054E-2</v>
      </c>
      <c r="J381" s="73">
        <f>H381/'סכום נכסי הקרן'!$C$41</f>
        <v>1.6115584668162931E-4</v>
      </c>
    </row>
    <row r="382" spans="1:10">
      <c r="A382" s="69" t="s">
        <v>2815</v>
      </c>
      <c r="B382" s="54" t="s">
        <v>2816</v>
      </c>
      <c r="C382" s="70" t="s">
        <v>1812</v>
      </c>
      <c r="D382" s="70" t="s">
        <v>131</v>
      </c>
      <c r="E382" s="79">
        <v>45252</v>
      </c>
      <c r="F382" s="72">
        <v>1465553.2280669999</v>
      </c>
      <c r="G382" s="80">
        <v>4.7654230000000002</v>
      </c>
      <c r="H382" s="72">
        <v>69.839805842000004</v>
      </c>
      <c r="I382" s="73">
        <f t="shared" si="5"/>
        <v>6.5505264928130118E-3</v>
      </c>
      <c r="J382" s="73">
        <f>H382/'סכום נכסי הקרן'!$C$41</f>
        <v>8.0913148330259645E-5</v>
      </c>
    </row>
    <row r="383" spans="1:10">
      <c r="A383" s="119" t="s">
        <v>3363</v>
      </c>
      <c r="B383" s="120" t="s">
        <v>3363</v>
      </c>
      <c r="C383" s="120" t="s">
        <v>3363</v>
      </c>
      <c r="D383" s="120" t="s">
        <v>3363</v>
      </c>
      <c r="E383" s="120" t="s">
        <v>3363</v>
      </c>
      <c r="F383" s="120" t="s">
        <v>3363</v>
      </c>
      <c r="G383" s="120" t="s">
        <v>3363</v>
      </c>
      <c r="H383" s="120" t="s">
        <v>3363</v>
      </c>
      <c r="I383" s="120" t="s">
        <v>3363</v>
      </c>
      <c r="J383" s="120" t="s">
        <v>3363</v>
      </c>
    </row>
    <row r="384" spans="1:10">
      <c r="A384" s="119" t="s">
        <v>3363</v>
      </c>
      <c r="B384" s="120" t="s">
        <v>3363</v>
      </c>
      <c r="C384" s="120" t="s">
        <v>3363</v>
      </c>
      <c r="D384" s="120" t="s">
        <v>3363</v>
      </c>
      <c r="E384" s="120" t="s">
        <v>3363</v>
      </c>
      <c r="F384" s="120" t="s">
        <v>3363</v>
      </c>
      <c r="G384" s="120" t="s">
        <v>3363</v>
      </c>
      <c r="H384" s="120" t="s">
        <v>3363</v>
      </c>
      <c r="I384" s="120" t="s">
        <v>3363</v>
      </c>
      <c r="J384" s="120" t="s">
        <v>3363</v>
      </c>
    </row>
    <row r="385" spans="1:10">
      <c r="A385" s="119" t="s">
        <v>3363</v>
      </c>
      <c r="B385" s="120" t="s">
        <v>3363</v>
      </c>
      <c r="C385" s="120" t="s">
        <v>3363</v>
      </c>
      <c r="D385" s="120" t="s">
        <v>3363</v>
      </c>
      <c r="E385" s="120" t="s">
        <v>3363</v>
      </c>
      <c r="F385" s="120" t="s">
        <v>3363</v>
      </c>
      <c r="G385" s="120" t="s">
        <v>3363</v>
      </c>
      <c r="H385" s="120" t="s">
        <v>3363</v>
      </c>
      <c r="I385" s="120" t="s">
        <v>3363</v>
      </c>
      <c r="J385" s="120" t="s">
        <v>3363</v>
      </c>
    </row>
    <row r="386" spans="1:10">
      <c r="A386" s="84" t="s">
        <v>208</v>
      </c>
      <c r="B386" s="120" t="s">
        <v>3363</v>
      </c>
      <c r="C386" s="120" t="s">
        <v>3363</v>
      </c>
      <c r="D386" s="120" t="s">
        <v>3363</v>
      </c>
      <c r="E386" s="120" t="s">
        <v>3363</v>
      </c>
      <c r="F386" s="120" t="s">
        <v>3363</v>
      </c>
      <c r="G386" s="120" t="s">
        <v>3363</v>
      </c>
      <c r="H386" s="120" t="s">
        <v>3363</v>
      </c>
      <c r="I386" s="120" t="s">
        <v>3363</v>
      </c>
      <c r="J386" s="120" t="s">
        <v>3363</v>
      </c>
    </row>
    <row r="387" spans="1:10">
      <c r="A387" s="84" t="s">
        <v>112</v>
      </c>
      <c r="B387" s="120" t="s">
        <v>3363</v>
      </c>
      <c r="C387" s="120" t="s">
        <v>3363</v>
      </c>
      <c r="D387" s="120" t="s">
        <v>3363</v>
      </c>
      <c r="E387" s="120" t="s">
        <v>3363</v>
      </c>
      <c r="F387" s="120" t="s">
        <v>3363</v>
      </c>
      <c r="G387" s="120" t="s">
        <v>3363</v>
      </c>
      <c r="H387" s="120" t="s">
        <v>3363</v>
      </c>
      <c r="I387" s="120" t="s">
        <v>3363</v>
      </c>
      <c r="J387" s="120" t="s">
        <v>3363</v>
      </c>
    </row>
    <row r="388" spans="1:10">
      <c r="A388" s="84" t="s">
        <v>191</v>
      </c>
      <c r="B388" s="120" t="s">
        <v>3363</v>
      </c>
      <c r="C388" s="120" t="s">
        <v>3363</v>
      </c>
      <c r="D388" s="120" t="s">
        <v>3363</v>
      </c>
      <c r="E388" s="120" t="s">
        <v>3363</v>
      </c>
      <c r="F388" s="120" t="s">
        <v>3363</v>
      </c>
      <c r="G388" s="120" t="s">
        <v>3363</v>
      </c>
      <c r="H388" s="120" t="s">
        <v>3363</v>
      </c>
      <c r="I388" s="120" t="s">
        <v>3363</v>
      </c>
      <c r="J388" s="120" t="s">
        <v>3363</v>
      </c>
    </row>
    <row r="389" spans="1:10">
      <c r="A389" s="84" t="s">
        <v>199</v>
      </c>
      <c r="B389" s="120" t="s">
        <v>3363</v>
      </c>
      <c r="C389" s="120" t="s">
        <v>3363</v>
      </c>
      <c r="D389" s="120" t="s">
        <v>3363</v>
      </c>
      <c r="E389" s="120" t="s">
        <v>3363</v>
      </c>
      <c r="F389" s="120" t="s">
        <v>3363</v>
      </c>
      <c r="G389" s="120" t="s">
        <v>3363</v>
      </c>
      <c r="H389" s="120" t="s">
        <v>3363</v>
      </c>
      <c r="I389" s="120" t="s">
        <v>3363</v>
      </c>
      <c r="J389" s="120" t="s">
        <v>3363</v>
      </c>
    </row>
    <row r="390" spans="1:10" hidden="1">
      <c r="B390" s="1"/>
      <c r="C390" s="1"/>
    </row>
    <row r="391" spans="1:10" hidden="1">
      <c r="B391" s="1"/>
      <c r="C391" s="1"/>
    </row>
    <row r="392" spans="1:10" hidden="1">
      <c r="B392" s="1"/>
      <c r="C392" s="1"/>
    </row>
    <row r="393" spans="1:10" hidden="1">
      <c r="B393" s="1"/>
      <c r="C393" s="1"/>
    </row>
    <row r="394" spans="1:10" hidden="1">
      <c r="B394" s="1"/>
      <c r="C394" s="1"/>
    </row>
    <row r="395" spans="1:10" hidden="1">
      <c r="B395" s="1"/>
      <c r="C395" s="1"/>
    </row>
    <row r="396" spans="1:10" hidden="1">
      <c r="B396" s="1"/>
      <c r="C396" s="1"/>
    </row>
    <row r="397" spans="1:10" hidden="1">
      <c r="B397" s="1"/>
      <c r="C397" s="1"/>
    </row>
    <row r="398" spans="1:10" hidden="1">
      <c r="B398" s="1"/>
      <c r="C398" s="1"/>
    </row>
    <row r="399" spans="1:10" hidden="1">
      <c r="B399" s="1"/>
      <c r="C399" s="1"/>
    </row>
    <row r="400" spans="1:10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80 B382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145</v>
      </c>
      <c r="B1" s="36" t="s" vm="1">
        <v>216</v>
      </c>
    </row>
    <row r="2" spans="1:16">
      <c r="A2" s="36" t="s">
        <v>144</v>
      </c>
      <c r="B2" s="36" t="s">
        <v>217</v>
      </c>
    </row>
    <row r="3" spans="1:16">
      <c r="A3" s="36" t="s">
        <v>146</v>
      </c>
      <c r="B3" s="36" t="s">
        <v>218</v>
      </c>
    </row>
    <row r="4" spans="1:16">
      <c r="A4" s="36" t="s">
        <v>147</v>
      </c>
      <c r="B4" s="36">
        <v>2145</v>
      </c>
    </row>
    <row r="5" spans="1:16" ht="18.75">
      <c r="A5" s="144" t="s">
        <v>102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6"/>
    </row>
    <row r="6" spans="1:16" s="3" customFormat="1">
      <c r="A6" s="37" t="s">
        <v>116</v>
      </c>
      <c r="B6" s="38" t="s">
        <v>47</v>
      </c>
      <c r="C6" s="38" t="s">
        <v>54</v>
      </c>
      <c r="D6" s="38" t="s">
        <v>14</v>
      </c>
      <c r="E6" s="38" t="s">
        <v>70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111</v>
      </c>
      <c r="N6" s="38" t="s">
        <v>62</v>
      </c>
      <c r="O6" s="38" t="s">
        <v>148</v>
      </c>
      <c r="P6" s="40" t="s">
        <v>150</v>
      </c>
    </row>
    <row r="7" spans="1:16" s="3" customFormat="1">
      <c r="A7" s="112" t="s">
        <v>3363</v>
      </c>
      <c r="B7" s="113" t="s">
        <v>3363</v>
      </c>
      <c r="C7" s="113" t="s">
        <v>3363</v>
      </c>
      <c r="D7" s="113" t="s">
        <v>3363</v>
      </c>
      <c r="E7" s="113" t="s">
        <v>3363</v>
      </c>
      <c r="F7" s="12" t="s">
        <v>21</v>
      </c>
      <c r="G7" s="12" t="s">
        <v>20</v>
      </c>
      <c r="H7" s="113" t="s">
        <v>3363</v>
      </c>
      <c r="I7" s="12" t="s">
        <v>19</v>
      </c>
      <c r="J7" s="12" t="s">
        <v>19</v>
      </c>
      <c r="K7" s="12" t="s">
        <v>200</v>
      </c>
      <c r="L7" s="113" t="s">
        <v>3363</v>
      </c>
      <c r="M7" s="12" t="s">
        <v>196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4" t="s">
        <v>3363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16" s="4" customFormat="1" ht="20.25">
      <c r="A9" s="86" t="s">
        <v>3087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87">
        <v>0</v>
      </c>
      <c r="N9" s="117" t="s">
        <v>3363</v>
      </c>
      <c r="O9" s="88">
        <v>0</v>
      </c>
      <c r="P9" s="88">
        <v>0</v>
      </c>
    </row>
    <row r="10" spans="1:16">
      <c r="A10" s="84" t="s">
        <v>208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  <c r="P10" s="117" t="s">
        <v>3363</v>
      </c>
    </row>
    <row r="11" spans="1:16">
      <c r="A11" s="84" t="s">
        <v>112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  <c r="P11" s="117" t="s">
        <v>3363</v>
      </c>
    </row>
    <row r="12" spans="1:16">
      <c r="A12" s="84" t="s">
        <v>191</v>
      </c>
      <c r="B12" s="117" t="s">
        <v>3363</v>
      </c>
      <c r="C12" s="117" t="s">
        <v>3363</v>
      </c>
      <c r="D12" s="117" t="s">
        <v>3363</v>
      </c>
      <c r="E12" s="117" t="s">
        <v>3363</v>
      </c>
      <c r="F12" s="117" t="s">
        <v>3363</v>
      </c>
      <c r="G12" s="117" t="s">
        <v>3363</v>
      </c>
      <c r="H12" s="117" t="s">
        <v>3363</v>
      </c>
      <c r="I12" s="117" t="s">
        <v>3363</v>
      </c>
      <c r="J12" s="117" t="s">
        <v>3363</v>
      </c>
      <c r="K12" s="117" t="s">
        <v>3363</v>
      </c>
      <c r="L12" s="117" t="s">
        <v>3363</v>
      </c>
      <c r="M12" s="117" t="s">
        <v>3363</v>
      </c>
      <c r="N12" s="117" t="s">
        <v>3363</v>
      </c>
      <c r="O12" s="117" t="s">
        <v>3363</v>
      </c>
      <c r="P12" s="117" t="s">
        <v>3363</v>
      </c>
    </row>
    <row r="13" spans="1:16">
      <c r="A13" s="84" t="s">
        <v>199</v>
      </c>
      <c r="B13" s="117" t="s">
        <v>3363</v>
      </c>
      <c r="C13" s="117" t="s">
        <v>3363</v>
      </c>
      <c r="D13" s="117" t="s">
        <v>3363</v>
      </c>
      <c r="E13" s="117" t="s">
        <v>3363</v>
      </c>
      <c r="F13" s="117" t="s">
        <v>3363</v>
      </c>
      <c r="G13" s="117" t="s">
        <v>3363</v>
      </c>
      <c r="H13" s="117" t="s">
        <v>3363</v>
      </c>
      <c r="I13" s="117" t="s">
        <v>3363</v>
      </c>
      <c r="J13" s="117" t="s">
        <v>3363</v>
      </c>
      <c r="K13" s="117" t="s">
        <v>3363</v>
      </c>
      <c r="L13" s="117" t="s">
        <v>3363</v>
      </c>
      <c r="M13" s="117" t="s">
        <v>3363</v>
      </c>
      <c r="N13" s="117" t="s">
        <v>3363</v>
      </c>
      <c r="O13" s="117" t="s">
        <v>3363</v>
      </c>
      <c r="P13" s="117" t="s">
        <v>3363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9.85546875" style="2" customWidth="1"/>
    <col min="2" max="2" width="20.140625" style="2" customWidth="1"/>
    <col min="3" max="3" width="14.5703125" style="2" customWidth="1"/>
    <col min="4" max="4" width="15.42578125" style="2" bestFit="1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34" style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145</v>
      </c>
      <c r="B1" s="36" t="s" vm="1">
        <v>216</v>
      </c>
    </row>
    <row r="2" spans="1:17">
      <c r="A2" s="36" t="s">
        <v>144</v>
      </c>
      <c r="B2" s="36" t="s">
        <v>217</v>
      </c>
    </row>
    <row r="3" spans="1:17">
      <c r="A3" s="36" t="s">
        <v>146</v>
      </c>
      <c r="B3" s="36" t="s">
        <v>218</v>
      </c>
    </row>
    <row r="4" spans="1:17">
      <c r="A4" s="36" t="s">
        <v>147</v>
      </c>
      <c r="B4" s="36">
        <v>2145</v>
      </c>
    </row>
    <row r="5" spans="1:17" s="3" customFormat="1">
      <c r="A5" s="37" t="s">
        <v>116</v>
      </c>
      <c r="B5" s="38" t="s">
        <v>174</v>
      </c>
      <c r="C5" s="38" t="s">
        <v>47</v>
      </c>
      <c r="D5" s="38" t="s">
        <v>117</v>
      </c>
      <c r="E5" s="38" t="s">
        <v>14</v>
      </c>
      <c r="F5" s="38" t="s">
        <v>104</v>
      </c>
      <c r="G5" s="38" t="s">
        <v>70</v>
      </c>
      <c r="H5" s="38" t="s">
        <v>17</v>
      </c>
      <c r="I5" s="38" t="s">
        <v>215</v>
      </c>
      <c r="J5" s="38" t="s">
        <v>103</v>
      </c>
      <c r="K5" s="38" t="s">
        <v>36</v>
      </c>
      <c r="L5" s="38" t="s">
        <v>18</v>
      </c>
      <c r="M5" s="38" t="s">
        <v>193</v>
      </c>
      <c r="N5" s="38" t="s">
        <v>192</v>
      </c>
      <c r="O5" s="38" t="s">
        <v>111</v>
      </c>
      <c r="P5" s="38" t="s">
        <v>148</v>
      </c>
      <c r="Q5" s="40" t="s">
        <v>150</v>
      </c>
    </row>
    <row r="6" spans="1:17" s="3" customFormat="1">
      <c r="A6" s="112" t="s">
        <v>3363</v>
      </c>
      <c r="B6" s="135" t="s">
        <v>3363</v>
      </c>
      <c r="C6" s="113" t="s">
        <v>3363</v>
      </c>
      <c r="D6" s="113" t="s">
        <v>3363</v>
      </c>
      <c r="E6" s="113" t="s">
        <v>3363</v>
      </c>
      <c r="F6" s="12" t="s">
        <v>21</v>
      </c>
      <c r="G6" s="113" t="s">
        <v>3363</v>
      </c>
      <c r="H6" s="12" t="s">
        <v>20</v>
      </c>
      <c r="I6" s="113" t="s">
        <v>3363</v>
      </c>
      <c r="J6" s="113" t="s">
        <v>3363</v>
      </c>
      <c r="K6" s="12" t="s">
        <v>19</v>
      </c>
      <c r="L6" s="12" t="s">
        <v>19</v>
      </c>
      <c r="M6" s="12" t="s">
        <v>200</v>
      </c>
      <c r="N6" s="113" t="s">
        <v>3363</v>
      </c>
      <c r="O6" s="12" t="s">
        <v>196</v>
      </c>
      <c r="P6" s="12" t="s">
        <v>19</v>
      </c>
      <c r="Q6" s="13" t="s">
        <v>19</v>
      </c>
    </row>
    <row r="7" spans="1:17" s="4" customFormat="1" ht="20.25">
      <c r="A7" s="114" t="s">
        <v>3363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113</v>
      </c>
      <c r="Q7" s="15" t="s">
        <v>114</v>
      </c>
    </row>
    <row r="8" spans="1:17" s="4" customFormat="1" ht="20.25">
      <c r="A8" s="59" t="s">
        <v>42</v>
      </c>
      <c r="B8" s="115" t="s">
        <v>3363</v>
      </c>
      <c r="C8" s="115" t="s">
        <v>3363</v>
      </c>
      <c r="D8" s="115" t="s">
        <v>3363</v>
      </c>
      <c r="E8" s="115" t="s">
        <v>3363</v>
      </c>
      <c r="F8" s="115" t="s">
        <v>3363</v>
      </c>
      <c r="G8" s="115" t="s">
        <v>3363</v>
      </c>
      <c r="H8" s="61">
        <v>4.5534396767698277</v>
      </c>
      <c r="I8" s="115" t="s">
        <v>3363</v>
      </c>
      <c r="J8" s="115" t="s">
        <v>3363</v>
      </c>
      <c r="K8" s="115" t="s">
        <v>3363</v>
      </c>
      <c r="L8" s="60">
        <v>8.653197330324866E-2</v>
      </c>
      <c r="M8" s="115" t="s">
        <v>3363</v>
      </c>
      <c r="N8" s="115" t="s">
        <v>3363</v>
      </c>
      <c r="O8" s="61">
        <f>O9+O285</f>
        <v>83617.730181504987</v>
      </c>
      <c r="P8" s="62">
        <f>IFERROR(O8/$O$8,0)</f>
        <v>1</v>
      </c>
      <c r="Q8" s="62">
        <f>O8/'סכום נכסי הקרן'!$C$41</f>
        <v>9.6875610171684723E-2</v>
      </c>
    </row>
    <row r="9" spans="1:17">
      <c r="A9" s="63" t="s">
        <v>40</v>
      </c>
      <c r="B9" s="116" t="s">
        <v>3363</v>
      </c>
      <c r="C9" s="116" t="s">
        <v>3363</v>
      </c>
      <c r="D9" s="116" t="s">
        <v>3363</v>
      </c>
      <c r="E9" s="116" t="s">
        <v>3363</v>
      </c>
      <c r="F9" s="116" t="s">
        <v>3363</v>
      </c>
      <c r="G9" s="116" t="s">
        <v>3363</v>
      </c>
      <c r="H9" s="66">
        <v>5.8709813928944774</v>
      </c>
      <c r="I9" s="116" t="s">
        <v>3363</v>
      </c>
      <c r="J9" s="116" t="s">
        <v>3363</v>
      </c>
      <c r="K9" s="116" t="s">
        <v>3363</v>
      </c>
      <c r="L9" s="65">
        <v>4.7535737219657072E-2</v>
      </c>
      <c r="M9" s="116" t="s">
        <v>3363</v>
      </c>
      <c r="N9" s="116" t="s">
        <v>3363</v>
      </c>
      <c r="O9" s="66">
        <f>O10+O47+O282</f>
        <v>54758.537030998981</v>
      </c>
      <c r="P9" s="67">
        <f t="shared" ref="P9:P72" si="0">IFERROR(O9/$O$8,0)</f>
        <v>0.65486753720936042</v>
      </c>
      <c r="Q9" s="67">
        <f>O9/'סכום נכסי הקרן'!$C$41</f>
        <v>6.3440692248785249E-2</v>
      </c>
    </row>
    <row r="10" spans="1:17">
      <c r="A10" s="68" t="s">
        <v>37</v>
      </c>
      <c r="B10" s="116" t="s">
        <v>3363</v>
      </c>
      <c r="C10" s="116" t="s">
        <v>3363</v>
      </c>
      <c r="D10" s="116" t="s">
        <v>3363</v>
      </c>
      <c r="E10" s="116" t="s">
        <v>3363</v>
      </c>
      <c r="F10" s="116" t="s">
        <v>3363</v>
      </c>
      <c r="G10" s="116" t="s">
        <v>3363</v>
      </c>
      <c r="H10" s="66">
        <v>9.9167588380746157</v>
      </c>
      <c r="I10" s="116" t="s">
        <v>3363</v>
      </c>
      <c r="J10" s="116" t="s">
        <v>3363</v>
      </c>
      <c r="K10" s="116" t="s">
        <v>3363</v>
      </c>
      <c r="L10" s="65">
        <v>4.4935633186106799E-2</v>
      </c>
      <c r="M10" s="116" t="s">
        <v>3363</v>
      </c>
      <c r="N10" s="116" t="s">
        <v>3363</v>
      </c>
      <c r="O10" s="66">
        <f>SUM(O11:O45)</f>
        <v>10173.543167279</v>
      </c>
      <c r="P10" s="67">
        <f t="shared" si="0"/>
        <v>0.1216672964596836</v>
      </c>
      <c r="Q10" s="67">
        <f>O10/'סכום נכסי הקרן'!$C$41</f>
        <v>1.1786593582471106E-2</v>
      </c>
    </row>
    <row r="11" spans="1:17">
      <c r="A11" s="69" t="s">
        <v>3258</v>
      </c>
      <c r="B11" s="70" t="s">
        <v>2878</v>
      </c>
      <c r="C11" s="54">
        <v>6028</v>
      </c>
      <c r="D11" s="117" t="s">
        <v>3363</v>
      </c>
      <c r="E11" s="54" t="s">
        <v>645</v>
      </c>
      <c r="F11" s="79">
        <v>43100</v>
      </c>
      <c r="G11" s="117" t="s">
        <v>3363</v>
      </c>
      <c r="H11" s="72">
        <v>7.4400000000096229</v>
      </c>
      <c r="I11" s="70" t="s">
        <v>29</v>
      </c>
      <c r="J11" s="70" t="s">
        <v>132</v>
      </c>
      <c r="K11" s="71">
        <v>6.4500000000076912E-2</v>
      </c>
      <c r="L11" s="71">
        <v>6.4500000000076912E-2</v>
      </c>
      <c r="M11" s="72">
        <v>222493.42798400001</v>
      </c>
      <c r="N11" s="80">
        <v>113.97</v>
      </c>
      <c r="O11" s="72">
        <v>253.57575984899998</v>
      </c>
      <c r="P11" s="73">
        <f t="shared" si="0"/>
        <v>3.0325597130964363E-3</v>
      </c>
      <c r="Q11" s="73">
        <f>O11/'סכום נכסי הקרן'!$C$41</f>
        <v>2.9378107258828641E-4</v>
      </c>
    </row>
    <row r="12" spans="1:17">
      <c r="A12" s="69" t="s">
        <v>3258</v>
      </c>
      <c r="B12" s="70" t="s">
        <v>2878</v>
      </c>
      <c r="C12" s="54">
        <v>6869</v>
      </c>
      <c r="D12" s="117" t="s">
        <v>3363</v>
      </c>
      <c r="E12" s="54" t="s">
        <v>645</v>
      </c>
      <c r="F12" s="79">
        <v>43555</v>
      </c>
      <c r="G12" s="117" t="s">
        <v>3363</v>
      </c>
      <c r="H12" s="72">
        <v>3.3700000000108528</v>
      </c>
      <c r="I12" s="70" t="s">
        <v>29</v>
      </c>
      <c r="J12" s="70" t="s">
        <v>132</v>
      </c>
      <c r="K12" s="71">
        <v>5.7400000000217055E-2</v>
      </c>
      <c r="L12" s="71">
        <v>5.7400000000217055E-2</v>
      </c>
      <c r="M12" s="72">
        <v>43990.944422</v>
      </c>
      <c r="N12" s="80">
        <v>100.54</v>
      </c>
      <c r="O12" s="72">
        <v>44.228495496000001</v>
      </c>
      <c r="P12" s="73">
        <f t="shared" si="0"/>
        <v>5.2893681041084621E-4</v>
      </c>
      <c r="Q12" s="73">
        <f>O12/'סכום נכסי הקרן'!$C$41</f>
        <v>5.1241076250815449E-5</v>
      </c>
    </row>
    <row r="13" spans="1:17">
      <c r="A13" s="69" t="s">
        <v>3258</v>
      </c>
      <c r="B13" s="70" t="s">
        <v>2878</v>
      </c>
      <c r="C13" s="54">
        <v>6870</v>
      </c>
      <c r="D13" s="117" t="s">
        <v>3363</v>
      </c>
      <c r="E13" s="54" t="s">
        <v>645</v>
      </c>
      <c r="F13" s="79">
        <v>43555</v>
      </c>
      <c r="G13" s="117" t="s">
        <v>3363</v>
      </c>
      <c r="H13" s="72">
        <v>5.2400000000019542</v>
      </c>
      <c r="I13" s="70" t="s">
        <v>29</v>
      </c>
      <c r="J13" s="70" t="s">
        <v>132</v>
      </c>
      <c r="K13" s="71">
        <v>4.4200000000006012E-2</v>
      </c>
      <c r="L13" s="71">
        <v>4.4200000000006012E-2</v>
      </c>
      <c r="M13" s="72">
        <v>524129.82529900002</v>
      </c>
      <c r="N13" s="80">
        <v>101.54</v>
      </c>
      <c r="O13" s="72">
        <v>532.20142460400007</v>
      </c>
      <c r="P13" s="73">
        <f t="shared" si="0"/>
        <v>6.3646959017994867E-3</v>
      </c>
      <c r="Q13" s="73">
        <f>O13/'סכום נכסי הקרן'!$C$41</f>
        <v>6.1658379904404651E-4</v>
      </c>
    </row>
    <row r="14" spans="1:17">
      <c r="A14" s="69" t="s">
        <v>3258</v>
      </c>
      <c r="B14" s="70" t="s">
        <v>2878</v>
      </c>
      <c r="C14" s="54">
        <v>6868</v>
      </c>
      <c r="D14" s="117" t="s">
        <v>3363</v>
      </c>
      <c r="E14" s="54" t="s">
        <v>645</v>
      </c>
      <c r="F14" s="79">
        <v>43555</v>
      </c>
      <c r="G14" s="117" t="s">
        <v>3363</v>
      </c>
      <c r="H14" s="72">
        <v>5.6699999999783737</v>
      </c>
      <c r="I14" s="70" t="s">
        <v>29</v>
      </c>
      <c r="J14" s="70" t="s">
        <v>132</v>
      </c>
      <c r="K14" s="71">
        <v>1.8899999999927915E-2</v>
      </c>
      <c r="L14" s="71">
        <v>1.8899999999927915E-2</v>
      </c>
      <c r="M14" s="72">
        <v>74066.667788999999</v>
      </c>
      <c r="N14" s="80">
        <v>132.97999999999999</v>
      </c>
      <c r="O14" s="72">
        <v>98.49384293899999</v>
      </c>
      <c r="P14" s="73">
        <f t="shared" si="0"/>
        <v>1.1779062015341022E-3</v>
      </c>
      <c r="Q14" s="73">
        <f>O14/'סכום נכסי הקרן'!$C$41</f>
        <v>1.1411038199862758E-4</v>
      </c>
    </row>
    <row r="15" spans="1:17">
      <c r="A15" s="69" t="s">
        <v>3258</v>
      </c>
      <c r="B15" s="70" t="s">
        <v>2878</v>
      </c>
      <c r="C15" s="54">
        <v>6867</v>
      </c>
      <c r="D15" s="117" t="s">
        <v>3363</v>
      </c>
      <c r="E15" s="54" t="s">
        <v>645</v>
      </c>
      <c r="F15" s="79">
        <v>43555</v>
      </c>
      <c r="G15" s="117" t="s">
        <v>3363</v>
      </c>
      <c r="H15" s="72">
        <v>4.9799999999944067</v>
      </c>
      <c r="I15" s="70" t="s">
        <v>29</v>
      </c>
      <c r="J15" s="70" t="s">
        <v>132</v>
      </c>
      <c r="K15" s="71">
        <v>3.8699999999952182E-2</v>
      </c>
      <c r="L15" s="71">
        <v>3.8699999999952182E-2</v>
      </c>
      <c r="M15" s="72">
        <v>178337.28595799996</v>
      </c>
      <c r="N15" s="80">
        <v>124.32</v>
      </c>
      <c r="O15" s="72">
        <v>221.70888673799999</v>
      </c>
      <c r="P15" s="73">
        <f t="shared" si="0"/>
        <v>2.6514578458031231E-3</v>
      </c>
      <c r="Q15" s="73">
        <f>O15/'סכום נכסי הקרן'!$C$41</f>
        <v>2.5686159665667827E-4</v>
      </c>
    </row>
    <row r="16" spans="1:17">
      <c r="A16" s="69" t="s">
        <v>3258</v>
      </c>
      <c r="B16" s="70" t="s">
        <v>2878</v>
      </c>
      <c r="C16" s="54">
        <v>6866</v>
      </c>
      <c r="D16" s="117" t="s">
        <v>3363</v>
      </c>
      <c r="E16" s="54" t="s">
        <v>645</v>
      </c>
      <c r="F16" s="79">
        <v>43555</v>
      </c>
      <c r="G16" s="117" t="s">
        <v>3363</v>
      </c>
      <c r="H16" s="72">
        <v>5.8900000000070829</v>
      </c>
      <c r="I16" s="70" t="s">
        <v>29</v>
      </c>
      <c r="J16" s="70" t="s">
        <v>132</v>
      </c>
      <c r="K16" s="71">
        <v>3.6600000000053201E-2</v>
      </c>
      <c r="L16" s="71">
        <v>3.6600000000053201E-2</v>
      </c>
      <c r="M16" s="72">
        <v>275074.55928099999</v>
      </c>
      <c r="N16" s="80">
        <v>121.64</v>
      </c>
      <c r="O16" s="72">
        <v>334.60065466700001</v>
      </c>
      <c r="P16" s="73">
        <f t="shared" si="0"/>
        <v>4.0015515123490971E-3</v>
      </c>
      <c r="Q16" s="73">
        <f>O16/'סכום נכסי הקרן'!$C$41</f>
        <v>3.8765274439224657E-4</v>
      </c>
    </row>
    <row r="17" spans="1:17">
      <c r="A17" s="69" t="s">
        <v>3258</v>
      </c>
      <c r="B17" s="70" t="s">
        <v>2878</v>
      </c>
      <c r="C17" s="54">
        <v>6865</v>
      </c>
      <c r="D17" s="117" t="s">
        <v>3363</v>
      </c>
      <c r="E17" s="54" t="s">
        <v>645</v>
      </c>
      <c r="F17" s="79">
        <v>43555</v>
      </c>
      <c r="G17" s="117" t="s">
        <v>3363</v>
      </c>
      <c r="H17" s="72">
        <v>3.9700000000097067</v>
      </c>
      <c r="I17" s="70" t="s">
        <v>29</v>
      </c>
      <c r="J17" s="70" t="s">
        <v>132</v>
      </c>
      <c r="K17" s="71">
        <v>2.7700000000036397E-2</v>
      </c>
      <c r="L17" s="71">
        <v>2.7700000000036397E-2</v>
      </c>
      <c r="M17" s="72">
        <v>133767.620723</v>
      </c>
      <c r="N17" s="80">
        <v>123.23</v>
      </c>
      <c r="O17" s="72">
        <v>164.84185402</v>
      </c>
      <c r="P17" s="73">
        <f t="shared" si="0"/>
        <v>1.9713744161936196E-3</v>
      </c>
      <c r="Q17" s="73">
        <f>O17/'סכום נכסי הקרן'!$C$41</f>
        <v>1.9097809944560565E-4</v>
      </c>
    </row>
    <row r="18" spans="1:17">
      <c r="A18" s="69" t="s">
        <v>3258</v>
      </c>
      <c r="B18" s="70" t="s">
        <v>2878</v>
      </c>
      <c r="C18" s="54">
        <v>5212</v>
      </c>
      <c r="D18" s="117" t="s">
        <v>3363</v>
      </c>
      <c r="E18" s="54" t="s">
        <v>645</v>
      </c>
      <c r="F18" s="79">
        <v>42643</v>
      </c>
      <c r="G18" s="117" t="s">
        <v>3363</v>
      </c>
      <c r="H18" s="72">
        <v>6.9399999999998787</v>
      </c>
      <c r="I18" s="70" t="s">
        <v>29</v>
      </c>
      <c r="J18" s="70" t="s">
        <v>132</v>
      </c>
      <c r="K18" s="71">
        <v>4.8500000000007121E-2</v>
      </c>
      <c r="L18" s="71">
        <v>4.8500000000007121E-2</v>
      </c>
      <c r="M18" s="72">
        <v>490844.53310900001</v>
      </c>
      <c r="N18" s="80">
        <v>100.21</v>
      </c>
      <c r="O18" s="72">
        <v>491.87530664899998</v>
      </c>
      <c r="P18" s="73">
        <f t="shared" si="0"/>
        <v>5.8824283507972518E-3</v>
      </c>
      <c r="Q18" s="73">
        <f>O18/'סכום נכסי הקרן'!$C$41</f>
        <v>5.6986383577470085E-4</v>
      </c>
    </row>
    <row r="19" spans="1:17">
      <c r="A19" s="69" t="s">
        <v>3259</v>
      </c>
      <c r="B19" s="70" t="s">
        <v>2878</v>
      </c>
      <c r="C19" s="54" t="s">
        <v>2879</v>
      </c>
      <c r="D19" s="117" t="s">
        <v>3363</v>
      </c>
      <c r="E19" s="54" t="s">
        <v>645</v>
      </c>
      <c r="F19" s="79">
        <v>45107</v>
      </c>
      <c r="G19" s="117" t="s">
        <v>3363</v>
      </c>
      <c r="H19" s="72">
        <v>9.2000000000075737</v>
      </c>
      <c r="I19" s="70" t="s">
        <v>29</v>
      </c>
      <c r="J19" s="70" t="s">
        <v>132</v>
      </c>
      <c r="K19" s="71">
        <v>7.060000000004639E-2</v>
      </c>
      <c r="L19" s="71">
        <v>7.060000000004639E-2</v>
      </c>
      <c r="M19" s="72">
        <v>402236.71659500001</v>
      </c>
      <c r="N19" s="80">
        <v>105.04</v>
      </c>
      <c r="O19" s="72">
        <v>422.50944708399999</v>
      </c>
      <c r="P19" s="73">
        <f t="shared" si="0"/>
        <v>5.0528691243696645E-3</v>
      </c>
      <c r="Q19" s="73">
        <f>O19/'סכום נכסי הקרן'!$C$41</f>
        <v>4.8949977954097757E-4</v>
      </c>
    </row>
    <row r="20" spans="1:17">
      <c r="A20" s="69" t="s">
        <v>3259</v>
      </c>
      <c r="B20" s="70" t="s">
        <v>2878</v>
      </c>
      <c r="C20" s="54" t="s">
        <v>2880</v>
      </c>
      <c r="D20" s="117" t="s">
        <v>3363</v>
      </c>
      <c r="E20" s="54" t="s">
        <v>645</v>
      </c>
      <c r="F20" s="79">
        <v>45107</v>
      </c>
      <c r="G20" s="117" t="s">
        <v>3363</v>
      </c>
      <c r="H20" s="72">
        <v>9.0000000000092086</v>
      </c>
      <c r="I20" s="70" t="s">
        <v>29</v>
      </c>
      <c r="J20" s="70" t="s">
        <v>132</v>
      </c>
      <c r="K20" s="71">
        <v>7.1400000000095151E-2</v>
      </c>
      <c r="L20" s="71">
        <v>7.1400000000095151E-2</v>
      </c>
      <c r="M20" s="72">
        <v>311108.29571199999</v>
      </c>
      <c r="N20" s="80">
        <v>104.73</v>
      </c>
      <c r="O20" s="72">
        <v>325.823718085</v>
      </c>
      <c r="P20" s="73">
        <f t="shared" si="0"/>
        <v>3.8965864940097047E-3</v>
      </c>
      <c r="Q20" s="73">
        <f>O20/'סכום נכסי הקרן'!$C$41</f>
        <v>3.7748419419393587E-4</v>
      </c>
    </row>
    <row r="21" spans="1:17">
      <c r="A21" s="69" t="s">
        <v>3259</v>
      </c>
      <c r="B21" s="70" t="s">
        <v>2878</v>
      </c>
      <c r="C21" s="54" t="s">
        <v>2881</v>
      </c>
      <c r="D21" s="117" t="s">
        <v>3363</v>
      </c>
      <c r="E21" s="54" t="s">
        <v>645</v>
      </c>
      <c r="F21" s="79">
        <v>45107</v>
      </c>
      <c r="G21" s="117" t="s">
        <v>3363</v>
      </c>
      <c r="H21" s="72">
        <v>8.3999999998896566</v>
      </c>
      <c r="I21" s="70" t="s">
        <v>29</v>
      </c>
      <c r="J21" s="70" t="s">
        <v>132</v>
      </c>
      <c r="K21" s="71">
        <v>7.1899999998904451E-2</v>
      </c>
      <c r="L21" s="71">
        <v>7.1899999998904451E-2</v>
      </c>
      <c r="M21" s="72">
        <v>24953.894564999999</v>
      </c>
      <c r="N21" s="80">
        <v>101.69</v>
      </c>
      <c r="O21" s="72">
        <v>25.375615362000001</v>
      </c>
      <c r="P21" s="73">
        <f t="shared" si="0"/>
        <v>3.0347170757826566E-4</v>
      </c>
      <c r="Q21" s="73">
        <f>O21/'סכום נכסי הקרן'!$C$41</f>
        <v>2.9399006841487566E-5</v>
      </c>
    </row>
    <row r="22" spans="1:17">
      <c r="A22" s="69" t="s">
        <v>3259</v>
      </c>
      <c r="B22" s="70" t="s">
        <v>2878</v>
      </c>
      <c r="C22" s="54" t="s">
        <v>2882</v>
      </c>
      <c r="D22" s="117" t="s">
        <v>3363</v>
      </c>
      <c r="E22" s="54" t="s">
        <v>645</v>
      </c>
      <c r="F22" s="79">
        <v>45107</v>
      </c>
      <c r="G22" s="117" t="s">
        <v>3363</v>
      </c>
      <c r="H22" s="72">
        <v>7.4100000000187674</v>
      </c>
      <c r="I22" s="70" t="s">
        <v>29</v>
      </c>
      <c r="J22" s="70" t="s">
        <v>132</v>
      </c>
      <c r="K22" s="71">
        <v>7.0600000000168792E-2</v>
      </c>
      <c r="L22" s="71">
        <v>7.0600000000168792E-2</v>
      </c>
      <c r="M22" s="72">
        <v>196464.26568499996</v>
      </c>
      <c r="N22" s="80">
        <v>80.819999999999993</v>
      </c>
      <c r="O22" s="72">
        <v>158.782419522</v>
      </c>
      <c r="P22" s="73">
        <f t="shared" si="0"/>
        <v>1.8989085111176618E-3</v>
      </c>
      <c r="Q22" s="73">
        <f>O22/'סכום נכסי הקרן'!$C$41</f>
        <v>1.8395792067472884E-4</v>
      </c>
    </row>
    <row r="23" spans="1:17">
      <c r="A23" s="69" t="s">
        <v>3259</v>
      </c>
      <c r="B23" s="70" t="s">
        <v>2878</v>
      </c>
      <c r="C23" s="54" t="s">
        <v>2883</v>
      </c>
      <c r="D23" s="117" t="s">
        <v>3363</v>
      </c>
      <c r="E23" s="54" t="s">
        <v>645</v>
      </c>
      <c r="F23" s="79">
        <v>45107</v>
      </c>
      <c r="G23" s="117" t="s">
        <v>3363</v>
      </c>
      <c r="H23" s="72">
        <v>11.189999999822961</v>
      </c>
      <c r="I23" s="70" t="s">
        <v>29</v>
      </c>
      <c r="J23" s="70" t="s">
        <v>132</v>
      </c>
      <c r="K23" s="71">
        <v>3.5399999999504425E-2</v>
      </c>
      <c r="L23" s="71">
        <v>3.5399999999504425E-2</v>
      </c>
      <c r="M23" s="72">
        <v>19732.744873</v>
      </c>
      <c r="N23" s="80">
        <v>141.12</v>
      </c>
      <c r="O23" s="72">
        <v>27.846845447</v>
      </c>
      <c r="P23" s="73">
        <f t="shared" si="0"/>
        <v>3.330256081641321E-4</v>
      </c>
      <c r="Q23" s="73">
        <f>O23/'סכום נכסי הקרן'!$C$41</f>
        <v>3.2262058993696684E-5</v>
      </c>
    </row>
    <row r="24" spans="1:17">
      <c r="A24" s="69" t="s">
        <v>3259</v>
      </c>
      <c r="B24" s="70" t="s">
        <v>2878</v>
      </c>
      <c r="C24" s="54" t="s">
        <v>2884</v>
      </c>
      <c r="D24" s="117" t="s">
        <v>3363</v>
      </c>
      <c r="E24" s="54" t="s">
        <v>645</v>
      </c>
      <c r="F24" s="79">
        <v>45107</v>
      </c>
      <c r="G24" s="117" t="s">
        <v>3363</v>
      </c>
      <c r="H24" s="72">
        <v>10.420000000010187</v>
      </c>
      <c r="I24" s="70" t="s">
        <v>29</v>
      </c>
      <c r="J24" s="70" t="s">
        <v>132</v>
      </c>
      <c r="K24" s="71">
        <v>3.1800000000012915E-2</v>
      </c>
      <c r="L24" s="71">
        <v>3.1800000000012915E-2</v>
      </c>
      <c r="M24" s="72">
        <v>98214.385269000006</v>
      </c>
      <c r="N24" s="80">
        <v>141.91999999999999</v>
      </c>
      <c r="O24" s="72">
        <v>139.385861549</v>
      </c>
      <c r="P24" s="73">
        <f t="shared" si="0"/>
        <v>1.6669414638072787E-3</v>
      </c>
      <c r="Q24" s="73">
        <f>O24/'סכום נכסי הקרן'!$C$41</f>
        <v>1.6148597142681144E-4</v>
      </c>
    </row>
    <row r="25" spans="1:17">
      <c r="A25" s="69" t="s">
        <v>3259</v>
      </c>
      <c r="B25" s="70" t="s">
        <v>2878</v>
      </c>
      <c r="C25" s="54" t="s">
        <v>2885</v>
      </c>
      <c r="D25" s="117" t="s">
        <v>3363</v>
      </c>
      <c r="E25" s="54" t="s">
        <v>645</v>
      </c>
      <c r="F25" s="79">
        <v>45107</v>
      </c>
      <c r="G25" s="117" t="s">
        <v>3363</v>
      </c>
      <c r="H25" s="72">
        <v>10.509999999969807</v>
      </c>
      <c r="I25" s="70" t="s">
        <v>29</v>
      </c>
      <c r="J25" s="70" t="s">
        <v>132</v>
      </c>
      <c r="K25" s="71">
        <v>3.4299999999899355E-2</v>
      </c>
      <c r="L25" s="71">
        <v>3.4299999999899355E-2</v>
      </c>
      <c r="M25" s="72">
        <v>76644.857770999995</v>
      </c>
      <c r="N25" s="80">
        <v>129.63999999999999</v>
      </c>
      <c r="O25" s="72">
        <v>99.362383199999996</v>
      </c>
      <c r="P25" s="73">
        <f t="shared" si="0"/>
        <v>1.1882932361870963E-3</v>
      </c>
      <c r="Q25" s="73">
        <f>O25/'סכום נכסי הקרן'!$C$41</f>
        <v>1.1511663231851082E-4</v>
      </c>
    </row>
    <row r="26" spans="1:17">
      <c r="A26" s="69" t="s">
        <v>3259</v>
      </c>
      <c r="B26" s="70" t="s">
        <v>2878</v>
      </c>
      <c r="C26" s="54" t="s">
        <v>2886</v>
      </c>
      <c r="D26" s="117" t="s">
        <v>3363</v>
      </c>
      <c r="E26" s="54" t="s">
        <v>645</v>
      </c>
      <c r="F26" s="79">
        <v>45107</v>
      </c>
      <c r="G26" s="117" t="s">
        <v>3363</v>
      </c>
      <c r="H26" s="72">
        <v>10.009999999999268</v>
      </c>
      <c r="I26" s="70" t="s">
        <v>29</v>
      </c>
      <c r="J26" s="70" t="s">
        <v>132</v>
      </c>
      <c r="K26" s="71">
        <v>3.3900000000014009E-2</v>
      </c>
      <c r="L26" s="71">
        <v>3.3900000000014009E-2</v>
      </c>
      <c r="M26" s="72">
        <v>289838.16386799997</v>
      </c>
      <c r="N26" s="80">
        <v>103.45</v>
      </c>
      <c r="O26" s="72">
        <v>299.83753532200001</v>
      </c>
      <c r="P26" s="73">
        <f t="shared" si="0"/>
        <v>3.5858128972307318E-3</v>
      </c>
      <c r="Q26" s="73">
        <f>O26/'סכום נכסי הקרן'!$C$41</f>
        <v>3.4737781238072373E-4</v>
      </c>
    </row>
    <row r="27" spans="1:17">
      <c r="A27" s="69" t="s">
        <v>3258</v>
      </c>
      <c r="B27" s="70" t="s">
        <v>2878</v>
      </c>
      <c r="C27" s="54">
        <v>5211</v>
      </c>
      <c r="D27" s="117" t="s">
        <v>3363</v>
      </c>
      <c r="E27" s="54" t="s">
        <v>645</v>
      </c>
      <c r="F27" s="79">
        <v>42643</v>
      </c>
      <c r="G27" s="117" t="s">
        <v>3363</v>
      </c>
      <c r="H27" s="72">
        <v>4.4900000000025511</v>
      </c>
      <c r="I27" s="70" t="s">
        <v>29</v>
      </c>
      <c r="J27" s="70" t="s">
        <v>132</v>
      </c>
      <c r="K27" s="71">
        <v>4.9800000000023298E-2</v>
      </c>
      <c r="L27" s="71">
        <v>4.9800000000023298E-2</v>
      </c>
      <c r="M27" s="72">
        <v>376855.20556600002</v>
      </c>
      <c r="N27" s="80">
        <v>95.69</v>
      </c>
      <c r="O27" s="72">
        <v>360.61274619199997</v>
      </c>
      <c r="P27" s="73">
        <f t="shared" si="0"/>
        <v>4.3126349568355328E-3</v>
      </c>
      <c r="Q27" s="73">
        <f>O27/'סכום נכסי הקרן'!$C$41</f>
        <v>4.1778914289117942E-4</v>
      </c>
    </row>
    <row r="28" spans="1:17">
      <c r="A28" s="69" t="s">
        <v>3258</v>
      </c>
      <c r="B28" s="70" t="s">
        <v>2878</v>
      </c>
      <c r="C28" s="54">
        <v>6027</v>
      </c>
      <c r="D28" s="117" t="s">
        <v>3363</v>
      </c>
      <c r="E28" s="54" t="s">
        <v>645</v>
      </c>
      <c r="F28" s="79">
        <v>43100</v>
      </c>
      <c r="G28" s="117" t="s">
        <v>3363</v>
      </c>
      <c r="H28" s="72">
        <v>8.160000000000144</v>
      </c>
      <c r="I28" s="70" t="s">
        <v>29</v>
      </c>
      <c r="J28" s="70" t="s">
        <v>132</v>
      </c>
      <c r="K28" s="71">
        <v>4.7699999999998688E-2</v>
      </c>
      <c r="L28" s="71">
        <v>4.7699999999998688E-2</v>
      </c>
      <c r="M28" s="72">
        <v>827446.58536999999</v>
      </c>
      <c r="N28" s="80">
        <v>101.57</v>
      </c>
      <c r="O28" s="72">
        <v>840.437496743</v>
      </c>
      <c r="P28" s="73">
        <f t="shared" si="0"/>
        <v>1.0050948464143941E-2</v>
      </c>
      <c r="Q28" s="73">
        <f>O28/'סכום נכסי הקרן'!$C$41</f>
        <v>9.7369176526810165E-4</v>
      </c>
    </row>
    <row r="29" spans="1:17">
      <c r="A29" s="69" t="s">
        <v>3258</v>
      </c>
      <c r="B29" s="70" t="s">
        <v>2878</v>
      </c>
      <c r="C29" s="54">
        <v>5025</v>
      </c>
      <c r="D29" s="117" t="s">
        <v>3363</v>
      </c>
      <c r="E29" s="54" t="s">
        <v>645</v>
      </c>
      <c r="F29" s="79">
        <v>42551</v>
      </c>
      <c r="G29" s="117" t="s">
        <v>3363</v>
      </c>
      <c r="H29" s="72">
        <v>7.6299999999968566</v>
      </c>
      <c r="I29" s="70" t="s">
        <v>29</v>
      </c>
      <c r="J29" s="70" t="s">
        <v>132</v>
      </c>
      <c r="K29" s="71">
        <v>5.0799999999979167E-2</v>
      </c>
      <c r="L29" s="71">
        <v>5.0799999999979167E-2</v>
      </c>
      <c r="M29" s="72">
        <v>524226.418221</v>
      </c>
      <c r="N29" s="80">
        <v>98.9</v>
      </c>
      <c r="O29" s="72">
        <v>518.459927601</v>
      </c>
      <c r="P29" s="73">
        <f t="shared" si="0"/>
        <v>6.2003587812728706E-3</v>
      </c>
      <c r="Q29" s="73">
        <f>O29/'סכום נכסי הקרן'!$C$41</f>
        <v>6.0066354021917276E-4</v>
      </c>
    </row>
    <row r="30" spans="1:17">
      <c r="A30" s="69" t="s">
        <v>3258</v>
      </c>
      <c r="B30" s="70" t="s">
        <v>2878</v>
      </c>
      <c r="C30" s="54">
        <v>5024</v>
      </c>
      <c r="D30" s="117" t="s">
        <v>3363</v>
      </c>
      <c r="E30" s="54" t="s">
        <v>645</v>
      </c>
      <c r="F30" s="79">
        <v>42551</v>
      </c>
      <c r="G30" s="117" t="s">
        <v>3363</v>
      </c>
      <c r="H30" s="72">
        <v>5.3300000000065726</v>
      </c>
      <c r="I30" s="70" t="s">
        <v>29</v>
      </c>
      <c r="J30" s="70" t="s">
        <v>132</v>
      </c>
      <c r="K30" s="71">
        <v>5.1200000000045834E-2</v>
      </c>
      <c r="L30" s="71">
        <v>5.1200000000045834E-2</v>
      </c>
      <c r="M30" s="72">
        <v>342666.41531399993</v>
      </c>
      <c r="N30" s="80">
        <v>96.79</v>
      </c>
      <c r="O30" s="72">
        <v>331.66682335399997</v>
      </c>
      <c r="P30" s="73">
        <f t="shared" si="0"/>
        <v>3.966465277568128E-3</v>
      </c>
      <c r="Q30" s="73">
        <f>O30/'סכום נכסי הקרן'!$C$41</f>
        <v>3.8425374398921315E-4</v>
      </c>
    </row>
    <row r="31" spans="1:17">
      <c r="A31" s="69" t="s">
        <v>3258</v>
      </c>
      <c r="B31" s="70" t="s">
        <v>2878</v>
      </c>
      <c r="C31" s="54">
        <v>6026</v>
      </c>
      <c r="D31" s="117" t="s">
        <v>3363</v>
      </c>
      <c r="E31" s="54" t="s">
        <v>645</v>
      </c>
      <c r="F31" s="79">
        <v>43100</v>
      </c>
      <c r="G31" s="117" t="s">
        <v>3363</v>
      </c>
      <c r="H31" s="72">
        <v>6.0000000000021076</v>
      </c>
      <c r="I31" s="70" t="s">
        <v>29</v>
      </c>
      <c r="J31" s="70" t="s">
        <v>132</v>
      </c>
      <c r="K31" s="71">
        <v>4.9300000000017281E-2</v>
      </c>
      <c r="L31" s="71">
        <v>4.9300000000017281E-2</v>
      </c>
      <c r="M31" s="72">
        <v>1009985.916995</v>
      </c>
      <c r="N31" s="80">
        <v>93.88</v>
      </c>
      <c r="O31" s="72">
        <v>948.17477885200014</v>
      </c>
      <c r="P31" s="73">
        <f t="shared" si="0"/>
        <v>1.1339398675302986E-2</v>
      </c>
      <c r="Q31" s="73">
        <f>O31/'סכום נכסי הקרן'!$C$41</f>
        <v>1.0985111656499702E-3</v>
      </c>
    </row>
    <row r="32" spans="1:17">
      <c r="A32" s="69" t="s">
        <v>3258</v>
      </c>
      <c r="B32" s="70" t="s">
        <v>2878</v>
      </c>
      <c r="C32" s="54">
        <v>5023</v>
      </c>
      <c r="D32" s="117" t="s">
        <v>3363</v>
      </c>
      <c r="E32" s="54" t="s">
        <v>645</v>
      </c>
      <c r="F32" s="79">
        <v>42551</v>
      </c>
      <c r="G32" s="117" t="s">
        <v>3363</v>
      </c>
      <c r="H32" s="72">
        <v>7.2600000000026892</v>
      </c>
      <c r="I32" s="70" t="s">
        <v>29</v>
      </c>
      <c r="J32" s="70" t="s">
        <v>132</v>
      </c>
      <c r="K32" s="71">
        <v>5.6200000000027846E-2</v>
      </c>
      <c r="L32" s="71">
        <v>5.6200000000027846E-2</v>
      </c>
      <c r="M32" s="72">
        <v>369356.22248200001</v>
      </c>
      <c r="N32" s="80">
        <v>114.79</v>
      </c>
      <c r="O32" s="72">
        <v>423.98381541099991</v>
      </c>
      <c r="P32" s="73">
        <f t="shared" si="0"/>
        <v>5.0705013696339118E-3</v>
      </c>
      <c r="Q32" s="73">
        <f>O32/'סכום נכסי הקרן'!$C$41</f>
        <v>4.912079140596483E-4</v>
      </c>
    </row>
    <row r="33" spans="1:17">
      <c r="A33" s="69" t="s">
        <v>3258</v>
      </c>
      <c r="B33" s="70" t="s">
        <v>2878</v>
      </c>
      <c r="C33" s="54">
        <v>5210</v>
      </c>
      <c r="D33" s="117" t="s">
        <v>3363</v>
      </c>
      <c r="E33" s="54" t="s">
        <v>645</v>
      </c>
      <c r="F33" s="79">
        <v>42643</v>
      </c>
      <c r="G33" s="117" t="s">
        <v>3363</v>
      </c>
      <c r="H33" s="72">
        <v>6.8399999999983105</v>
      </c>
      <c r="I33" s="70" t="s">
        <v>29</v>
      </c>
      <c r="J33" s="70" t="s">
        <v>132</v>
      </c>
      <c r="K33" s="71">
        <v>4.4999999999984913E-2</v>
      </c>
      <c r="L33" s="71">
        <v>4.4999999999984913E-2</v>
      </c>
      <c r="M33" s="72">
        <v>276712.76348600001</v>
      </c>
      <c r="N33" s="80">
        <v>119.75</v>
      </c>
      <c r="O33" s="72">
        <v>331.36339380899994</v>
      </c>
      <c r="P33" s="73">
        <f t="shared" si="0"/>
        <v>3.9628365071585339E-3</v>
      </c>
      <c r="Q33" s="73">
        <f>O33/'סכום נכסי הקרן'!$C$41</f>
        <v>3.8390220464161082E-4</v>
      </c>
    </row>
    <row r="34" spans="1:17">
      <c r="A34" s="69" t="s">
        <v>3258</v>
      </c>
      <c r="B34" s="70" t="s">
        <v>2878</v>
      </c>
      <c r="C34" s="54">
        <v>6025</v>
      </c>
      <c r="D34" s="117" t="s">
        <v>3363</v>
      </c>
      <c r="E34" s="54" t="s">
        <v>645</v>
      </c>
      <c r="F34" s="79">
        <v>43100</v>
      </c>
      <c r="G34" s="117" t="s">
        <v>3363</v>
      </c>
      <c r="H34" s="72">
        <v>7.7099999999929807</v>
      </c>
      <c r="I34" s="70" t="s">
        <v>29</v>
      </c>
      <c r="J34" s="70" t="s">
        <v>132</v>
      </c>
      <c r="K34" s="71">
        <v>5.04999999999532E-2</v>
      </c>
      <c r="L34" s="71">
        <v>5.04999999999532E-2</v>
      </c>
      <c r="M34" s="72">
        <v>354267.36837699992</v>
      </c>
      <c r="N34" s="80">
        <v>120.63</v>
      </c>
      <c r="O34" s="72">
        <v>427.35267479999999</v>
      </c>
      <c r="P34" s="73">
        <f t="shared" si="0"/>
        <v>5.1107901861526988E-3</v>
      </c>
      <c r="Q34" s="73">
        <f>O34/'סכום נכסי הקרן'!$C$41</f>
        <v>4.9511091774300084E-4</v>
      </c>
    </row>
    <row r="35" spans="1:17">
      <c r="A35" s="69" t="s">
        <v>3258</v>
      </c>
      <c r="B35" s="70" t="s">
        <v>2878</v>
      </c>
      <c r="C35" s="54">
        <v>5022</v>
      </c>
      <c r="D35" s="117" t="s">
        <v>3363</v>
      </c>
      <c r="E35" s="54" t="s">
        <v>645</v>
      </c>
      <c r="F35" s="79">
        <v>42551</v>
      </c>
      <c r="G35" s="117" t="s">
        <v>3363</v>
      </c>
      <c r="H35" s="72">
        <v>6.8099999999985057</v>
      </c>
      <c r="I35" s="70" t="s">
        <v>29</v>
      </c>
      <c r="J35" s="70" t="s">
        <v>132</v>
      </c>
      <c r="K35" s="71">
        <v>2.5799999999980072E-2</v>
      </c>
      <c r="L35" s="71">
        <v>2.5799999999980072E-2</v>
      </c>
      <c r="M35" s="72">
        <v>246273.78336</v>
      </c>
      <c r="N35" s="80">
        <v>114.1</v>
      </c>
      <c r="O35" s="72">
        <v>280.99831198200002</v>
      </c>
      <c r="P35" s="73">
        <f t="shared" si="0"/>
        <v>3.3605111185396985E-3</v>
      </c>
      <c r="Q35" s="73">
        <f>O35/'סכום נכסי הקרן'!$C$41</f>
        <v>3.25551565097264E-4</v>
      </c>
    </row>
    <row r="36" spans="1:17">
      <c r="A36" s="69" t="s">
        <v>3258</v>
      </c>
      <c r="B36" s="70" t="s">
        <v>2878</v>
      </c>
      <c r="C36" s="54">
        <v>6024</v>
      </c>
      <c r="D36" s="117" t="s">
        <v>3363</v>
      </c>
      <c r="E36" s="54" t="s">
        <v>645</v>
      </c>
      <c r="F36" s="79">
        <v>43100</v>
      </c>
      <c r="G36" s="117" t="s">
        <v>3363</v>
      </c>
      <c r="H36" s="72">
        <v>7.0899999999988541</v>
      </c>
      <c r="I36" s="70" t="s">
        <v>29</v>
      </c>
      <c r="J36" s="70" t="s">
        <v>132</v>
      </c>
      <c r="K36" s="71">
        <v>2.3499999999996631E-2</v>
      </c>
      <c r="L36" s="71">
        <v>2.3499999999996631E-2</v>
      </c>
      <c r="M36" s="72">
        <v>255787.31868999999</v>
      </c>
      <c r="N36" s="80">
        <f>O36/M36*100000</f>
        <v>114.78158124712309</v>
      </c>
      <c r="O36" s="72">
        <v>293.59672902199998</v>
      </c>
      <c r="P36" s="73">
        <f t="shared" si="0"/>
        <v>3.511177933013772E-3</v>
      </c>
      <c r="Q36" s="73">
        <f>O36/'סכום נכסי הקרן'!$C$41</f>
        <v>3.4014750468206389E-4</v>
      </c>
    </row>
    <row r="37" spans="1:17">
      <c r="A37" s="69" t="s">
        <v>3258</v>
      </c>
      <c r="B37" s="70" t="s">
        <v>2878</v>
      </c>
      <c r="C37" s="54">
        <v>5209</v>
      </c>
      <c r="D37" s="117" t="s">
        <v>3363</v>
      </c>
      <c r="E37" s="54" t="s">
        <v>645</v>
      </c>
      <c r="F37" s="79">
        <v>42643</v>
      </c>
      <c r="G37" s="117" t="s">
        <v>3363</v>
      </c>
      <c r="H37" s="72">
        <v>5.8799999999945518</v>
      </c>
      <c r="I37" s="70" t="s">
        <v>29</v>
      </c>
      <c r="J37" s="70" t="s">
        <v>132</v>
      </c>
      <c r="K37" s="71">
        <v>2.3499999999990608E-2</v>
      </c>
      <c r="L37" s="71">
        <v>2.3499999999990608E-2</v>
      </c>
      <c r="M37" s="72">
        <v>185262.72173799999</v>
      </c>
      <c r="N37" s="80">
        <v>114.91</v>
      </c>
      <c r="O37" s="72">
        <v>212.88545573199997</v>
      </c>
      <c r="P37" s="73">
        <f t="shared" si="0"/>
        <v>2.5459367919925566E-3</v>
      </c>
      <c r="Q37" s="73">
        <f>O37/'סכום נכסי הקרן'!$C$41</f>
        <v>2.4663918018282048E-4</v>
      </c>
    </row>
    <row r="38" spans="1:17">
      <c r="A38" s="69" t="s">
        <v>3259</v>
      </c>
      <c r="B38" s="70" t="s">
        <v>2878</v>
      </c>
      <c r="C38" s="54">
        <v>9902</v>
      </c>
      <c r="D38" s="119" t="s">
        <v>3363</v>
      </c>
      <c r="E38" s="54" t="s">
        <v>645</v>
      </c>
      <c r="F38" s="79">
        <v>45286</v>
      </c>
      <c r="G38" s="117" t="s">
        <v>3363</v>
      </c>
      <c r="H38" s="72" t="s">
        <v>3099</v>
      </c>
      <c r="I38" s="70" t="s">
        <v>29</v>
      </c>
      <c r="J38" s="70" t="s">
        <v>132</v>
      </c>
      <c r="K38" s="71">
        <v>4.4699999999999997E-2</v>
      </c>
      <c r="L38" s="71">
        <v>4.4699999999999997E-2</v>
      </c>
      <c r="M38" s="72">
        <v>47643.810413999992</v>
      </c>
      <c r="N38" s="80">
        <v>104.551463</v>
      </c>
      <c r="O38" s="72">
        <v>49.812300840999995</v>
      </c>
      <c r="P38" s="73">
        <f t="shared" si="0"/>
        <v>5.9571457791158437E-4</v>
      </c>
      <c r="Q38" s="73">
        <f>O38/'סכום נכסי הקרן'!$C$41</f>
        <v>5.771021322335236E-5</v>
      </c>
    </row>
    <row r="39" spans="1:17">
      <c r="A39" s="69" t="s">
        <v>3259</v>
      </c>
      <c r="B39" s="70" t="s">
        <v>2878</v>
      </c>
      <c r="C39" s="54">
        <v>9903</v>
      </c>
      <c r="D39" s="119" t="s">
        <v>3363</v>
      </c>
      <c r="E39" s="54" t="s">
        <v>645</v>
      </c>
      <c r="F39" s="79">
        <v>45286</v>
      </c>
      <c r="G39" s="117" t="s">
        <v>3363</v>
      </c>
      <c r="H39" s="72" t="s">
        <v>3100</v>
      </c>
      <c r="I39" s="70" t="s">
        <v>29</v>
      </c>
      <c r="J39" s="70" t="s">
        <v>132</v>
      </c>
      <c r="K39" s="71">
        <v>7.9500000000000001E-2</v>
      </c>
      <c r="L39" s="71">
        <v>7.9500000000000001E-2</v>
      </c>
      <c r="M39" s="72">
        <v>479372.24490099994</v>
      </c>
      <c r="N39" s="80">
        <v>103.45296500000001</v>
      </c>
      <c r="O39" s="72">
        <v>495.92480071699998</v>
      </c>
      <c r="P39" s="73">
        <f t="shared" si="0"/>
        <v>5.9308570041368006E-3</v>
      </c>
      <c r="Q39" s="73">
        <f>O39/'סכום נכסי הקרן'!$C$41</f>
        <v>5.745553911167626E-4</v>
      </c>
    </row>
    <row r="40" spans="1:17">
      <c r="A40" s="69" t="s">
        <v>3259</v>
      </c>
      <c r="B40" s="70" t="s">
        <v>2878</v>
      </c>
      <c r="C40" s="54">
        <v>9901</v>
      </c>
      <c r="D40" s="119" t="s">
        <v>3363</v>
      </c>
      <c r="E40" s="54" t="s">
        <v>645</v>
      </c>
      <c r="F40" s="79">
        <v>45286</v>
      </c>
      <c r="G40" s="117" t="s">
        <v>3363</v>
      </c>
      <c r="H40" s="72" t="s">
        <v>3101</v>
      </c>
      <c r="I40" s="70" t="s">
        <v>29</v>
      </c>
      <c r="J40" s="70" t="s">
        <v>132</v>
      </c>
      <c r="K40" s="71">
        <v>7.6600000000000001E-2</v>
      </c>
      <c r="L40" s="71">
        <v>7.6600000000000001E-2</v>
      </c>
      <c r="M40" s="72">
        <v>96130.255124999996</v>
      </c>
      <c r="N40" s="80">
        <v>104.248654</v>
      </c>
      <c r="O40" s="72">
        <v>100.214497076</v>
      </c>
      <c r="P40" s="73">
        <f t="shared" si="0"/>
        <v>1.1984838246442376E-3</v>
      </c>
      <c r="Q40" s="73">
        <f>O40/'סכום נכסי הקרן'!$C$41</f>
        <v>1.1610385179330491E-4</v>
      </c>
    </row>
    <row r="41" spans="1:17">
      <c r="A41" s="69" t="s">
        <v>3259</v>
      </c>
      <c r="B41" s="70" t="s">
        <v>2878</v>
      </c>
      <c r="C41" s="54">
        <v>9900</v>
      </c>
      <c r="D41" s="119" t="s">
        <v>3363</v>
      </c>
      <c r="E41" s="54" t="s">
        <v>645</v>
      </c>
      <c r="F41" s="79">
        <v>45286</v>
      </c>
      <c r="G41" s="117" t="s">
        <v>3363</v>
      </c>
      <c r="H41" s="72" t="s">
        <v>3102</v>
      </c>
      <c r="I41" s="70" t="s">
        <v>29</v>
      </c>
      <c r="J41" s="70" t="s">
        <v>132</v>
      </c>
      <c r="K41" s="71">
        <v>7.1099999999999997E-2</v>
      </c>
      <c r="L41" s="71">
        <v>7.1099999999999997E-2</v>
      </c>
      <c r="M41" s="72">
        <v>176471.290962</v>
      </c>
      <c r="N41" s="80">
        <v>85.123093999999995</v>
      </c>
      <c r="O41" s="72">
        <v>150.21782287100001</v>
      </c>
      <c r="P41" s="73">
        <f t="shared" si="0"/>
        <v>1.7964829055384475E-3</v>
      </c>
      <c r="Q41" s="73">
        <f>O41/'סכום נכסי הקרן'!$C$41</f>
        <v>1.7403537763703813E-4</v>
      </c>
    </row>
    <row r="42" spans="1:17">
      <c r="A42" s="69" t="s">
        <v>3259</v>
      </c>
      <c r="B42" s="70" t="s">
        <v>2878</v>
      </c>
      <c r="C42" s="54">
        <v>9897</v>
      </c>
      <c r="D42" s="119" t="s">
        <v>3363</v>
      </c>
      <c r="E42" s="54" t="s">
        <v>645</v>
      </c>
      <c r="F42" s="79">
        <v>45286</v>
      </c>
      <c r="G42" s="117" t="s">
        <v>3363</v>
      </c>
      <c r="H42" s="72" t="s">
        <v>3103</v>
      </c>
      <c r="I42" s="70" t="s">
        <v>29</v>
      </c>
      <c r="J42" s="70" t="s">
        <v>132</v>
      </c>
      <c r="K42" s="71">
        <v>4.6600000000000003E-2</v>
      </c>
      <c r="L42" s="71">
        <v>4.6600000000000003E-2</v>
      </c>
      <c r="M42" s="72">
        <v>202571.61359699999</v>
      </c>
      <c r="N42" s="80">
        <v>139.14890399999999</v>
      </c>
      <c r="O42" s="72">
        <v>281.87615625000001</v>
      </c>
      <c r="P42" s="73">
        <f t="shared" si="0"/>
        <v>3.3710094215442703E-3</v>
      </c>
      <c r="Q42" s="73">
        <f>O42/'סכום נכסי הקרן'!$C$41</f>
        <v>3.2656859460659915E-4</v>
      </c>
    </row>
    <row r="43" spans="1:17">
      <c r="A43" s="69" t="s">
        <v>3259</v>
      </c>
      <c r="B43" s="70" t="s">
        <v>2878</v>
      </c>
      <c r="C43" s="54">
        <v>9896</v>
      </c>
      <c r="D43" s="119" t="s">
        <v>3363</v>
      </c>
      <c r="E43" s="54" t="s">
        <v>645</v>
      </c>
      <c r="F43" s="79">
        <v>45286</v>
      </c>
      <c r="G43" s="117" t="s">
        <v>3363</v>
      </c>
      <c r="H43" s="72" t="s">
        <v>3104</v>
      </c>
      <c r="I43" s="70" t="s">
        <v>29</v>
      </c>
      <c r="J43" s="70" t="s">
        <v>132</v>
      </c>
      <c r="K43" s="71">
        <v>4.4600000000000001E-2</v>
      </c>
      <c r="L43" s="71">
        <v>4.4600000000000001E-2</v>
      </c>
      <c r="M43" s="72">
        <v>311003.47412299999</v>
      </c>
      <c r="N43" s="80">
        <v>105.39944300000001</v>
      </c>
      <c r="O43" s="72">
        <v>327.79596957500002</v>
      </c>
      <c r="P43" s="73">
        <f t="shared" si="0"/>
        <v>3.9201730166971652E-3</v>
      </c>
      <c r="Q43" s="73">
        <f>O43/'סכום נכסי הקרן'!$C$41</f>
        <v>3.7976915297111187E-4</v>
      </c>
    </row>
    <row r="44" spans="1:17">
      <c r="A44" s="69" t="s">
        <v>3259</v>
      </c>
      <c r="B44" s="70" t="s">
        <v>2878</v>
      </c>
      <c r="C44" s="54">
        <v>9898</v>
      </c>
      <c r="D44" s="119" t="s">
        <v>3363</v>
      </c>
      <c r="E44" s="54" t="s">
        <v>645</v>
      </c>
      <c r="F44" s="79">
        <v>45286</v>
      </c>
      <c r="G44" s="117" t="s">
        <v>3363</v>
      </c>
      <c r="H44" s="72" t="s">
        <v>3105</v>
      </c>
      <c r="I44" s="70" t="s">
        <v>29</v>
      </c>
      <c r="J44" s="70" t="s">
        <v>132</v>
      </c>
      <c r="K44" s="71">
        <v>2.5899999999999999E-2</v>
      </c>
      <c r="L44" s="71">
        <v>2.5899999999999999E-2</v>
      </c>
      <c r="M44" s="72">
        <v>57038.132100000003</v>
      </c>
      <c r="N44" s="80">
        <v>130.05219399999999</v>
      </c>
      <c r="O44" s="72">
        <v>74.179331520999995</v>
      </c>
      <c r="P44" s="73">
        <f t="shared" si="0"/>
        <v>8.871244335379887E-4</v>
      </c>
      <c r="Q44" s="73">
        <f>O44/'סכום נכסי הקרן'!$C$41</f>
        <v>8.5940720797202829E-5</v>
      </c>
    </row>
    <row r="45" spans="1:17">
      <c r="A45" s="69" t="s">
        <v>3259</v>
      </c>
      <c r="B45" s="70" t="s">
        <v>2878</v>
      </c>
      <c r="C45" s="54">
        <v>9899</v>
      </c>
      <c r="D45" s="119" t="s">
        <v>3363</v>
      </c>
      <c r="E45" s="54" t="s">
        <v>645</v>
      </c>
      <c r="F45" s="79">
        <v>45286</v>
      </c>
      <c r="G45" s="117" t="s">
        <v>3363</v>
      </c>
      <c r="H45" s="72" t="s">
        <v>3106</v>
      </c>
      <c r="I45" s="70" t="s">
        <v>29</v>
      </c>
      <c r="J45" s="70" t="s">
        <v>132</v>
      </c>
      <c r="K45" s="71">
        <v>2.9899999999999999E-2</v>
      </c>
      <c r="L45" s="71">
        <v>2.9899999999999999E-2</v>
      </c>
      <c r="M45" s="72">
        <v>66393.020946000004</v>
      </c>
      <c r="N45" s="80">
        <v>125.826601</v>
      </c>
      <c r="O45" s="72">
        <v>83.540084397000001</v>
      </c>
      <c r="P45" s="73">
        <f t="shared" si="0"/>
        <v>9.9907141960997462E-4</v>
      </c>
      <c r="Q45" s="73">
        <f>O45/'סכום נכסי הקרן'!$C$41</f>
        <v>9.678565337980755E-5</v>
      </c>
    </row>
    <row r="46" spans="1:17">
      <c r="A46" s="118" t="s">
        <v>3363</v>
      </c>
      <c r="B46" s="117" t="s">
        <v>3363</v>
      </c>
      <c r="C46" s="117" t="s">
        <v>3363</v>
      </c>
      <c r="D46" s="117" t="s">
        <v>3363</v>
      </c>
      <c r="E46" s="117" t="s">
        <v>3363</v>
      </c>
      <c r="F46" s="117" t="s">
        <v>3363</v>
      </c>
      <c r="G46" s="117" t="s">
        <v>3363</v>
      </c>
      <c r="H46" s="117" t="s">
        <v>3363</v>
      </c>
      <c r="I46" s="117" t="s">
        <v>3363</v>
      </c>
      <c r="J46" s="117" t="s">
        <v>3363</v>
      </c>
      <c r="K46" s="117" t="s">
        <v>3363</v>
      </c>
      <c r="L46" s="117" t="s">
        <v>3363</v>
      </c>
      <c r="M46" s="117" t="s">
        <v>3363</v>
      </c>
      <c r="N46" s="117" t="s">
        <v>3363</v>
      </c>
      <c r="O46" s="117" t="s">
        <v>3363</v>
      </c>
      <c r="P46" s="117" t="s">
        <v>3363</v>
      </c>
      <c r="Q46" s="117" t="s">
        <v>3363</v>
      </c>
    </row>
    <row r="47" spans="1:17">
      <c r="A47" s="68" t="s">
        <v>39</v>
      </c>
      <c r="B47" s="116" t="s">
        <v>3363</v>
      </c>
      <c r="C47" s="116" t="s">
        <v>3363</v>
      </c>
      <c r="D47" s="116" t="s">
        <v>3363</v>
      </c>
      <c r="E47" s="116" t="s">
        <v>3363</v>
      </c>
      <c r="F47" s="116" t="s">
        <v>3363</v>
      </c>
      <c r="G47" s="116" t="s">
        <v>3363</v>
      </c>
      <c r="H47" s="66">
        <v>4.9365329060369323</v>
      </c>
      <c r="I47" s="116" t="s">
        <v>3363</v>
      </c>
      <c r="J47" s="116" t="s">
        <v>3363</v>
      </c>
      <c r="K47" s="116" t="s">
        <v>3363</v>
      </c>
      <c r="L47" s="65">
        <v>4.8136280208673367E-2</v>
      </c>
      <c r="M47" s="116" t="s">
        <v>3363</v>
      </c>
      <c r="N47" s="116" t="s">
        <v>3363</v>
      </c>
      <c r="O47" s="66">
        <f>SUM(O48:O280)</f>
        <v>42976.037419711982</v>
      </c>
      <c r="P47" s="67">
        <f t="shared" si="0"/>
        <v>0.51395843114164863</v>
      </c>
      <c r="Q47" s="67">
        <f>O47/'סכום נכסי הקרן'!$C$41</f>
        <v>4.9790036619729014E-2</v>
      </c>
    </row>
    <row r="48" spans="1:17">
      <c r="A48" s="69" t="s">
        <v>3260</v>
      </c>
      <c r="B48" s="70" t="s">
        <v>2887</v>
      </c>
      <c r="C48" s="54" t="s">
        <v>2888</v>
      </c>
      <c r="D48" s="117" t="s">
        <v>3363</v>
      </c>
      <c r="E48" s="54" t="s">
        <v>339</v>
      </c>
      <c r="F48" s="79">
        <v>42368</v>
      </c>
      <c r="G48" s="54" t="s">
        <v>311</v>
      </c>
      <c r="H48" s="72">
        <v>6.8200000000170906</v>
      </c>
      <c r="I48" s="70" t="s">
        <v>128</v>
      </c>
      <c r="J48" s="70" t="s">
        <v>132</v>
      </c>
      <c r="K48" s="71">
        <v>3.1699999999999999E-2</v>
      </c>
      <c r="L48" s="71">
        <v>2.3900000000036625E-2</v>
      </c>
      <c r="M48" s="72">
        <v>62131.915263999996</v>
      </c>
      <c r="N48" s="80">
        <v>118.66</v>
      </c>
      <c r="O48" s="72">
        <v>73.72573670700001</v>
      </c>
      <c r="P48" s="73">
        <f t="shared" si="0"/>
        <v>8.8169980872438293E-4</v>
      </c>
      <c r="Q48" s="73">
        <f>O48/'סכום נכסי הקרן'!$C$41</f>
        <v>8.5415206958432306E-5</v>
      </c>
    </row>
    <row r="49" spans="1:17">
      <c r="A49" s="69" t="s">
        <v>3260</v>
      </c>
      <c r="B49" s="70" t="s">
        <v>2887</v>
      </c>
      <c r="C49" s="54" t="s">
        <v>2889</v>
      </c>
      <c r="D49" s="117" t="s">
        <v>3363</v>
      </c>
      <c r="E49" s="54" t="s">
        <v>339</v>
      </c>
      <c r="F49" s="79">
        <v>42388</v>
      </c>
      <c r="G49" s="54" t="s">
        <v>311</v>
      </c>
      <c r="H49" s="72">
        <v>6.8200000000187684</v>
      </c>
      <c r="I49" s="70" t="s">
        <v>128</v>
      </c>
      <c r="J49" s="70" t="s">
        <v>132</v>
      </c>
      <c r="K49" s="71">
        <v>3.1899999999999998E-2</v>
      </c>
      <c r="L49" s="71">
        <v>2.410000000004547E-2</v>
      </c>
      <c r="M49" s="72">
        <v>86984.68207499999</v>
      </c>
      <c r="N49" s="80">
        <v>118.83</v>
      </c>
      <c r="O49" s="72">
        <v>103.36389763299999</v>
      </c>
      <c r="P49" s="73">
        <f t="shared" si="0"/>
        <v>1.2361480921406615E-3</v>
      </c>
      <c r="Q49" s="73">
        <f>O49/'סכום נכסי הקרן'!$C$41</f>
        <v>1.1975260068869052E-4</v>
      </c>
    </row>
    <row r="50" spans="1:17">
      <c r="A50" s="69" t="s">
        <v>3260</v>
      </c>
      <c r="B50" s="70" t="s">
        <v>2887</v>
      </c>
      <c r="C50" s="54" t="s">
        <v>2890</v>
      </c>
      <c r="D50" s="117" t="s">
        <v>3363</v>
      </c>
      <c r="E50" s="54" t="s">
        <v>339</v>
      </c>
      <c r="F50" s="79">
        <v>42509</v>
      </c>
      <c r="G50" s="54" t="s">
        <v>311</v>
      </c>
      <c r="H50" s="72">
        <v>6.8799999999803338</v>
      </c>
      <c r="I50" s="70" t="s">
        <v>128</v>
      </c>
      <c r="J50" s="70" t="s">
        <v>132</v>
      </c>
      <c r="K50" s="71">
        <v>2.7400000000000001E-2</v>
      </c>
      <c r="L50" s="71">
        <v>2.589999999994682E-2</v>
      </c>
      <c r="M50" s="72">
        <v>86984.68207499999</v>
      </c>
      <c r="N50" s="80">
        <v>114.57</v>
      </c>
      <c r="O50" s="72">
        <v>99.658349666999996</v>
      </c>
      <c r="P50" s="73">
        <f t="shared" si="0"/>
        <v>1.1918327542576963E-3</v>
      </c>
      <c r="Q50" s="73">
        <f>O50/'סכום נכסי הקרן'!$C$41</f>
        <v>1.1545952529131391E-4</v>
      </c>
    </row>
    <row r="51" spans="1:17">
      <c r="A51" s="69" t="s">
        <v>3260</v>
      </c>
      <c r="B51" s="70" t="s">
        <v>2887</v>
      </c>
      <c r="C51" s="54" t="s">
        <v>2891</v>
      </c>
      <c r="D51" s="117" t="s">
        <v>3363</v>
      </c>
      <c r="E51" s="54" t="s">
        <v>339</v>
      </c>
      <c r="F51" s="79">
        <v>42723</v>
      </c>
      <c r="G51" s="54" t="s">
        <v>311</v>
      </c>
      <c r="H51" s="72">
        <v>6.7900000002468861</v>
      </c>
      <c r="I51" s="70" t="s">
        <v>128</v>
      </c>
      <c r="J51" s="70" t="s">
        <v>132</v>
      </c>
      <c r="K51" s="71">
        <v>3.15E-2</v>
      </c>
      <c r="L51" s="71">
        <v>2.7500000000693504E-2</v>
      </c>
      <c r="M51" s="72">
        <v>12426.382908000001</v>
      </c>
      <c r="N51" s="80">
        <v>116.04</v>
      </c>
      <c r="O51" s="72">
        <v>14.419575335999999</v>
      </c>
      <c r="P51" s="73">
        <f t="shared" si="0"/>
        <v>1.7244638552972103E-4</v>
      </c>
      <c r="Q51" s="73">
        <f>O51/'סכום נכסי הקרן'!$C$41</f>
        <v>1.6705848820093308E-5</v>
      </c>
    </row>
    <row r="52" spans="1:17">
      <c r="A52" s="69" t="s">
        <v>3260</v>
      </c>
      <c r="B52" s="70" t="s">
        <v>2887</v>
      </c>
      <c r="C52" s="54" t="s">
        <v>2892</v>
      </c>
      <c r="D52" s="117" t="s">
        <v>3363</v>
      </c>
      <c r="E52" s="54" t="s">
        <v>339</v>
      </c>
      <c r="F52" s="79">
        <v>42918</v>
      </c>
      <c r="G52" s="54" t="s">
        <v>311</v>
      </c>
      <c r="H52" s="72">
        <v>6.7599999999898124</v>
      </c>
      <c r="I52" s="70" t="s">
        <v>128</v>
      </c>
      <c r="J52" s="70" t="s">
        <v>132</v>
      </c>
      <c r="K52" s="71">
        <v>3.1899999999999998E-2</v>
      </c>
      <c r="L52" s="71">
        <v>2.9900000000031124E-2</v>
      </c>
      <c r="M52" s="72">
        <v>62131.915263999996</v>
      </c>
      <c r="N52" s="80">
        <v>113.75</v>
      </c>
      <c r="O52" s="72">
        <v>70.675053222000003</v>
      </c>
      <c r="P52" s="73">
        <f t="shared" si="0"/>
        <v>8.4521611706738582E-4</v>
      </c>
      <c r="Q52" s="73">
        <f>O52/'סכום נכסי הקרן'!$C$41</f>
        <v>8.1880827067845114E-5</v>
      </c>
    </row>
    <row r="53" spans="1:17">
      <c r="A53" s="69" t="s">
        <v>3260</v>
      </c>
      <c r="B53" s="70" t="s">
        <v>2887</v>
      </c>
      <c r="C53" s="54" t="s">
        <v>2893</v>
      </c>
      <c r="D53" s="117" t="s">
        <v>3363</v>
      </c>
      <c r="E53" s="54" t="s">
        <v>339</v>
      </c>
      <c r="F53" s="79">
        <v>43915</v>
      </c>
      <c r="G53" s="54" t="s">
        <v>311</v>
      </c>
      <c r="H53" s="72">
        <v>6.7900000000209602</v>
      </c>
      <c r="I53" s="70" t="s">
        <v>128</v>
      </c>
      <c r="J53" s="70" t="s">
        <v>132</v>
      </c>
      <c r="K53" s="71">
        <v>2.6600000000000002E-2</v>
      </c>
      <c r="L53" s="71">
        <v>3.5600000000096069E-2</v>
      </c>
      <c r="M53" s="72">
        <v>130804.03282300002</v>
      </c>
      <c r="N53" s="80">
        <v>105.04</v>
      </c>
      <c r="O53" s="72">
        <v>137.396567328</v>
      </c>
      <c r="P53" s="73">
        <f t="shared" si="0"/>
        <v>1.6431511239274239E-3</v>
      </c>
      <c r="Q53" s="73">
        <f>O53/'סכום נכסי הקרן'!$C$41</f>
        <v>1.5918126773475875E-4</v>
      </c>
    </row>
    <row r="54" spans="1:17">
      <c r="A54" s="69" t="s">
        <v>3260</v>
      </c>
      <c r="B54" s="70" t="s">
        <v>2887</v>
      </c>
      <c r="C54" s="54" t="s">
        <v>2894</v>
      </c>
      <c r="D54" s="117" t="s">
        <v>3363</v>
      </c>
      <c r="E54" s="54" t="s">
        <v>339</v>
      </c>
      <c r="F54" s="79">
        <v>44168</v>
      </c>
      <c r="G54" s="54" t="s">
        <v>311</v>
      </c>
      <c r="H54" s="72">
        <v>6.9100000000062582</v>
      </c>
      <c r="I54" s="70" t="s">
        <v>128</v>
      </c>
      <c r="J54" s="70" t="s">
        <v>132</v>
      </c>
      <c r="K54" s="71">
        <v>1.89E-2</v>
      </c>
      <c r="L54" s="71">
        <v>3.8100000000054854E-2</v>
      </c>
      <c r="M54" s="72">
        <v>132477.43175799999</v>
      </c>
      <c r="N54" s="80">
        <v>97.7</v>
      </c>
      <c r="O54" s="72">
        <v>129.43044050899999</v>
      </c>
      <c r="P54" s="73">
        <f t="shared" si="0"/>
        <v>1.547882730469382E-3</v>
      </c>
      <c r="Q54" s="73">
        <f>O54/'סכום נכסי הקרן'!$C$41</f>
        <v>1.499520839884348E-4</v>
      </c>
    </row>
    <row r="55" spans="1:17">
      <c r="A55" s="69" t="s">
        <v>3260</v>
      </c>
      <c r="B55" s="70" t="s">
        <v>2887</v>
      </c>
      <c r="C55" s="54" t="s">
        <v>2895</v>
      </c>
      <c r="D55" s="117" t="s">
        <v>3363</v>
      </c>
      <c r="E55" s="54" t="s">
        <v>339</v>
      </c>
      <c r="F55" s="79">
        <v>44277</v>
      </c>
      <c r="G55" s="54" t="s">
        <v>311</v>
      </c>
      <c r="H55" s="72">
        <v>6.8199999999888687</v>
      </c>
      <c r="I55" s="70" t="s">
        <v>128</v>
      </c>
      <c r="J55" s="70" t="s">
        <v>132</v>
      </c>
      <c r="K55" s="71">
        <v>1.9E-2</v>
      </c>
      <c r="L55" s="71">
        <v>4.6199999999931504E-2</v>
      </c>
      <c r="M55" s="72">
        <v>201454.46852600001</v>
      </c>
      <c r="N55" s="80">
        <v>92.75</v>
      </c>
      <c r="O55" s="72">
        <v>186.84901169399998</v>
      </c>
      <c r="P55" s="73">
        <f t="shared" si="0"/>
        <v>2.2345621112701314E-3</v>
      </c>
      <c r="Q55" s="73">
        <f>O55/'סכום נכסי הקרן'!$C$41</f>
        <v>2.1647456799582204E-4</v>
      </c>
    </row>
    <row r="56" spans="1:17">
      <c r="A56" s="69" t="s">
        <v>3261</v>
      </c>
      <c r="B56" s="70" t="s">
        <v>2887</v>
      </c>
      <c r="C56" s="54" t="s">
        <v>2896</v>
      </c>
      <c r="D56" s="117" t="s">
        <v>3363</v>
      </c>
      <c r="E56" s="54" t="s">
        <v>316</v>
      </c>
      <c r="F56" s="79">
        <v>42186</v>
      </c>
      <c r="G56" s="54" t="s">
        <v>130</v>
      </c>
      <c r="H56" s="72">
        <v>1.94</v>
      </c>
      <c r="I56" s="70" t="s">
        <v>128</v>
      </c>
      <c r="J56" s="70" t="s">
        <v>131</v>
      </c>
      <c r="K56" s="71">
        <v>9.8519999999999996E-2</v>
      </c>
      <c r="L56" s="71">
        <v>5.9000000000000004E-2</v>
      </c>
      <c r="M56" s="72">
        <v>59402.59</v>
      </c>
      <c r="N56" s="80">
        <v>107.75</v>
      </c>
      <c r="O56" s="72">
        <v>232.15082000000001</v>
      </c>
      <c r="P56" s="73">
        <f t="shared" si="0"/>
        <v>2.7763348693642053E-3</v>
      </c>
      <c r="Q56" s="73">
        <f>O56/'סכום נכסי הקרן'!$C$41</f>
        <v>2.6895913451058196E-4</v>
      </c>
    </row>
    <row r="57" spans="1:17">
      <c r="A57" s="69" t="s">
        <v>3261</v>
      </c>
      <c r="B57" s="70" t="s">
        <v>2887</v>
      </c>
      <c r="C57" s="54" t="s">
        <v>2897</v>
      </c>
      <c r="D57" s="117" t="s">
        <v>3363</v>
      </c>
      <c r="E57" s="54" t="s">
        <v>316</v>
      </c>
      <c r="F57" s="79">
        <v>38533</v>
      </c>
      <c r="G57" s="54" t="s">
        <v>130</v>
      </c>
      <c r="H57" s="72">
        <v>1.9500000000000002</v>
      </c>
      <c r="I57" s="70" t="s">
        <v>128</v>
      </c>
      <c r="J57" s="70" t="s">
        <v>132</v>
      </c>
      <c r="K57" s="71">
        <v>3.8450999999999999E-2</v>
      </c>
      <c r="L57" s="71">
        <v>1.8799999999999997E-2</v>
      </c>
      <c r="M57" s="72">
        <v>175351.12</v>
      </c>
      <c r="N57" s="80">
        <v>148.19</v>
      </c>
      <c r="O57" s="72">
        <v>259.85293000000001</v>
      </c>
      <c r="P57" s="73">
        <f t="shared" si="0"/>
        <v>3.1076295593763397E-3</v>
      </c>
      <c r="Q57" s="73">
        <f>O57/'סכום נכסי הקרן'!$C$41</f>
        <v>3.0105350975214665E-4</v>
      </c>
    </row>
    <row r="58" spans="1:17">
      <c r="A58" s="69" t="s">
        <v>3262</v>
      </c>
      <c r="B58" s="70" t="s">
        <v>2878</v>
      </c>
      <c r="C58" s="54">
        <v>4069</v>
      </c>
      <c r="D58" s="117" t="s">
        <v>3363</v>
      </c>
      <c r="E58" s="54" t="s">
        <v>345</v>
      </c>
      <c r="F58" s="79">
        <v>42052</v>
      </c>
      <c r="G58" s="54" t="s">
        <v>130</v>
      </c>
      <c r="H58" s="72">
        <v>4.010000000005137</v>
      </c>
      <c r="I58" s="70" t="s">
        <v>652</v>
      </c>
      <c r="J58" s="70" t="s">
        <v>132</v>
      </c>
      <c r="K58" s="71">
        <v>2.9779E-2</v>
      </c>
      <c r="L58" s="71">
        <v>2.0300000000015271E-2</v>
      </c>
      <c r="M58" s="72">
        <v>183747.45327300002</v>
      </c>
      <c r="N58" s="80">
        <v>117.59</v>
      </c>
      <c r="O58" s="72">
        <v>216.06863298900001</v>
      </c>
      <c r="P58" s="73">
        <f t="shared" si="0"/>
        <v>2.5840050013315385E-3</v>
      </c>
      <c r="Q58" s="73">
        <f>O58/'סכום נכסי הקרן'!$C$41</f>
        <v>2.5032706119067775E-4</v>
      </c>
    </row>
    <row r="59" spans="1:17">
      <c r="A59" s="69" t="s">
        <v>3263</v>
      </c>
      <c r="B59" s="70" t="s">
        <v>2887</v>
      </c>
      <c r="C59" s="54" t="s">
        <v>2898</v>
      </c>
      <c r="D59" s="117" t="s">
        <v>3363</v>
      </c>
      <c r="E59" s="54" t="s">
        <v>345</v>
      </c>
      <c r="F59" s="79">
        <v>42122</v>
      </c>
      <c r="G59" s="54" t="s">
        <v>130</v>
      </c>
      <c r="H59" s="72">
        <v>4.1299999999999493</v>
      </c>
      <c r="I59" s="70" t="s">
        <v>315</v>
      </c>
      <c r="J59" s="70" t="s">
        <v>132</v>
      </c>
      <c r="K59" s="71">
        <v>2.98E-2</v>
      </c>
      <c r="L59" s="71">
        <v>2.6400000000000295E-2</v>
      </c>
      <c r="M59" s="72">
        <v>1187698.2768600001</v>
      </c>
      <c r="N59" s="80">
        <v>114.6</v>
      </c>
      <c r="O59" s="72">
        <v>1361.1022631389999</v>
      </c>
      <c r="P59" s="73">
        <f t="shared" si="0"/>
        <v>1.6277675322979E-2</v>
      </c>
      <c r="Q59" s="73">
        <f>O59/'סכום נכסי הקרן'!$C$41</f>
        <v>1.5769097290901657E-3</v>
      </c>
    </row>
    <row r="60" spans="1:17">
      <c r="A60" s="69" t="s">
        <v>3264</v>
      </c>
      <c r="B60" s="70" t="s">
        <v>2878</v>
      </c>
      <c r="C60" s="54">
        <v>4099</v>
      </c>
      <c r="D60" s="117" t="s">
        <v>3363</v>
      </c>
      <c r="E60" s="54" t="s">
        <v>345</v>
      </c>
      <c r="F60" s="79">
        <v>42052</v>
      </c>
      <c r="G60" s="54" t="s">
        <v>130</v>
      </c>
      <c r="H60" s="72">
        <v>3.9400000000090514</v>
      </c>
      <c r="I60" s="70" t="s">
        <v>652</v>
      </c>
      <c r="J60" s="70" t="s">
        <v>132</v>
      </c>
      <c r="K60" s="71">
        <v>2.9779E-2</v>
      </c>
      <c r="L60" s="71">
        <v>2.9200000000077581E-2</v>
      </c>
      <c r="M60" s="72">
        <v>136181.17317600001</v>
      </c>
      <c r="N60" s="80">
        <v>113.58</v>
      </c>
      <c r="O60" s="72">
        <v>154.67457858999998</v>
      </c>
      <c r="P60" s="73">
        <f t="shared" si="0"/>
        <v>1.8497820767707435E-3</v>
      </c>
      <c r="Q60" s="73">
        <f>O60/'סכום נכסי הקרן'!$C$41</f>
        <v>1.7919876737181194E-4</v>
      </c>
    </row>
    <row r="61" spans="1:17">
      <c r="A61" s="69" t="s">
        <v>3264</v>
      </c>
      <c r="B61" s="70" t="s">
        <v>2878</v>
      </c>
      <c r="C61" s="54" t="s">
        <v>2899</v>
      </c>
      <c r="D61" s="117" t="s">
        <v>3363</v>
      </c>
      <c r="E61" s="54" t="s">
        <v>345</v>
      </c>
      <c r="F61" s="79">
        <v>42054</v>
      </c>
      <c r="G61" s="54" t="s">
        <v>130</v>
      </c>
      <c r="H61" s="72">
        <v>3.9399999998719792</v>
      </c>
      <c r="I61" s="70" t="s">
        <v>652</v>
      </c>
      <c r="J61" s="70" t="s">
        <v>132</v>
      </c>
      <c r="K61" s="71">
        <v>2.9779E-2</v>
      </c>
      <c r="L61" s="71">
        <v>2.9199999999817115E-2</v>
      </c>
      <c r="M61" s="72">
        <v>3851.277619</v>
      </c>
      <c r="N61" s="80">
        <v>113.58</v>
      </c>
      <c r="O61" s="72">
        <v>4.374281174</v>
      </c>
      <c r="P61" s="73">
        <f t="shared" si="0"/>
        <v>5.231284279667671E-5</v>
      </c>
      <c r="Q61" s="73">
        <f>O61/'סכום נכסי הקרן'!$C$41</f>
        <v>5.0678385657434781E-6</v>
      </c>
    </row>
    <row r="62" spans="1:17">
      <c r="A62" s="69" t="s">
        <v>3265</v>
      </c>
      <c r="B62" s="70" t="s">
        <v>2887</v>
      </c>
      <c r="C62" s="54" t="s">
        <v>2900</v>
      </c>
      <c r="D62" s="117" t="s">
        <v>3363</v>
      </c>
      <c r="E62" s="54" t="s">
        <v>1823</v>
      </c>
      <c r="F62" s="79">
        <v>40742</v>
      </c>
      <c r="G62" s="54" t="s">
        <v>2877</v>
      </c>
      <c r="H62" s="72">
        <v>2.9599999999976778</v>
      </c>
      <c r="I62" s="70" t="s">
        <v>332</v>
      </c>
      <c r="J62" s="70" t="s">
        <v>132</v>
      </c>
      <c r="K62" s="71">
        <v>4.4999999999999998E-2</v>
      </c>
      <c r="L62" s="71">
        <v>1.6599999999993106E-2</v>
      </c>
      <c r="M62" s="72">
        <v>437216.64648400003</v>
      </c>
      <c r="N62" s="80">
        <v>126.06</v>
      </c>
      <c r="O62" s="72">
        <v>551.15531604299997</v>
      </c>
      <c r="P62" s="73">
        <f t="shared" si="0"/>
        <v>6.5913690176309927E-3</v>
      </c>
      <c r="Q62" s="73">
        <f>O62/'סכום נכסי הקרן'!$C$41</f>
        <v>6.3854289544974059E-4</v>
      </c>
    </row>
    <row r="63" spans="1:17">
      <c r="A63" s="69" t="s">
        <v>3266</v>
      </c>
      <c r="B63" s="70" t="s">
        <v>2887</v>
      </c>
      <c r="C63" s="54" t="s">
        <v>2901</v>
      </c>
      <c r="D63" s="117" t="s">
        <v>3363</v>
      </c>
      <c r="E63" s="54" t="s">
        <v>1823</v>
      </c>
      <c r="F63" s="79">
        <v>41534</v>
      </c>
      <c r="G63" s="54" t="s">
        <v>2877</v>
      </c>
      <c r="H63" s="72">
        <v>5.2699999999985465</v>
      </c>
      <c r="I63" s="70" t="s">
        <v>538</v>
      </c>
      <c r="J63" s="70" t="s">
        <v>132</v>
      </c>
      <c r="K63" s="71">
        <v>3.9842000000000002E-2</v>
      </c>
      <c r="L63" s="71">
        <v>3.3599999999989312E-2</v>
      </c>
      <c r="M63" s="72">
        <v>1321859.2755809999</v>
      </c>
      <c r="N63" s="80">
        <v>116.09</v>
      </c>
      <c r="O63" s="72">
        <v>1534.546324249</v>
      </c>
      <c r="P63" s="73">
        <f t="shared" si="0"/>
        <v>1.835192513499271E-2</v>
      </c>
      <c r="Q63" s="73">
        <f>O63/'סכום נכסי הקרן'!$C$41</f>
        <v>1.7778539452774965E-3</v>
      </c>
    </row>
    <row r="64" spans="1:17">
      <c r="A64" s="69" t="s">
        <v>3267</v>
      </c>
      <c r="B64" s="70" t="s">
        <v>2887</v>
      </c>
      <c r="C64" s="54" t="s">
        <v>2902</v>
      </c>
      <c r="D64" s="117" t="s">
        <v>3363</v>
      </c>
      <c r="E64" s="54" t="s">
        <v>452</v>
      </c>
      <c r="F64" s="79">
        <v>43431</v>
      </c>
      <c r="G64" s="54" t="s">
        <v>311</v>
      </c>
      <c r="H64" s="72">
        <v>7.7000000000365931</v>
      </c>
      <c r="I64" s="70" t="s">
        <v>315</v>
      </c>
      <c r="J64" s="70" t="s">
        <v>132</v>
      </c>
      <c r="K64" s="71">
        <v>3.6600000000000001E-2</v>
      </c>
      <c r="L64" s="71">
        <v>3.4200000000173814E-2</v>
      </c>
      <c r="M64" s="72">
        <v>38630.533818999997</v>
      </c>
      <c r="N64" s="80">
        <v>113.19</v>
      </c>
      <c r="O64" s="72">
        <v>43.725899821999995</v>
      </c>
      <c r="P64" s="73">
        <f t="shared" si="0"/>
        <v>5.2292617519138923E-4</v>
      </c>
      <c r="Q64" s="73">
        <f>O64/'סכום נכסי הקרן'!$C$41</f>
        <v>5.0658792296411138E-5</v>
      </c>
    </row>
    <row r="65" spans="1:17">
      <c r="A65" s="69" t="s">
        <v>3267</v>
      </c>
      <c r="B65" s="70" t="s">
        <v>2887</v>
      </c>
      <c r="C65" s="54" t="s">
        <v>2903</v>
      </c>
      <c r="D65" s="117" t="s">
        <v>3363</v>
      </c>
      <c r="E65" s="54" t="s">
        <v>452</v>
      </c>
      <c r="F65" s="79">
        <v>43276</v>
      </c>
      <c r="G65" s="54" t="s">
        <v>311</v>
      </c>
      <c r="H65" s="72">
        <v>7.7500000000532987</v>
      </c>
      <c r="I65" s="70" t="s">
        <v>315</v>
      </c>
      <c r="J65" s="70" t="s">
        <v>132</v>
      </c>
      <c r="K65" s="71">
        <v>3.2599999999999997E-2</v>
      </c>
      <c r="L65" s="71">
        <v>3.5100000000352953E-2</v>
      </c>
      <c r="M65" s="72">
        <v>38488.721061999997</v>
      </c>
      <c r="N65" s="80">
        <v>109.68</v>
      </c>
      <c r="O65" s="72">
        <v>42.214429701000007</v>
      </c>
      <c r="P65" s="73">
        <f t="shared" si="0"/>
        <v>5.0485022266649878E-4</v>
      </c>
      <c r="Q65" s="73">
        <f>O65/'סכום נכסי הקרן'!$C$41</f>
        <v>4.8907673366127964E-5</v>
      </c>
    </row>
    <row r="66" spans="1:17">
      <c r="A66" s="69" t="s">
        <v>3267</v>
      </c>
      <c r="B66" s="70" t="s">
        <v>2887</v>
      </c>
      <c r="C66" s="54" t="s">
        <v>2904</v>
      </c>
      <c r="D66" s="117" t="s">
        <v>3363</v>
      </c>
      <c r="E66" s="54" t="s">
        <v>452</v>
      </c>
      <c r="F66" s="79">
        <v>43222</v>
      </c>
      <c r="G66" s="54" t="s">
        <v>311</v>
      </c>
      <c r="H66" s="72">
        <v>7.7599999999857969</v>
      </c>
      <c r="I66" s="70" t="s">
        <v>315</v>
      </c>
      <c r="J66" s="70" t="s">
        <v>132</v>
      </c>
      <c r="K66" s="71">
        <v>3.2199999999999999E-2</v>
      </c>
      <c r="L66" s="71">
        <v>3.5099999999907296E-2</v>
      </c>
      <c r="M66" s="72">
        <v>183924.84745299999</v>
      </c>
      <c r="N66" s="80">
        <v>110.26</v>
      </c>
      <c r="O66" s="72">
        <v>202.79554898800001</v>
      </c>
      <c r="P66" s="73">
        <f t="shared" si="0"/>
        <v>2.4252697190871057E-3</v>
      </c>
      <c r="Q66" s="73">
        <f>O66/'סכום נכסי הקרן'!$C$41</f>
        <v>2.3494948386747379E-4</v>
      </c>
    </row>
    <row r="67" spans="1:17">
      <c r="A67" s="69" t="s">
        <v>3267</v>
      </c>
      <c r="B67" s="70" t="s">
        <v>2887</v>
      </c>
      <c r="C67" s="54" t="s">
        <v>2905</v>
      </c>
      <c r="D67" s="117" t="s">
        <v>3363</v>
      </c>
      <c r="E67" s="54" t="s">
        <v>452</v>
      </c>
      <c r="F67" s="79">
        <v>43922</v>
      </c>
      <c r="G67" s="54" t="s">
        <v>311</v>
      </c>
      <c r="H67" s="72">
        <v>7.8899999999629546</v>
      </c>
      <c r="I67" s="70" t="s">
        <v>315</v>
      </c>
      <c r="J67" s="70" t="s">
        <v>132</v>
      </c>
      <c r="K67" s="71">
        <v>2.7699999999999999E-2</v>
      </c>
      <c r="L67" s="71">
        <v>3.2599999999823194E-2</v>
      </c>
      <c r="M67" s="72">
        <v>44252.26262999999</v>
      </c>
      <c r="N67" s="80">
        <v>107.36</v>
      </c>
      <c r="O67" s="72">
        <v>47.509227784000004</v>
      </c>
      <c r="P67" s="73">
        <f t="shared" si="0"/>
        <v>5.6817169852463117E-4</v>
      </c>
      <c r="Q67" s="73">
        <f>O67/'סכום נכסי הקרן'!$C$41</f>
        <v>5.5041979976856144E-5</v>
      </c>
    </row>
    <row r="68" spans="1:17">
      <c r="A68" s="69" t="s">
        <v>3267</v>
      </c>
      <c r="B68" s="70" t="s">
        <v>2887</v>
      </c>
      <c r="C68" s="54" t="s">
        <v>2906</v>
      </c>
      <c r="D68" s="117" t="s">
        <v>3363</v>
      </c>
      <c r="E68" s="54" t="s">
        <v>452</v>
      </c>
      <c r="F68" s="79">
        <v>43978</v>
      </c>
      <c r="G68" s="54" t="s">
        <v>311</v>
      </c>
      <c r="H68" s="72">
        <v>7.9199999997715951</v>
      </c>
      <c r="I68" s="70" t="s">
        <v>315</v>
      </c>
      <c r="J68" s="70" t="s">
        <v>132</v>
      </c>
      <c r="K68" s="71">
        <v>2.3E-2</v>
      </c>
      <c r="L68" s="71">
        <v>3.6799999998944163E-2</v>
      </c>
      <c r="M68" s="72">
        <v>18563.574919999999</v>
      </c>
      <c r="N68" s="80">
        <v>100</v>
      </c>
      <c r="O68" s="72">
        <v>18.563576097000002</v>
      </c>
      <c r="P68" s="73">
        <f t="shared" si="0"/>
        <v>2.2200526200250761E-4</v>
      </c>
      <c r="Q68" s="73">
        <f>O68/'סכום נכסי הקרן'!$C$41</f>
        <v>2.1506895217817658E-5</v>
      </c>
    </row>
    <row r="69" spans="1:17">
      <c r="A69" s="69" t="s">
        <v>3267</v>
      </c>
      <c r="B69" s="70" t="s">
        <v>2887</v>
      </c>
      <c r="C69" s="54" t="s">
        <v>2907</v>
      </c>
      <c r="D69" s="117" t="s">
        <v>3363</v>
      </c>
      <c r="E69" s="54" t="s">
        <v>452</v>
      </c>
      <c r="F69" s="79">
        <v>44010</v>
      </c>
      <c r="G69" s="54" t="s">
        <v>311</v>
      </c>
      <c r="H69" s="72">
        <v>7.9799999998881601</v>
      </c>
      <c r="I69" s="70" t="s">
        <v>315</v>
      </c>
      <c r="J69" s="70" t="s">
        <v>132</v>
      </c>
      <c r="K69" s="71">
        <v>2.2000000000000002E-2</v>
      </c>
      <c r="L69" s="71">
        <v>3.4299999999474688E-2</v>
      </c>
      <c r="M69" s="72">
        <v>29107.582944999998</v>
      </c>
      <c r="N69" s="80">
        <v>101.37</v>
      </c>
      <c r="O69" s="72">
        <v>29.506357285</v>
      </c>
      <c r="P69" s="73">
        <f t="shared" si="0"/>
        <v>3.528720191393855E-4</v>
      </c>
      <c r="Q69" s="73">
        <f>O69/'סכום נכסי הקרן'!$C$41</f>
        <v>3.4184692166642378E-5</v>
      </c>
    </row>
    <row r="70" spans="1:17">
      <c r="A70" s="69" t="s">
        <v>3267</v>
      </c>
      <c r="B70" s="70" t="s">
        <v>2887</v>
      </c>
      <c r="C70" s="54" t="s">
        <v>2908</v>
      </c>
      <c r="D70" s="117" t="s">
        <v>3363</v>
      </c>
      <c r="E70" s="54" t="s">
        <v>452</v>
      </c>
      <c r="F70" s="79">
        <v>44133</v>
      </c>
      <c r="G70" s="54" t="s">
        <v>311</v>
      </c>
      <c r="H70" s="72">
        <v>7.8899999999882198</v>
      </c>
      <c r="I70" s="70" t="s">
        <v>315</v>
      </c>
      <c r="J70" s="70" t="s">
        <v>132</v>
      </c>
      <c r="K70" s="71">
        <v>2.3799999999999998E-2</v>
      </c>
      <c r="L70" s="71">
        <v>3.6799999999895278E-2</v>
      </c>
      <c r="M70" s="72">
        <v>37851.112295999999</v>
      </c>
      <c r="N70" s="80">
        <v>100.91</v>
      </c>
      <c r="O70" s="72">
        <v>38.195558104999996</v>
      </c>
      <c r="P70" s="73">
        <f t="shared" si="0"/>
        <v>4.5678778916972198E-4</v>
      </c>
      <c r="Q70" s="73">
        <f>O70/'סכום נכסי הקרן'!$C$41</f>
        <v>4.425159579479169E-5</v>
      </c>
    </row>
    <row r="71" spans="1:17">
      <c r="A71" s="69" t="s">
        <v>3267</v>
      </c>
      <c r="B71" s="70" t="s">
        <v>2887</v>
      </c>
      <c r="C71" s="54" t="s">
        <v>2909</v>
      </c>
      <c r="D71" s="117" t="s">
        <v>3363</v>
      </c>
      <c r="E71" s="54" t="s">
        <v>452</v>
      </c>
      <c r="F71" s="79">
        <v>44251</v>
      </c>
      <c r="G71" s="54" t="s">
        <v>311</v>
      </c>
      <c r="H71" s="72">
        <v>7.7999999999834433</v>
      </c>
      <c r="I71" s="70" t="s">
        <v>315</v>
      </c>
      <c r="J71" s="70" t="s">
        <v>132</v>
      </c>
      <c r="K71" s="71">
        <v>2.3599999999999999E-2</v>
      </c>
      <c r="L71" s="71">
        <v>4.229999999986387E-2</v>
      </c>
      <c r="M71" s="72">
        <v>112384.511006</v>
      </c>
      <c r="N71" s="80">
        <v>96.74</v>
      </c>
      <c r="O71" s="72">
        <v>108.72077387600001</v>
      </c>
      <c r="P71" s="73">
        <f t="shared" si="0"/>
        <v>1.3002119722695779E-3</v>
      </c>
      <c r="Q71" s="73">
        <f>O71/'סכום נכסי הקרן'!$C$41</f>
        <v>1.2595882816614497E-4</v>
      </c>
    </row>
    <row r="72" spans="1:17">
      <c r="A72" s="69" t="s">
        <v>3267</v>
      </c>
      <c r="B72" s="70" t="s">
        <v>2887</v>
      </c>
      <c r="C72" s="54" t="s">
        <v>2910</v>
      </c>
      <c r="D72" s="117" t="s">
        <v>3363</v>
      </c>
      <c r="E72" s="54" t="s">
        <v>452</v>
      </c>
      <c r="F72" s="79">
        <v>44294</v>
      </c>
      <c r="G72" s="54" t="s">
        <v>311</v>
      </c>
      <c r="H72" s="72">
        <v>7.7699999999830247</v>
      </c>
      <c r="I72" s="70" t="s">
        <v>315</v>
      </c>
      <c r="J72" s="70" t="s">
        <v>132</v>
      </c>
      <c r="K72" s="71">
        <v>2.3199999999999998E-2</v>
      </c>
      <c r="L72" s="71">
        <v>4.4299999999908586E-2</v>
      </c>
      <c r="M72" s="72">
        <v>80859.295048</v>
      </c>
      <c r="N72" s="80">
        <v>94.71</v>
      </c>
      <c r="O72" s="72">
        <v>76.581833689999996</v>
      </c>
      <c r="P72" s="73">
        <f t="shared" si="0"/>
        <v>9.1585640418326937E-4</v>
      </c>
      <c r="Q72" s="73">
        <f>O72/'סכום נכסי הקרן'!$C$41</f>
        <v>8.8724147984899332E-5</v>
      </c>
    </row>
    <row r="73" spans="1:17">
      <c r="A73" s="69" t="s">
        <v>3267</v>
      </c>
      <c r="B73" s="70" t="s">
        <v>2887</v>
      </c>
      <c r="C73" s="54" t="s">
        <v>2911</v>
      </c>
      <c r="D73" s="117" t="s">
        <v>3363</v>
      </c>
      <c r="E73" s="54" t="s">
        <v>452</v>
      </c>
      <c r="F73" s="79">
        <v>44602</v>
      </c>
      <c r="G73" s="54" t="s">
        <v>311</v>
      </c>
      <c r="H73" s="72">
        <v>7.6299999999629851</v>
      </c>
      <c r="I73" s="70" t="s">
        <v>315</v>
      </c>
      <c r="J73" s="70" t="s">
        <v>132</v>
      </c>
      <c r="K73" s="71">
        <v>2.0899999999999998E-2</v>
      </c>
      <c r="L73" s="71">
        <v>5.3699999999756637E-2</v>
      </c>
      <c r="M73" s="72">
        <v>115845.64264000001</v>
      </c>
      <c r="N73" s="80">
        <v>84.42</v>
      </c>
      <c r="O73" s="72">
        <v>97.796882373999992</v>
      </c>
      <c r="P73" s="73">
        <f t="shared" ref="P73:P136" si="1">IFERROR(O73/$O$8,0)</f>
        <v>1.1695711204037351E-3</v>
      </c>
      <c r="Q73" s="73">
        <f>O73/'סכום נכסי הקרן'!$C$41</f>
        <v>1.1330291592829276E-4</v>
      </c>
    </row>
    <row r="74" spans="1:17">
      <c r="A74" s="69" t="s">
        <v>3267</v>
      </c>
      <c r="B74" s="70" t="s">
        <v>2887</v>
      </c>
      <c r="C74" s="54" t="s">
        <v>2912</v>
      </c>
      <c r="D74" s="117" t="s">
        <v>3363</v>
      </c>
      <c r="E74" s="54" t="s">
        <v>452</v>
      </c>
      <c r="F74" s="79">
        <v>43500</v>
      </c>
      <c r="G74" s="54" t="s">
        <v>311</v>
      </c>
      <c r="H74" s="72">
        <v>7.7599999999571336</v>
      </c>
      <c r="I74" s="70" t="s">
        <v>315</v>
      </c>
      <c r="J74" s="70" t="s">
        <v>132</v>
      </c>
      <c r="K74" s="71">
        <v>3.4500000000000003E-2</v>
      </c>
      <c r="L74" s="71">
        <v>3.2699999999812462E-2</v>
      </c>
      <c r="M74" s="72">
        <v>72509.723780999993</v>
      </c>
      <c r="N74" s="80">
        <v>113.25</v>
      </c>
      <c r="O74" s="72">
        <v>82.117262702000005</v>
      </c>
      <c r="P74" s="73">
        <f t="shared" si="1"/>
        <v>9.8205563011280039E-4</v>
      </c>
      <c r="Q74" s="73">
        <f>O74/'סכום נכסי הקרן'!$C$41</f>
        <v>9.5137238389715853E-5</v>
      </c>
    </row>
    <row r="75" spans="1:17">
      <c r="A75" s="69" t="s">
        <v>3267</v>
      </c>
      <c r="B75" s="70" t="s">
        <v>2887</v>
      </c>
      <c r="C75" s="54" t="s">
        <v>2913</v>
      </c>
      <c r="D75" s="117" t="s">
        <v>3363</v>
      </c>
      <c r="E75" s="54" t="s">
        <v>452</v>
      </c>
      <c r="F75" s="79">
        <v>43556</v>
      </c>
      <c r="G75" s="54" t="s">
        <v>311</v>
      </c>
      <c r="H75" s="72">
        <v>7.8399999999601251</v>
      </c>
      <c r="I75" s="70" t="s">
        <v>315</v>
      </c>
      <c r="J75" s="70" t="s">
        <v>132</v>
      </c>
      <c r="K75" s="71">
        <v>3.0499999999999999E-2</v>
      </c>
      <c r="L75" s="71">
        <v>3.2799999999825545E-2</v>
      </c>
      <c r="M75" s="72">
        <v>73120.680154999995</v>
      </c>
      <c r="N75" s="80">
        <v>109.75</v>
      </c>
      <c r="O75" s="72">
        <v>80.249946354999992</v>
      </c>
      <c r="P75" s="73">
        <f t="shared" si="1"/>
        <v>9.5972404633329908E-4</v>
      </c>
      <c r="Q75" s="73">
        <f>O75/'סכום נכסי הקרן'!$C$41</f>
        <v>9.2973852584976569E-5</v>
      </c>
    </row>
    <row r="76" spans="1:17">
      <c r="A76" s="69" t="s">
        <v>3267</v>
      </c>
      <c r="B76" s="70" t="s">
        <v>2887</v>
      </c>
      <c r="C76" s="54" t="s">
        <v>2914</v>
      </c>
      <c r="D76" s="117" t="s">
        <v>3363</v>
      </c>
      <c r="E76" s="54" t="s">
        <v>452</v>
      </c>
      <c r="F76" s="79">
        <v>43647</v>
      </c>
      <c r="G76" s="54" t="s">
        <v>311</v>
      </c>
      <c r="H76" s="72">
        <v>7.8200000000547201</v>
      </c>
      <c r="I76" s="70" t="s">
        <v>315</v>
      </c>
      <c r="J76" s="70" t="s">
        <v>132</v>
      </c>
      <c r="K76" s="71">
        <v>2.8999999999999998E-2</v>
      </c>
      <c r="L76" s="71">
        <v>3.5100000000203448E-2</v>
      </c>
      <c r="M76" s="72">
        <v>67878.181840000005</v>
      </c>
      <c r="N76" s="80">
        <v>105</v>
      </c>
      <c r="O76" s="72">
        <v>71.272085305000004</v>
      </c>
      <c r="P76" s="73">
        <f t="shared" si="1"/>
        <v>8.5235613488064211E-4</v>
      </c>
      <c r="Q76" s="73">
        <f>O76/'סכום נכסי הקרן'!$C$41</f>
        <v>8.257252065014101E-5</v>
      </c>
    </row>
    <row r="77" spans="1:17">
      <c r="A77" s="69" t="s">
        <v>3267</v>
      </c>
      <c r="B77" s="70" t="s">
        <v>2887</v>
      </c>
      <c r="C77" s="54" t="s">
        <v>2915</v>
      </c>
      <c r="D77" s="117" t="s">
        <v>3363</v>
      </c>
      <c r="E77" s="54" t="s">
        <v>452</v>
      </c>
      <c r="F77" s="79">
        <v>43703</v>
      </c>
      <c r="G77" s="54" t="s">
        <v>311</v>
      </c>
      <c r="H77" s="72">
        <v>7.9499999994101502</v>
      </c>
      <c r="I77" s="70" t="s">
        <v>315</v>
      </c>
      <c r="J77" s="70" t="s">
        <v>132</v>
      </c>
      <c r="K77" s="71">
        <v>2.3799999999999998E-2</v>
      </c>
      <c r="L77" s="71">
        <v>3.4499999996135462E-2</v>
      </c>
      <c r="M77" s="72">
        <v>4820.1074449999996</v>
      </c>
      <c r="N77" s="80">
        <v>102</v>
      </c>
      <c r="O77" s="72">
        <v>4.9165096620000002</v>
      </c>
      <c r="P77" s="73">
        <f t="shared" si="1"/>
        <v>5.879745421608514E-5</v>
      </c>
      <c r="Q77" s="73">
        <f>O77/'סכום נכסי הקרן'!$C$41</f>
        <v>5.6960392537249443E-6</v>
      </c>
    </row>
    <row r="78" spans="1:17">
      <c r="A78" s="69" t="s">
        <v>3267</v>
      </c>
      <c r="B78" s="70" t="s">
        <v>2887</v>
      </c>
      <c r="C78" s="54" t="s">
        <v>2916</v>
      </c>
      <c r="D78" s="117" t="s">
        <v>3363</v>
      </c>
      <c r="E78" s="54" t="s">
        <v>452</v>
      </c>
      <c r="F78" s="79">
        <v>43740</v>
      </c>
      <c r="G78" s="54" t="s">
        <v>311</v>
      </c>
      <c r="H78" s="72">
        <v>7.8700000000311281</v>
      </c>
      <c r="I78" s="70" t="s">
        <v>315</v>
      </c>
      <c r="J78" s="70" t="s">
        <v>132</v>
      </c>
      <c r="K78" s="71">
        <v>2.4300000000000002E-2</v>
      </c>
      <c r="L78" s="71">
        <v>3.7800000000104229E-2</v>
      </c>
      <c r="M78" s="72">
        <v>71231.795226999995</v>
      </c>
      <c r="N78" s="80">
        <v>99.67</v>
      </c>
      <c r="O78" s="72">
        <v>70.996729416999997</v>
      </c>
      <c r="P78" s="73">
        <f t="shared" si="1"/>
        <v>8.4906310256079433E-4</v>
      </c>
      <c r="Q78" s="73">
        <f>O78/'סכום נכסי הקרן'!$C$41</f>
        <v>8.2253506134840677E-5</v>
      </c>
    </row>
    <row r="79" spans="1:17">
      <c r="A79" s="69" t="s">
        <v>3267</v>
      </c>
      <c r="B79" s="70" t="s">
        <v>2887</v>
      </c>
      <c r="C79" s="54" t="s">
        <v>2917</v>
      </c>
      <c r="D79" s="117" t="s">
        <v>3363</v>
      </c>
      <c r="E79" s="54" t="s">
        <v>452</v>
      </c>
      <c r="F79" s="79">
        <v>43831</v>
      </c>
      <c r="G79" s="54" t="s">
        <v>311</v>
      </c>
      <c r="H79" s="72">
        <v>7.8599999999551962</v>
      </c>
      <c r="I79" s="70" t="s">
        <v>315</v>
      </c>
      <c r="J79" s="70" t="s">
        <v>132</v>
      </c>
      <c r="K79" s="71">
        <v>2.3799999999999998E-2</v>
      </c>
      <c r="L79" s="71">
        <v>3.9199999999763618E-2</v>
      </c>
      <c r="M79" s="72">
        <v>73931.337838000007</v>
      </c>
      <c r="N79" s="80">
        <v>98.42</v>
      </c>
      <c r="O79" s="72">
        <v>72.763223941000007</v>
      </c>
      <c r="P79" s="73">
        <f t="shared" si="1"/>
        <v>8.7018893939187747E-4</v>
      </c>
      <c r="Q79" s="73">
        <f>O79/'סכום נכסי הקרן'!$C$41</f>
        <v>8.4300084468239304E-5</v>
      </c>
    </row>
    <row r="80" spans="1:17">
      <c r="A80" s="69" t="s">
        <v>3268</v>
      </c>
      <c r="B80" s="70" t="s">
        <v>2887</v>
      </c>
      <c r="C80" s="54">
        <v>7936</v>
      </c>
      <c r="D80" s="117" t="s">
        <v>3363</v>
      </c>
      <c r="E80" s="54" t="s">
        <v>2918</v>
      </c>
      <c r="F80" s="79">
        <v>44087</v>
      </c>
      <c r="G80" s="54" t="s">
        <v>2877</v>
      </c>
      <c r="H80" s="72">
        <v>5.1599999999987904</v>
      </c>
      <c r="I80" s="70" t="s">
        <v>332</v>
      </c>
      <c r="J80" s="70" t="s">
        <v>132</v>
      </c>
      <c r="K80" s="71">
        <v>1.7947999999999999E-2</v>
      </c>
      <c r="L80" s="71">
        <v>2.8999999999983511E-2</v>
      </c>
      <c r="M80" s="72">
        <v>344942.66049500002</v>
      </c>
      <c r="N80" s="80">
        <v>105.5</v>
      </c>
      <c r="O80" s="72">
        <v>363.91450068400002</v>
      </c>
      <c r="P80" s="73">
        <f t="shared" si="1"/>
        <v>4.3521212534000661E-3</v>
      </c>
      <c r="Q80" s="73">
        <f>O80/'סכום נכסי הקרן'!$C$41</f>
        <v>4.2161440196428868E-4</v>
      </c>
    </row>
    <row r="81" spans="1:17">
      <c r="A81" s="69" t="s">
        <v>3268</v>
      </c>
      <c r="B81" s="70" t="s">
        <v>2887</v>
      </c>
      <c r="C81" s="54">
        <v>7937</v>
      </c>
      <c r="D81" s="117" t="s">
        <v>3363</v>
      </c>
      <c r="E81" s="54" t="s">
        <v>2918</v>
      </c>
      <c r="F81" s="79">
        <v>44087</v>
      </c>
      <c r="G81" s="54" t="s">
        <v>2877</v>
      </c>
      <c r="H81" s="72">
        <v>6.5299999997105687</v>
      </c>
      <c r="I81" s="70" t="s">
        <v>332</v>
      </c>
      <c r="J81" s="70" t="s">
        <v>132</v>
      </c>
      <c r="K81" s="71">
        <v>7.5499999999999998E-2</v>
      </c>
      <c r="L81" s="71">
        <v>7.5699999996787073E-2</v>
      </c>
      <c r="M81" s="72">
        <v>11094.966210000001</v>
      </c>
      <c r="N81" s="80">
        <v>101.83</v>
      </c>
      <c r="O81" s="72">
        <v>11.298015058999999</v>
      </c>
      <c r="P81" s="73">
        <f t="shared" si="1"/>
        <v>1.3511506512405851E-4</v>
      </c>
      <c r="Q81" s="73">
        <f>O81/'סכום נכסי הקרן'!$C$41</f>
        <v>1.3089354377280085E-5</v>
      </c>
    </row>
    <row r="82" spans="1:17">
      <c r="A82" s="69" t="s">
        <v>3269</v>
      </c>
      <c r="B82" s="70" t="s">
        <v>2878</v>
      </c>
      <c r="C82" s="54">
        <v>8063</v>
      </c>
      <c r="D82" s="117" t="s">
        <v>3363</v>
      </c>
      <c r="E82" s="54" t="s">
        <v>456</v>
      </c>
      <c r="F82" s="79">
        <v>44147</v>
      </c>
      <c r="G82" s="54" t="s">
        <v>130</v>
      </c>
      <c r="H82" s="72">
        <v>7.6100000000125423</v>
      </c>
      <c r="I82" s="70" t="s">
        <v>601</v>
      </c>
      <c r="J82" s="70" t="s">
        <v>132</v>
      </c>
      <c r="K82" s="71">
        <v>1.6250000000000001E-2</v>
      </c>
      <c r="L82" s="71">
        <v>3.1200000000053959E-2</v>
      </c>
      <c r="M82" s="72">
        <v>275319.39828000002</v>
      </c>
      <c r="N82" s="80">
        <v>99.62</v>
      </c>
      <c r="O82" s="72">
        <v>274.27319949600002</v>
      </c>
      <c r="P82" s="73">
        <f t="shared" si="1"/>
        <v>3.280084246494713E-3</v>
      </c>
      <c r="Q82" s="73">
        <f>O82/'סכום נכסי הקרן'!$C$41</f>
        <v>3.1776016279370603E-4</v>
      </c>
    </row>
    <row r="83" spans="1:17">
      <c r="A83" s="69" t="s">
        <v>3269</v>
      </c>
      <c r="B83" s="70" t="s">
        <v>2878</v>
      </c>
      <c r="C83" s="54">
        <v>8145</v>
      </c>
      <c r="D83" s="117" t="s">
        <v>3363</v>
      </c>
      <c r="E83" s="54" t="s">
        <v>456</v>
      </c>
      <c r="F83" s="79">
        <v>44185</v>
      </c>
      <c r="G83" s="54" t="s">
        <v>130</v>
      </c>
      <c r="H83" s="72">
        <v>7.6200000000127774</v>
      </c>
      <c r="I83" s="70" t="s">
        <v>601</v>
      </c>
      <c r="J83" s="70" t="s">
        <v>132</v>
      </c>
      <c r="K83" s="71">
        <v>1.4990000000000002E-2</v>
      </c>
      <c r="L83" s="71">
        <v>3.1900000000054426E-2</v>
      </c>
      <c r="M83" s="72">
        <v>129422.179617</v>
      </c>
      <c r="N83" s="80">
        <v>97.96</v>
      </c>
      <c r="O83" s="72">
        <v>126.78196124900001</v>
      </c>
      <c r="P83" s="73">
        <f t="shared" si="1"/>
        <v>1.5162090740062006E-3</v>
      </c>
      <c r="Q83" s="73">
        <f>O83/'סכום נכסי הקרן'!$C$41</f>
        <v>1.4688367919219575E-4</v>
      </c>
    </row>
    <row r="84" spans="1:17">
      <c r="A84" s="69" t="s">
        <v>3270</v>
      </c>
      <c r="B84" s="70" t="s">
        <v>2878</v>
      </c>
      <c r="C84" s="54" t="s">
        <v>2919</v>
      </c>
      <c r="D84" s="117" t="s">
        <v>3363</v>
      </c>
      <c r="E84" s="54" t="s">
        <v>452</v>
      </c>
      <c r="F84" s="79">
        <v>42901</v>
      </c>
      <c r="G84" s="54" t="s">
        <v>311</v>
      </c>
      <c r="H84" s="72">
        <v>0.46000000000043673</v>
      </c>
      <c r="I84" s="70" t="s">
        <v>155</v>
      </c>
      <c r="J84" s="70" t="s">
        <v>132</v>
      </c>
      <c r="K84" s="71">
        <v>0.04</v>
      </c>
      <c r="L84" s="71">
        <v>5.4799999999893031E-2</v>
      </c>
      <c r="M84" s="72">
        <v>184061.40208100004</v>
      </c>
      <c r="N84" s="80">
        <v>99.54</v>
      </c>
      <c r="O84" s="72">
        <v>183.21471555199997</v>
      </c>
      <c r="P84" s="73">
        <f t="shared" si="1"/>
        <v>2.1910988872133291E-3</v>
      </c>
      <c r="Q84" s="73">
        <f>O84/'סכום נכסי הקרן'!$C$41</f>
        <v>2.1226404164529066E-4</v>
      </c>
    </row>
    <row r="85" spans="1:17">
      <c r="A85" s="69" t="s">
        <v>3271</v>
      </c>
      <c r="B85" s="70" t="s">
        <v>2878</v>
      </c>
      <c r="C85" s="54">
        <v>8224</v>
      </c>
      <c r="D85" s="117" t="s">
        <v>3363</v>
      </c>
      <c r="E85" s="54" t="s">
        <v>456</v>
      </c>
      <c r="F85" s="79">
        <v>44223</v>
      </c>
      <c r="G85" s="54" t="s">
        <v>130</v>
      </c>
      <c r="H85" s="72">
        <v>12.249999999992104</v>
      </c>
      <c r="I85" s="70" t="s">
        <v>332</v>
      </c>
      <c r="J85" s="70" t="s">
        <v>132</v>
      </c>
      <c r="K85" s="71">
        <v>2.1537000000000001E-2</v>
      </c>
      <c r="L85" s="71">
        <v>4.0699999999982354E-2</v>
      </c>
      <c r="M85" s="72">
        <v>607522.26861799997</v>
      </c>
      <c r="N85" s="80">
        <v>88.6</v>
      </c>
      <c r="O85" s="72">
        <v>538.26473088499995</v>
      </c>
      <c r="P85" s="73">
        <f t="shared" si="1"/>
        <v>6.4372081102490415E-3</v>
      </c>
      <c r="Q85" s="73">
        <f>O85/'סכום נכסי הקרן'!$C$41</f>
        <v>6.2360846348249338E-4</v>
      </c>
    </row>
    <row r="86" spans="1:17">
      <c r="A86" s="69" t="s">
        <v>3271</v>
      </c>
      <c r="B86" s="70" t="s">
        <v>2878</v>
      </c>
      <c r="C86" s="54">
        <v>2963</v>
      </c>
      <c r="D86" s="117" t="s">
        <v>3363</v>
      </c>
      <c r="E86" s="54" t="s">
        <v>456</v>
      </c>
      <c r="F86" s="79">
        <v>41423</v>
      </c>
      <c r="G86" s="54" t="s">
        <v>130</v>
      </c>
      <c r="H86" s="72">
        <v>2.8399999999987728</v>
      </c>
      <c r="I86" s="70" t="s">
        <v>332</v>
      </c>
      <c r="J86" s="70" t="s">
        <v>132</v>
      </c>
      <c r="K86" s="71">
        <v>0.05</v>
      </c>
      <c r="L86" s="71">
        <v>2.0400000000003065E-2</v>
      </c>
      <c r="M86" s="72">
        <v>106608.34780799999</v>
      </c>
      <c r="N86" s="80">
        <v>122.33</v>
      </c>
      <c r="O86" s="72">
        <v>130.41399434900001</v>
      </c>
      <c r="P86" s="73">
        <f t="shared" si="1"/>
        <v>1.5596452339224781E-3</v>
      </c>
      <c r="Q86" s="73">
        <f>O86/'סכום נכסי הקרן'!$C$41</f>
        <v>1.5109158368760002E-4</v>
      </c>
    </row>
    <row r="87" spans="1:17">
      <c r="A87" s="69" t="s">
        <v>3271</v>
      </c>
      <c r="B87" s="70" t="s">
        <v>2878</v>
      </c>
      <c r="C87" s="54">
        <v>2968</v>
      </c>
      <c r="D87" s="117" t="s">
        <v>3363</v>
      </c>
      <c r="E87" s="54" t="s">
        <v>456</v>
      </c>
      <c r="F87" s="79">
        <v>41423</v>
      </c>
      <c r="G87" s="54" t="s">
        <v>130</v>
      </c>
      <c r="H87" s="72">
        <v>2.8399999999856957</v>
      </c>
      <c r="I87" s="70" t="s">
        <v>332</v>
      </c>
      <c r="J87" s="70" t="s">
        <v>132</v>
      </c>
      <c r="K87" s="71">
        <v>0.05</v>
      </c>
      <c r="L87" s="71">
        <v>2.0399999999856956E-2</v>
      </c>
      <c r="M87" s="72">
        <v>34287.363692999999</v>
      </c>
      <c r="N87" s="80">
        <v>122.33</v>
      </c>
      <c r="O87" s="72">
        <v>41.943732740000002</v>
      </c>
      <c r="P87" s="73">
        <f t="shared" si="1"/>
        <v>5.0161290732186534E-4</v>
      </c>
      <c r="Q87" s="73">
        <f>O87/'סכום נכסי הקרן'!$C$41</f>
        <v>4.8594056466798443E-5</v>
      </c>
    </row>
    <row r="88" spans="1:17">
      <c r="A88" s="69" t="s">
        <v>3271</v>
      </c>
      <c r="B88" s="70" t="s">
        <v>2878</v>
      </c>
      <c r="C88" s="54">
        <v>4605</v>
      </c>
      <c r="D88" s="117" t="s">
        <v>3363</v>
      </c>
      <c r="E88" s="54" t="s">
        <v>456</v>
      </c>
      <c r="F88" s="79">
        <v>42352</v>
      </c>
      <c r="G88" s="54" t="s">
        <v>130</v>
      </c>
      <c r="H88" s="72">
        <v>5.109999999988732</v>
      </c>
      <c r="I88" s="70" t="s">
        <v>332</v>
      </c>
      <c r="J88" s="70" t="s">
        <v>132</v>
      </c>
      <c r="K88" s="71">
        <v>0.05</v>
      </c>
      <c r="L88" s="71">
        <v>2.6099999999945406E-2</v>
      </c>
      <c r="M88" s="72">
        <v>136730.30147899999</v>
      </c>
      <c r="N88" s="80">
        <v>125.93</v>
      </c>
      <c r="O88" s="72">
        <v>172.18446455400002</v>
      </c>
      <c r="P88" s="73">
        <f t="shared" si="1"/>
        <v>2.0591860623368689E-3</v>
      </c>
      <c r="Q88" s="73">
        <f>O88/'סכום נכסי הקרן'!$C$41</f>
        <v>1.9948490624591299E-4</v>
      </c>
    </row>
    <row r="89" spans="1:17">
      <c r="A89" s="69" t="s">
        <v>3271</v>
      </c>
      <c r="B89" s="70" t="s">
        <v>2878</v>
      </c>
      <c r="C89" s="54">
        <v>4606</v>
      </c>
      <c r="D89" s="117" t="s">
        <v>3363</v>
      </c>
      <c r="E89" s="54" t="s">
        <v>456</v>
      </c>
      <c r="F89" s="79">
        <v>42352</v>
      </c>
      <c r="G89" s="54" t="s">
        <v>130</v>
      </c>
      <c r="H89" s="72">
        <v>6.8199999999973242</v>
      </c>
      <c r="I89" s="70" t="s">
        <v>332</v>
      </c>
      <c r="J89" s="70" t="s">
        <v>132</v>
      </c>
      <c r="K89" s="71">
        <v>4.0999999999999995E-2</v>
      </c>
      <c r="L89" s="71">
        <v>2.7099999999996176E-2</v>
      </c>
      <c r="M89" s="72">
        <v>425914.595157</v>
      </c>
      <c r="N89" s="80">
        <v>122.83</v>
      </c>
      <c r="O89" s="72">
        <v>523.15089871999999</v>
      </c>
      <c r="P89" s="73">
        <f t="shared" si="1"/>
        <v>6.2564589780710559E-3</v>
      </c>
      <c r="Q89" s="73">
        <f>O89/'סכום נכסי הקרן'!$C$41</f>
        <v>6.0609828101474859E-4</v>
      </c>
    </row>
    <row r="90" spans="1:17">
      <c r="A90" s="69" t="s">
        <v>3271</v>
      </c>
      <c r="B90" s="70" t="s">
        <v>2878</v>
      </c>
      <c r="C90" s="54">
        <v>5150</v>
      </c>
      <c r="D90" s="117" t="s">
        <v>3363</v>
      </c>
      <c r="E90" s="54" t="s">
        <v>456</v>
      </c>
      <c r="F90" s="79">
        <v>42631</v>
      </c>
      <c r="G90" s="54" t="s">
        <v>130</v>
      </c>
      <c r="H90" s="72">
        <v>6.7800000000039118</v>
      </c>
      <c r="I90" s="70" t="s">
        <v>332</v>
      </c>
      <c r="J90" s="70" t="s">
        <v>132</v>
      </c>
      <c r="K90" s="71">
        <v>4.0999999999999995E-2</v>
      </c>
      <c r="L90" s="71">
        <v>2.9500000000032597E-2</v>
      </c>
      <c r="M90" s="72">
        <v>126390.474369</v>
      </c>
      <c r="N90" s="80">
        <v>121.36</v>
      </c>
      <c r="O90" s="72">
        <v>153.38747982999999</v>
      </c>
      <c r="P90" s="73">
        <f t="shared" si="1"/>
        <v>1.8343894231169532E-3</v>
      </c>
      <c r="Q90" s="73">
        <f>O90/'סכום נכסי הקרן'!$C$41</f>
        <v>1.7770759465693959E-4</v>
      </c>
    </row>
    <row r="91" spans="1:17">
      <c r="A91" s="69" t="s">
        <v>3272</v>
      </c>
      <c r="B91" s="70" t="s">
        <v>2887</v>
      </c>
      <c r="C91" s="54" t="s">
        <v>2920</v>
      </c>
      <c r="D91" s="117" t="s">
        <v>3363</v>
      </c>
      <c r="E91" s="54" t="s">
        <v>452</v>
      </c>
      <c r="F91" s="79">
        <v>42033</v>
      </c>
      <c r="G91" s="54" t="s">
        <v>311</v>
      </c>
      <c r="H91" s="72">
        <v>3.7000000000304092</v>
      </c>
      <c r="I91" s="70" t="s">
        <v>315</v>
      </c>
      <c r="J91" s="70" t="s">
        <v>132</v>
      </c>
      <c r="K91" s="71">
        <v>5.0999999999999997E-2</v>
      </c>
      <c r="L91" s="71">
        <v>2.5500000000152047E-2</v>
      </c>
      <c r="M91" s="72">
        <v>26804.943285000001</v>
      </c>
      <c r="N91" s="80">
        <v>122.68</v>
      </c>
      <c r="O91" s="72">
        <v>32.884305930000004</v>
      </c>
      <c r="P91" s="73">
        <f t="shared" si="1"/>
        <v>3.9326953576256638E-4</v>
      </c>
      <c r="Q91" s="73">
        <f>O91/'סכום נכסי הקרן'!$C$41</f>
        <v>3.8098226238933803E-5</v>
      </c>
    </row>
    <row r="92" spans="1:17">
      <c r="A92" s="69" t="s">
        <v>3272</v>
      </c>
      <c r="B92" s="70" t="s">
        <v>2887</v>
      </c>
      <c r="C92" s="54" t="s">
        <v>2921</v>
      </c>
      <c r="D92" s="117" t="s">
        <v>3363</v>
      </c>
      <c r="E92" s="54" t="s">
        <v>452</v>
      </c>
      <c r="F92" s="79">
        <v>42054</v>
      </c>
      <c r="G92" s="54" t="s">
        <v>311</v>
      </c>
      <c r="H92" s="72">
        <v>3.7000000000138886</v>
      </c>
      <c r="I92" s="70" t="s">
        <v>315</v>
      </c>
      <c r="J92" s="70" t="s">
        <v>132</v>
      </c>
      <c r="K92" s="71">
        <v>5.0999999999999997E-2</v>
      </c>
      <c r="L92" s="71">
        <v>2.5600000000080243E-2</v>
      </c>
      <c r="M92" s="72">
        <v>52361.061747</v>
      </c>
      <c r="N92" s="80">
        <v>123.76</v>
      </c>
      <c r="O92" s="72">
        <v>64.802054732999991</v>
      </c>
      <c r="P92" s="73">
        <f t="shared" si="1"/>
        <v>7.749798349266033E-4</v>
      </c>
      <c r="Q92" s="73">
        <f>O92/'סכום נכסי הקרן'!$C$41</f>
        <v>7.5076644379266198E-5</v>
      </c>
    </row>
    <row r="93" spans="1:17">
      <c r="A93" s="69" t="s">
        <v>3272</v>
      </c>
      <c r="B93" s="70" t="s">
        <v>2887</v>
      </c>
      <c r="C93" s="54" t="s">
        <v>2922</v>
      </c>
      <c r="D93" s="117" t="s">
        <v>3363</v>
      </c>
      <c r="E93" s="54" t="s">
        <v>452</v>
      </c>
      <c r="F93" s="79">
        <v>42565</v>
      </c>
      <c r="G93" s="54" t="s">
        <v>311</v>
      </c>
      <c r="H93" s="72">
        <v>3.6999999999886675</v>
      </c>
      <c r="I93" s="70" t="s">
        <v>315</v>
      </c>
      <c r="J93" s="70" t="s">
        <v>132</v>
      </c>
      <c r="K93" s="71">
        <v>5.0999999999999997E-2</v>
      </c>
      <c r="L93" s="71">
        <v>2.5599999999984888E-2</v>
      </c>
      <c r="M93" s="72">
        <v>63911.332501999997</v>
      </c>
      <c r="N93" s="80">
        <v>124.26</v>
      </c>
      <c r="O93" s="72">
        <v>79.416226527000006</v>
      </c>
      <c r="P93" s="73">
        <f t="shared" si="1"/>
        <v>9.4975343572009218E-4</v>
      </c>
      <c r="Q93" s="73">
        <f>O93/'סכום נכסי הקרן'!$C$41</f>
        <v>9.200794359803787E-5</v>
      </c>
    </row>
    <row r="94" spans="1:17">
      <c r="A94" s="69" t="s">
        <v>3272</v>
      </c>
      <c r="B94" s="70" t="s">
        <v>2887</v>
      </c>
      <c r="C94" s="54" t="s">
        <v>2923</v>
      </c>
      <c r="D94" s="117" t="s">
        <v>3363</v>
      </c>
      <c r="E94" s="54" t="s">
        <v>452</v>
      </c>
      <c r="F94" s="79">
        <v>40570</v>
      </c>
      <c r="G94" s="54" t="s">
        <v>311</v>
      </c>
      <c r="H94" s="72">
        <v>3.7200000000049998</v>
      </c>
      <c r="I94" s="70" t="s">
        <v>315</v>
      </c>
      <c r="J94" s="70" t="s">
        <v>132</v>
      </c>
      <c r="K94" s="71">
        <v>5.0999999999999997E-2</v>
      </c>
      <c r="L94" s="71">
        <v>2.2600000000034433E-2</v>
      </c>
      <c r="M94" s="72">
        <v>324058.80599399999</v>
      </c>
      <c r="N94" s="80">
        <v>130.84</v>
      </c>
      <c r="O94" s="72">
        <v>423.99855842900001</v>
      </c>
      <c r="P94" s="73">
        <f t="shared" si="1"/>
        <v>5.0706776841304676E-3</v>
      </c>
      <c r="Q94" s="73">
        <f>O94/'סכום נכסי הקרן'!$C$41</f>
        <v>4.9122499463408425E-4</v>
      </c>
    </row>
    <row r="95" spans="1:17">
      <c r="A95" s="69" t="s">
        <v>3272</v>
      </c>
      <c r="B95" s="70" t="s">
        <v>2887</v>
      </c>
      <c r="C95" s="54" t="s">
        <v>2924</v>
      </c>
      <c r="D95" s="117" t="s">
        <v>3363</v>
      </c>
      <c r="E95" s="54" t="s">
        <v>452</v>
      </c>
      <c r="F95" s="79">
        <v>41207</v>
      </c>
      <c r="G95" s="54" t="s">
        <v>311</v>
      </c>
      <c r="H95" s="72">
        <v>3.7199999998684588</v>
      </c>
      <c r="I95" s="70" t="s">
        <v>315</v>
      </c>
      <c r="J95" s="70" t="s">
        <v>132</v>
      </c>
      <c r="K95" s="71">
        <v>5.0999999999999997E-2</v>
      </c>
      <c r="L95" s="71">
        <v>2.2499999999567293E-2</v>
      </c>
      <c r="M95" s="72">
        <v>4606.2767789999998</v>
      </c>
      <c r="N95" s="80">
        <v>125.43</v>
      </c>
      <c r="O95" s="72">
        <v>5.7776532330000006</v>
      </c>
      <c r="P95" s="73">
        <f t="shared" si="1"/>
        <v>6.9096030476535619E-5</v>
      </c>
      <c r="Q95" s="73">
        <f>O95/'סכום נכסי הקרן'!$C$41</f>
        <v>6.6937201128557109E-6</v>
      </c>
    </row>
    <row r="96" spans="1:17">
      <c r="A96" s="69" t="s">
        <v>3272</v>
      </c>
      <c r="B96" s="70" t="s">
        <v>2887</v>
      </c>
      <c r="C96" s="54" t="s">
        <v>2925</v>
      </c>
      <c r="D96" s="117" t="s">
        <v>3363</v>
      </c>
      <c r="E96" s="54" t="s">
        <v>452</v>
      </c>
      <c r="F96" s="79">
        <v>41239</v>
      </c>
      <c r="G96" s="54" t="s">
        <v>311</v>
      </c>
      <c r="H96" s="72">
        <v>3.6999999999881159</v>
      </c>
      <c r="I96" s="70" t="s">
        <v>315</v>
      </c>
      <c r="J96" s="70" t="s">
        <v>132</v>
      </c>
      <c r="K96" s="71">
        <v>5.0999999999999997E-2</v>
      </c>
      <c r="L96" s="71">
        <v>2.5499999999821745E-2</v>
      </c>
      <c r="M96" s="72">
        <v>40621.702144000003</v>
      </c>
      <c r="N96" s="80">
        <v>124.29</v>
      </c>
      <c r="O96" s="72">
        <v>50.488715797999994</v>
      </c>
      <c r="P96" s="73">
        <f t="shared" si="1"/>
        <v>6.0380395029148199E-4</v>
      </c>
      <c r="Q96" s="73">
        <f>O96/'סכום נכסי הקרן'!$C$41</f>
        <v>5.8493876108560913E-5</v>
      </c>
    </row>
    <row r="97" spans="1:17">
      <c r="A97" s="69" t="s">
        <v>3272</v>
      </c>
      <c r="B97" s="70" t="s">
        <v>2887</v>
      </c>
      <c r="C97" s="54" t="s">
        <v>2926</v>
      </c>
      <c r="D97" s="117" t="s">
        <v>3363</v>
      </c>
      <c r="E97" s="54" t="s">
        <v>452</v>
      </c>
      <c r="F97" s="79">
        <v>41269</v>
      </c>
      <c r="G97" s="54" t="s">
        <v>311</v>
      </c>
      <c r="H97" s="72">
        <v>3.720000000065895</v>
      </c>
      <c r="I97" s="70" t="s">
        <v>315</v>
      </c>
      <c r="J97" s="70" t="s">
        <v>132</v>
      </c>
      <c r="K97" s="71">
        <v>5.0999999999999997E-2</v>
      </c>
      <c r="L97" s="71">
        <v>2.2599999999899728E-2</v>
      </c>
      <c r="M97" s="72">
        <v>11059.469505999999</v>
      </c>
      <c r="N97" s="80">
        <v>126.24</v>
      </c>
      <c r="O97" s="72">
        <v>13.961474989000001</v>
      </c>
      <c r="P97" s="73">
        <f t="shared" si="1"/>
        <v>1.6696787820829983E-4</v>
      </c>
      <c r="Q97" s="73">
        <f>O97/'סכום נכסי הקרן'!$C$41</f>
        <v>1.6175115080500586E-5</v>
      </c>
    </row>
    <row r="98" spans="1:17">
      <c r="A98" s="69" t="s">
        <v>3272</v>
      </c>
      <c r="B98" s="70" t="s">
        <v>2887</v>
      </c>
      <c r="C98" s="54" t="s">
        <v>2927</v>
      </c>
      <c r="D98" s="117" t="s">
        <v>3363</v>
      </c>
      <c r="E98" s="54" t="s">
        <v>452</v>
      </c>
      <c r="F98" s="79">
        <v>41298</v>
      </c>
      <c r="G98" s="54" t="s">
        <v>311</v>
      </c>
      <c r="H98" s="72">
        <v>3.7000000000250979</v>
      </c>
      <c r="I98" s="70" t="s">
        <v>315</v>
      </c>
      <c r="J98" s="70" t="s">
        <v>132</v>
      </c>
      <c r="K98" s="71">
        <v>5.0999999999999997E-2</v>
      </c>
      <c r="L98" s="71">
        <v>2.5600000000415908E-2</v>
      </c>
      <c r="M98" s="72">
        <v>22378.710983000001</v>
      </c>
      <c r="N98" s="80">
        <v>124.63</v>
      </c>
      <c r="O98" s="72">
        <v>27.890588939000001</v>
      </c>
      <c r="P98" s="73">
        <f t="shared" si="1"/>
        <v>3.3354874472745481E-4</v>
      </c>
      <c r="Q98" s="73">
        <f>O98/'סכום נכסי הקרן'!$C$41</f>
        <v>3.2312738167471692E-5</v>
      </c>
    </row>
    <row r="99" spans="1:17">
      <c r="A99" s="69" t="s">
        <v>3272</v>
      </c>
      <c r="B99" s="70" t="s">
        <v>2887</v>
      </c>
      <c r="C99" s="54" t="s">
        <v>2928</v>
      </c>
      <c r="D99" s="117" t="s">
        <v>3363</v>
      </c>
      <c r="E99" s="54" t="s">
        <v>452</v>
      </c>
      <c r="F99" s="79">
        <v>41330</v>
      </c>
      <c r="G99" s="54" t="s">
        <v>311</v>
      </c>
      <c r="H99" s="72">
        <v>3.6999999999769124</v>
      </c>
      <c r="I99" s="70" t="s">
        <v>315</v>
      </c>
      <c r="J99" s="70" t="s">
        <v>132</v>
      </c>
      <c r="K99" s="71">
        <v>5.0999999999999997E-2</v>
      </c>
      <c r="L99" s="71">
        <v>2.5499999999769131E-2</v>
      </c>
      <c r="M99" s="72">
        <v>34690.817230000001</v>
      </c>
      <c r="N99" s="80">
        <v>124.86</v>
      </c>
      <c r="O99" s="72">
        <v>43.31495498000001</v>
      </c>
      <c r="P99" s="73">
        <f t="shared" si="1"/>
        <v>5.1801160933187638E-4</v>
      </c>
      <c r="Q99" s="73">
        <f>O99/'סכום נכסי הקרן'!$C$41</f>
        <v>5.0182690730041897E-5</v>
      </c>
    </row>
    <row r="100" spans="1:17">
      <c r="A100" s="69" t="s">
        <v>3272</v>
      </c>
      <c r="B100" s="70" t="s">
        <v>2887</v>
      </c>
      <c r="C100" s="54" t="s">
        <v>2929</v>
      </c>
      <c r="D100" s="117" t="s">
        <v>3363</v>
      </c>
      <c r="E100" s="54" t="s">
        <v>452</v>
      </c>
      <c r="F100" s="79">
        <v>41389</v>
      </c>
      <c r="G100" s="54" t="s">
        <v>311</v>
      </c>
      <c r="H100" s="72">
        <v>3.7199999999519031</v>
      </c>
      <c r="I100" s="70" t="s">
        <v>315</v>
      </c>
      <c r="J100" s="70" t="s">
        <v>132</v>
      </c>
      <c r="K100" s="71">
        <v>5.0999999999999997E-2</v>
      </c>
      <c r="L100" s="71">
        <v>2.2599999999550396E-2</v>
      </c>
      <c r="M100" s="72">
        <v>15184.691484999999</v>
      </c>
      <c r="N100" s="80">
        <v>125.97</v>
      </c>
      <c r="O100" s="72">
        <v>19.128156961000002</v>
      </c>
      <c r="P100" s="73">
        <f t="shared" si="1"/>
        <v>2.2875718964721276E-4</v>
      </c>
      <c r="Q100" s="73">
        <f>O100/'סכום נכסי הקרן'!$C$41</f>
        <v>2.2160992328233536E-5</v>
      </c>
    </row>
    <row r="101" spans="1:17">
      <c r="A101" s="69" t="s">
        <v>3272</v>
      </c>
      <c r="B101" s="70" t="s">
        <v>2887</v>
      </c>
      <c r="C101" s="54" t="s">
        <v>2930</v>
      </c>
      <c r="D101" s="117" t="s">
        <v>3363</v>
      </c>
      <c r="E101" s="54" t="s">
        <v>452</v>
      </c>
      <c r="F101" s="79">
        <v>41422</v>
      </c>
      <c r="G101" s="54" t="s">
        <v>311</v>
      </c>
      <c r="H101" s="72">
        <v>3.7199999998738487</v>
      </c>
      <c r="I101" s="70" t="s">
        <v>315</v>
      </c>
      <c r="J101" s="70" t="s">
        <v>132</v>
      </c>
      <c r="K101" s="71">
        <v>5.0999999999999997E-2</v>
      </c>
      <c r="L101" s="71">
        <v>2.2599999998509118E-2</v>
      </c>
      <c r="M101" s="72">
        <v>5561.463127</v>
      </c>
      <c r="N101" s="80">
        <v>125.43</v>
      </c>
      <c r="O101" s="72">
        <v>6.9757432540000002</v>
      </c>
      <c r="P101" s="73">
        <f t="shared" si="1"/>
        <v>8.3424212052373212E-5</v>
      </c>
      <c r="Q101" s="73">
        <f>O101/'סכום נכסי הקרן'!$C$41</f>
        <v>8.0817714456656704E-6</v>
      </c>
    </row>
    <row r="102" spans="1:17">
      <c r="A102" s="69" t="s">
        <v>3272</v>
      </c>
      <c r="B102" s="70" t="s">
        <v>2887</v>
      </c>
      <c r="C102" s="54" t="s">
        <v>2931</v>
      </c>
      <c r="D102" s="117" t="s">
        <v>3363</v>
      </c>
      <c r="E102" s="54" t="s">
        <v>452</v>
      </c>
      <c r="F102" s="79">
        <v>41450</v>
      </c>
      <c r="G102" s="54" t="s">
        <v>311</v>
      </c>
      <c r="H102" s="72">
        <v>3.7199999999233393</v>
      </c>
      <c r="I102" s="70" t="s">
        <v>315</v>
      </c>
      <c r="J102" s="70" t="s">
        <v>132</v>
      </c>
      <c r="K102" s="71">
        <v>5.0999999999999997E-2</v>
      </c>
      <c r="L102" s="71">
        <v>2.2699999999930311E-2</v>
      </c>
      <c r="M102" s="72">
        <v>9162.0829639999993</v>
      </c>
      <c r="N102" s="80">
        <v>125.29</v>
      </c>
      <c r="O102" s="72">
        <v>11.479174604000001</v>
      </c>
      <c r="P102" s="73">
        <f t="shared" si="1"/>
        <v>1.3728158584408722E-4</v>
      </c>
      <c r="Q102" s="73">
        <f>O102/'סכום נכסי הקרן'!$C$41</f>
        <v>1.3299237393982467E-5</v>
      </c>
    </row>
    <row r="103" spans="1:17">
      <c r="A103" s="69" t="s">
        <v>3272</v>
      </c>
      <c r="B103" s="70" t="s">
        <v>2887</v>
      </c>
      <c r="C103" s="54" t="s">
        <v>2932</v>
      </c>
      <c r="D103" s="117" t="s">
        <v>3363</v>
      </c>
      <c r="E103" s="54" t="s">
        <v>452</v>
      </c>
      <c r="F103" s="79">
        <v>41480</v>
      </c>
      <c r="G103" s="54" t="s">
        <v>311</v>
      </c>
      <c r="H103" s="72">
        <v>3.7100000002103619</v>
      </c>
      <c r="I103" s="70" t="s">
        <v>315</v>
      </c>
      <c r="J103" s="70" t="s">
        <v>132</v>
      </c>
      <c r="K103" s="71">
        <v>5.0999999999999997E-2</v>
      </c>
      <c r="L103" s="71">
        <v>2.3200000001202065E-2</v>
      </c>
      <c r="M103" s="72">
        <v>8046.1132689999995</v>
      </c>
      <c r="N103" s="80">
        <v>124.07</v>
      </c>
      <c r="O103" s="72">
        <v>9.9828132899999993</v>
      </c>
      <c r="P103" s="73">
        <f t="shared" si="1"/>
        <v>1.1938632235449093E-4</v>
      </c>
      <c r="Q103" s="73">
        <f>O103/'סכום נכסי הקרן'!$C$41</f>
        <v>1.1565622824244752E-5</v>
      </c>
    </row>
    <row r="104" spans="1:17">
      <c r="A104" s="69" t="s">
        <v>3272</v>
      </c>
      <c r="B104" s="70" t="s">
        <v>2887</v>
      </c>
      <c r="C104" s="54" t="s">
        <v>2933</v>
      </c>
      <c r="D104" s="117" t="s">
        <v>3363</v>
      </c>
      <c r="E104" s="54" t="s">
        <v>452</v>
      </c>
      <c r="F104" s="79">
        <v>41512</v>
      </c>
      <c r="G104" s="54" t="s">
        <v>311</v>
      </c>
      <c r="H104" s="72">
        <v>3.6699999999500621</v>
      </c>
      <c r="I104" s="70" t="s">
        <v>315</v>
      </c>
      <c r="J104" s="70" t="s">
        <v>132</v>
      </c>
      <c r="K104" s="71">
        <v>5.0999999999999997E-2</v>
      </c>
      <c r="L104" s="71">
        <v>3.2299999999500624E-2</v>
      </c>
      <c r="M104" s="72">
        <v>25085.215806999997</v>
      </c>
      <c r="N104" s="80">
        <v>119.74</v>
      </c>
      <c r="O104" s="72">
        <v>30.037038750000001</v>
      </c>
      <c r="P104" s="73">
        <f t="shared" si="1"/>
        <v>3.5921853756135265E-4</v>
      </c>
      <c r="Q104" s="73">
        <f>O104/'סכום נכסי הקרן'!$C$41</f>
        <v>3.4799515011236284E-5</v>
      </c>
    </row>
    <row r="105" spans="1:17">
      <c r="A105" s="69" t="s">
        <v>3272</v>
      </c>
      <c r="B105" s="70" t="s">
        <v>2887</v>
      </c>
      <c r="C105" s="54" t="s">
        <v>2934</v>
      </c>
      <c r="D105" s="117" t="s">
        <v>3363</v>
      </c>
      <c r="E105" s="54" t="s">
        <v>452</v>
      </c>
      <c r="F105" s="79">
        <v>40871</v>
      </c>
      <c r="G105" s="54" t="s">
        <v>311</v>
      </c>
      <c r="H105" s="72">
        <v>3.6999999999812827</v>
      </c>
      <c r="I105" s="70" t="s">
        <v>315</v>
      </c>
      <c r="J105" s="70" t="s">
        <v>132</v>
      </c>
      <c r="K105" s="71">
        <v>5.1879999999999996E-2</v>
      </c>
      <c r="L105" s="71">
        <v>2.5500000000031196E-2</v>
      </c>
      <c r="M105" s="72">
        <v>12624.415947</v>
      </c>
      <c r="N105" s="80">
        <v>126.96</v>
      </c>
      <c r="O105" s="72">
        <v>16.027959209000002</v>
      </c>
      <c r="P105" s="73">
        <f t="shared" si="1"/>
        <v>1.9168134765448525E-4</v>
      </c>
      <c r="Q105" s="73">
        <f>O105/'סכום נכסי הקרן'!$C$41</f>
        <v>1.8569247512559088E-5</v>
      </c>
    </row>
    <row r="106" spans="1:17">
      <c r="A106" s="69" t="s">
        <v>3272</v>
      </c>
      <c r="B106" s="70" t="s">
        <v>2887</v>
      </c>
      <c r="C106" s="54" t="s">
        <v>2935</v>
      </c>
      <c r="D106" s="117" t="s">
        <v>3363</v>
      </c>
      <c r="E106" s="54" t="s">
        <v>452</v>
      </c>
      <c r="F106" s="79">
        <v>41547</v>
      </c>
      <c r="G106" s="54" t="s">
        <v>311</v>
      </c>
      <c r="H106" s="72">
        <v>3.6699999998983328</v>
      </c>
      <c r="I106" s="70" t="s">
        <v>315</v>
      </c>
      <c r="J106" s="70" t="s">
        <v>132</v>
      </c>
      <c r="K106" s="71">
        <v>5.0999999999999997E-2</v>
      </c>
      <c r="L106" s="71">
        <v>3.2299999999147455E-2</v>
      </c>
      <c r="M106" s="72">
        <v>18355.072950000002</v>
      </c>
      <c r="N106" s="80">
        <v>119.5</v>
      </c>
      <c r="O106" s="72">
        <v>21.934312168999998</v>
      </c>
      <c r="P106" s="73">
        <f t="shared" si="1"/>
        <v>2.6231652212261973E-4</v>
      </c>
      <c r="Q106" s="73">
        <f>O106/'סכום נכסי הקרן'!$C$41</f>
        <v>2.5412073138743017E-5</v>
      </c>
    </row>
    <row r="107" spans="1:17">
      <c r="A107" s="69" t="s">
        <v>3272</v>
      </c>
      <c r="B107" s="70" t="s">
        <v>2887</v>
      </c>
      <c r="C107" s="54" t="s">
        <v>2936</v>
      </c>
      <c r="D107" s="117" t="s">
        <v>3363</v>
      </c>
      <c r="E107" s="54" t="s">
        <v>452</v>
      </c>
      <c r="F107" s="79">
        <v>41571</v>
      </c>
      <c r="G107" s="54" t="s">
        <v>311</v>
      </c>
      <c r="H107" s="72">
        <v>3.7100000001278248</v>
      </c>
      <c r="I107" s="70" t="s">
        <v>315</v>
      </c>
      <c r="J107" s="70" t="s">
        <v>132</v>
      </c>
      <c r="K107" s="71">
        <v>5.0999999999999997E-2</v>
      </c>
      <c r="L107" s="71">
        <v>2.3700000001151335E-2</v>
      </c>
      <c r="M107" s="72">
        <v>8949.8460429999996</v>
      </c>
      <c r="N107" s="80">
        <v>123.25</v>
      </c>
      <c r="O107" s="72">
        <v>11.030685229000001</v>
      </c>
      <c r="P107" s="73">
        <f t="shared" si="1"/>
        <v>1.3191801792581816E-4</v>
      </c>
      <c r="Q107" s="73">
        <f>O107/'סכום נכסי הקרן'!$C$41</f>
        <v>1.2779638479202877E-5</v>
      </c>
    </row>
    <row r="108" spans="1:17">
      <c r="A108" s="69" t="s">
        <v>3272</v>
      </c>
      <c r="B108" s="70" t="s">
        <v>2887</v>
      </c>
      <c r="C108" s="54" t="s">
        <v>2937</v>
      </c>
      <c r="D108" s="117" t="s">
        <v>3363</v>
      </c>
      <c r="E108" s="54" t="s">
        <v>452</v>
      </c>
      <c r="F108" s="79">
        <v>41597</v>
      </c>
      <c r="G108" s="54" t="s">
        <v>311</v>
      </c>
      <c r="H108" s="72">
        <v>3.7100000000563669</v>
      </c>
      <c r="I108" s="70" t="s">
        <v>315</v>
      </c>
      <c r="J108" s="70" t="s">
        <v>132</v>
      </c>
      <c r="K108" s="71">
        <v>5.0999999999999997E-2</v>
      </c>
      <c r="L108" s="71">
        <v>2.3800000001690972E-2</v>
      </c>
      <c r="M108" s="72">
        <v>2311.3829019999998</v>
      </c>
      <c r="N108" s="80">
        <v>122.81</v>
      </c>
      <c r="O108" s="72">
        <v>2.8386095039999995</v>
      </c>
      <c r="P108" s="73">
        <f t="shared" si="1"/>
        <v>3.394745944237384E-5</v>
      </c>
      <c r="Q108" s="73">
        <f>O108/'סכום נכסי הקרן'!$C$41</f>
        <v>3.2886808472584857E-6</v>
      </c>
    </row>
    <row r="109" spans="1:17">
      <c r="A109" s="69" t="s">
        <v>3272</v>
      </c>
      <c r="B109" s="70" t="s">
        <v>2887</v>
      </c>
      <c r="C109" s="54" t="s">
        <v>2938</v>
      </c>
      <c r="D109" s="117" t="s">
        <v>3363</v>
      </c>
      <c r="E109" s="54" t="s">
        <v>452</v>
      </c>
      <c r="F109" s="79">
        <v>41630</v>
      </c>
      <c r="G109" s="54" t="s">
        <v>311</v>
      </c>
      <c r="H109" s="72">
        <v>3.6999999999720674</v>
      </c>
      <c r="I109" s="70" t="s">
        <v>315</v>
      </c>
      <c r="J109" s="70" t="s">
        <v>132</v>
      </c>
      <c r="K109" s="71">
        <v>5.0999999999999997E-2</v>
      </c>
      <c r="L109" s="71">
        <v>2.5600000000024829E-2</v>
      </c>
      <c r="M109" s="72">
        <v>26296.075738</v>
      </c>
      <c r="N109" s="80">
        <v>122.53</v>
      </c>
      <c r="O109" s="72">
        <v>32.220583457000004</v>
      </c>
      <c r="P109" s="73">
        <f t="shared" si="1"/>
        <v>3.8533195516142726E-4</v>
      </c>
      <c r="Q109" s="73">
        <f>O109/'סכום נכסי הקרן'!$C$41</f>
        <v>3.7329268274911524E-5</v>
      </c>
    </row>
    <row r="110" spans="1:17">
      <c r="A110" s="69" t="s">
        <v>3272</v>
      </c>
      <c r="B110" s="70" t="s">
        <v>2887</v>
      </c>
      <c r="C110" s="54" t="s">
        <v>2939</v>
      </c>
      <c r="D110" s="117" t="s">
        <v>3363</v>
      </c>
      <c r="E110" s="54" t="s">
        <v>452</v>
      </c>
      <c r="F110" s="79">
        <v>41666</v>
      </c>
      <c r="G110" s="54" t="s">
        <v>311</v>
      </c>
      <c r="H110" s="72">
        <v>3.7000000003372397</v>
      </c>
      <c r="I110" s="70" t="s">
        <v>315</v>
      </c>
      <c r="J110" s="70" t="s">
        <v>132</v>
      </c>
      <c r="K110" s="71">
        <v>5.0999999999999997E-2</v>
      </c>
      <c r="L110" s="71">
        <v>2.5500000001846788E-2</v>
      </c>
      <c r="M110" s="72">
        <v>5086.1814530000001</v>
      </c>
      <c r="N110" s="80">
        <v>122.43</v>
      </c>
      <c r="O110" s="72">
        <v>6.227011967000001</v>
      </c>
      <c r="P110" s="73">
        <f t="shared" si="1"/>
        <v>7.4469995220909801E-5</v>
      </c>
      <c r="Q110" s="73">
        <f>O110/'סכום נכסי הקרן'!$C$41</f>
        <v>7.2143262265080814E-6</v>
      </c>
    </row>
    <row r="111" spans="1:17">
      <c r="A111" s="69" t="s">
        <v>3272</v>
      </c>
      <c r="B111" s="70" t="s">
        <v>2887</v>
      </c>
      <c r="C111" s="54" t="s">
        <v>2940</v>
      </c>
      <c r="D111" s="117" t="s">
        <v>3363</v>
      </c>
      <c r="E111" s="54" t="s">
        <v>452</v>
      </c>
      <c r="F111" s="79">
        <v>41696</v>
      </c>
      <c r="G111" s="54" t="s">
        <v>311</v>
      </c>
      <c r="H111" s="72">
        <v>3.7000000001326874</v>
      </c>
      <c r="I111" s="70" t="s">
        <v>315</v>
      </c>
      <c r="J111" s="70" t="s">
        <v>132</v>
      </c>
      <c r="K111" s="71">
        <v>5.0999999999999997E-2</v>
      </c>
      <c r="L111" s="71">
        <v>2.5500000001161004E-2</v>
      </c>
      <c r="M111" s="72">
        <v>4895.4477740000002</v>
      </c>
      <c r="N111" s="80">
        <v>123.16</v>
      </c>
      <c r="O111" s="72">
        <v>6.0292334060000004</v>
      </c>
      <c r="P111" s="73">
        <f t="shared" si="1"/>
        <v>7.2104724595042617E-5</v>
      </c>
      <c r="Q111" s="73">
        <f>O111/'סכום נכסי הקרן'!$C$41</f>
        <v>6.9851891914060362E-6</v>
      </c>
    </row>
    <row r="112" spans="1:17">
      <c r="A112" s="69" t="s">
        <v>3272</v>
      </c>
      <c r="B112" s="70" t="s">
        <v>2887</v>
      </c>
      <c r="C112" s="54" t="s">
        <v>2941</v>
      </c>
      <c r="D112" s="117" t="s">
        <v>3363</v>
      </c>
      <c r="E112" s="54" t="s">
        <v>452</v>
      </c>
      <c r="F112" s="79">
        <v>41725</v>
      </c>
      <c r="G112" s="54" t="s">
        <v>311</v>
      </c>
      <c r="H112" s="72">
        <v>3.699999999891936</v>
      </c>
      <c r="I112" s="70" t="s">
        <v>315</v>
      </c>
      <c r="J112" s="70" t="s">
        <v>132</v>
      </c>
      <c r="K112" s="71">
        <v>5.0999999999999997E-2</v>
      </c>
      <c r="L112" s="71">
        <v>2.54999999992103E-2</v>
      </c>
      <c r="M112" s="72">
        <v>9749.4337130000004</v>
      </c>
      <c r="N112" s="80">
        <v>123.39</v>
      </c>
      <c r="O112" s="72">
        <v>12.029826968999998</v>
      </c>
      <c r="P112" s="73">
        <f t="shared" si="1"/>
        <v>1.4386693997657472E-4</v>
      </c>
      <c r="Q112" s="73">
        <f>O112/'סכום נכסי הקרן'!$C$41</f>
        <v>1.3937197593763817E-5</v>
      </c>
    </row>
    <row r="113" spans="1:17">
      <c r="A113" s="69" t="s">
        <v>3272</v>
      </c>
      <c r="B113" s="70" t="s">
        <v>2887</v>
      </c>
      <c r="C113" s="54" t="s">
        <v>2942</v>
      </c>
      <c r="D113" s="117" t="s">
        <v>3363</v>
      </c>
      <c r="E113" s="54" t="s">
        <v>452</v>
      </c>
      <c r="F113" s="79">
        <v>41787</v>
      </c>
      <c r="G113" s="54" t="s">
        <v>311</v>
      </c>
      <c r="H113" s="72">
        <v>3.7000000002916176</v>
      </c>
      <c r="I113" s="70" t="s">
        <v>315</v>
      </c>
      <c r="J113" s="70" t="s">
        <v>132</v>
      </c>
      <c r="K113" s="71">
        <v>5.0999999999999997E-2</v>
      </c>
      <c r="L113" s="71">
        <v>2.5500000001723196E-2</v>
      </c>
      <c r="M113" s="72">
        <v>6137.9219160000002</v>
      </c>
      <c r="N113" s="80">
        <v>122.91</v>
      </c>
      <c r="O113" s="72">
        <v>7.5441201539999998</v>
      </c>
      <c r="P113" s="73">
        <f t="shared" si="1"/>
        <v>9.0221537198203553E-5</v>
      </c>
      <c r="Q113" s="73">
        <f>O113/'סכום נכסי הקרן'!$C$41</f>
        <v>8.7402664667033195E-6</v>
      </c>
    </row>
    <row r="114" spans="1:17">
      <c r="A114" s="69" t="s">
        <v>3272</v>
      </c>
      <c r="B114" s="70" t="s">
        <v>2887</v>
      </c>
      <c r="C114" s="54" t="s">
        <v>2943</v>
      </c>
      <c r="D114" s="117" t="s">
        <v>3363</v>
      </c>
      <c r="E114" s="54" t="s">
        <v>452</v>
      </c>
      <c r="F114" s="79">
        <v>41815</v>
      </c>
      <c r="G114" s="54" t="s">
        <v>311</v>
      </c>
      <c r="H114" s="72">
        <v>3.699999999622456</v>
      </c>
      <c r="I114" s="70" t="s">
        <v>315</v>
      </c>
      <c r="J114" s="70" t="s">
        <v>132</v>
      </c>
      <c r="K114" s="71">
        <v>5.0999999999999997E-2</v>
      </c>
      <c r="L114" s="71">
        <v>2.5499999996696481E-2</v>
      </c>
      <c r="M114" s="72">
        <v>3451.0703020000005</v>
      </c>
      <c r="N114" s="80">
        <v>122.8</v>
      </c>
      <c r="O114" s="72">
        <v>4.2379144880000004</v>
      </c>
      <c r="P114" s="73">
        <f t="shared" si="1"/>
        <v>5.0682008215254866E-5</v>
      </c>
      <c r="Q114" s="73">
        <f>O114/'סכום נכסי הקרן'!$C$41</f>
        <v>4.9098504705791532E-6</v>
      </c>
    </row>
    <row r="115" spans="1:17">
      <c r="A115" s="69" t="s">
        <v>3272</v>
      </c>
      <c r="B115" s="70" t="s">
        <v>2887</v>
      </c>
      <c r="C115" s="54" t="s">
        <v>2944</v>
      </c>
      <c r="D115" s="117" t="s">
        <v>3363</v>
      </c>
      <c r="E115" s="54" t="s">
        <v>452</v>
      </c>
      <c r="F115" s="79">
        <v>41836</v>
      </c>
      <c r="G115" s="54" t="s">
        <v>311</v>
      </c>
      <c r="H115" s="72">
        <v>3.7000000000238815</v>
      </c>
      <c r="I115" s="70" t="s">
        <v>315</v>
      </c>
      <c r="J115" s="70" t="s">
        <v>132</v>
      </c>
      <c r="K115" s="71">
        <v>5.0999999999999997E-2</v>
      </c>
      <c r="L115" s="71">
        <v>2.5499999999562165E-2</v>
      </c>
      <c r="M115" s="72">
        <v>10259.627449</v>
      </c>
      <c r="N115" s="80">
        <v>122.44</v>
      </c>
      <c r="O115" s="72">
        <v>12.561887881000001</v>
      </c>
      <c r="P115" s="73">
        <f t="shared" si="1"/>
        <v>1.5022995546198773E-4</v>
      </c>
      <c r="Q115" s="73">
        <f>O115/'סכום נכסי הקרן'!$C$41</f>
        <v>1.455361860144508E-5</v>
      </c>
    </row>
    <row r="116" spans="1:17">
      <c r="A116" s="69" t="s">
        <v>3272</v>
      </c>
      <c r="B116" s="70" t="s">
        <v>2887</v>
      </c>
      <c r="C116" s="54" t="s">
        <v>2945</v>
      </c>
      <c r="D116" s="117" t="s">
        <v>3363</v>
      </c>
      <c r="E116" s="54" t="s">
        <v>452</v>
      </c>
      <c r="F116" s="79">
        <v>40903</v>
      </c>
      <c r="G116" s="54" t="s">
        <v>311</v>
      </c>
      <c r="H116" s="72">
        <v>3.670000000015508</v>
      </c>
      <c r="I116" s="70" t="s">
        <v>315</v>
      </c>
      <c r="J116" s="70" t="s">
        <v>132</v>
      </c>
      <c r="K116" s="71">
        <v>5.2619999999999993E-2</v>
      </c>
      <c r="L116" s="71">
        <v>3.2100000000465229E-2</v>
      </c>
      <c r="M116" s="72">
        <v>12952.830556999999</v>
      </c>
      <c r="N116" s="80">
        <v>124.46</v>
      </c>
      <c r="O116" s="72">
        <v>16.121092624999999</v>
      </c>
      <c r="P116" s="73">
        <f t="shared" si="1"/>
        <v>1.9279514751245603E-4</v>
      </c>
      <c r="Q116" s="73">
        <f>O116/'סכום נכסי הקרן'!$C$41</f>
        <v>1.8677147553409142E-5</v>
      </c>
    </row>
    <row r="117" spans="1:17">
      <c r="A117" s="69" t="s">
        <v>3272</v>
      </c>
      <c r="B117" s="70" t="s">
        <v>2887</v>
      </c>
      <c r="C117" s="54" t="s">
        <v>2946</v>
      </c>
      <c r="D117" s="117" t="s">
        <v>3363</v>
      </c>
      <c r="E117" s="54" t="s">
        <v>452</v>
      </c>
      <c r="F117" s="79">
        <v>41911</v>
      </c>
      <c r="G117" s="54" t="s">
        <v>311</v>
      </c>
      <c r="H117" s="72">
        <v>3.7000000001622544</v>
      </c>
      <c r="I117" s="70" t="s">
        <v>315</v>
      </c>
      <c r="J117" s="70" t="s">
        <v>132</v>
      </c>
      <c r="K117" s="71">
        <v>5.0999999999999997E-2</v>
      </c>
      <c r="L117" s="71">
        <v>2.5500000000405632E-2</v>
      </c>
      <c r="M117" s="72">
        <v>4026.8897299999999</v>
      </c>
      <c r="N117" s="80">
        <v>122.44</v>
      </c>
      <c r="O117" s="72">
        <v>4.930523816</v>
      </c>
      <c r="P117" s="73">
        <f t="shared" si="1"/>
        <v>5.8965052092391756E-5</v>
      </c>
      <c r="Q117" s="73">
        <f>O117/'סכום נכסי הקרן'!$C$41</f>
        <v>5.7122754002556261E-6</v>
      </c>
    </row>
    <row r="118" spans="1:17">
      <c r="A118" s="69" t="s">
        <v>3272</v>
      </c>
      <c r="B118" s="70" t="s">
        <v>2887</v>
      </c>
      <c r="C118" s="54" t="s">
        <v>2947</v>
      </c>
      <c r="D118" s="117" t="s">
        <v>3363</v>
      </c>
      <c r="E118" s="54" t="s">
        <v>452</v>
      </c>
      <c r="F118" s="79">
        <v>40933</v>
      </c>
      <c r="G118" s="54" t="s">
        <v>311</v>
      </c>
      <c r="H118" s="72">
        <v>3.7000000000082536</v>
      </c>
      <c r="I118" s="70" t="s">
        <v>315</v>
      </c>
      <c r="J118" s="70" t="s">
        <v>132</v>
      </c>
      <c r="K118" s="71">
        <v>5.1330999999999995E-2</v>
      </c>
      <c r="L118" s="71">
        <v>2.5500000000041264E-2</v>
      </c>
      <c r="M118" s="72">
        <v>47764.270466999995</v>
      </c>
      <c r="N118" s="80">
        <v>126.84</v>
      </c>
      <c r="O118" s="72">
        <v>60.584201145000002</v>
      </c>
      <c r="P118" s="73">
        <f t="shared" si="1"/>
        <v>7.2453773874862177E-4</v>
      </c>
      <c r="Q118" s="73">
        <f>O118/'סכום נכסי הקרן'!$C$41</f>
        <v>7.0190035533685427E-5</v>
      </c>
    </row>
    <row r="119" spans="1:17">
      <c r="A119" s="69" t="s">
        <v>3272</v>
      </c>
      <c r="B119" s="70" t="s">
        <v>2887</v>
      </c>
      <c r="C119" s="54" t="s">
        <v>2948</v>
      </c>
      <c r="D119" s="117" t="s">
        <v>3363</v>
      </c>
      <c r="E119" s="54" t="s">
        <v>452</v>
      </c>
      <c r="F119" s="79">
        <v>40993</v>
      </c>
      <c r="G119" s="54" t="s">
        <v>311</v>
      </c>
      <c r="H119" s="72">
        <v>3.6999999999744868</v>
      </c>
      <c r="I119" s="70" t="s">
        <v>315</v>
      </c>
      <c r="J119" s="70" t="s">
        <v>132</v>
      </c>
      <c r="K119" s="71">
        <v>5.1451999999999998E-2</v>
      </c>
      <c r="L119" s="71">
        <v>2.5499999999759045E-2</v>
      </c>
      <c r="M119" s="72">
        <v>27797.564074000005</v>
      </c>
      <c r="N119" s="80">
        <v>126.9</v>
      </c>
      <c r="O119" s="72">
        <v>35.275109946999997</v>
      </c>
      <c r="P119" s="73">
        <f t="shared" si="1"/>
        <v>4.2186160603056329E-4</v>
      </c>
      <c r="Q119" s="73">
        <f>O119/'סכום נכסי הקרן'!$C$41</f>
        <v>4.0868100492217686E-5</v>
      </c>
    </row>
    <row r="120" spans="1:17">
      <c r="A120" s="69" t="s">
        <v>3272</v>
      </c>
      <c r="B120" s="70" t="s">
        <v>2887</v>
      </c>
      <c r="C120" s="54" t="s">
        <v>2949</v>
      </c>
      <c r="D120" s="117" t="s">
        <v>3363</v>
      </c>
      <c r="E120" s="54" t="s">
        <v>452</v>
      </c>
      <c r="F120" s="79">
        <v>41053</v>
      </c>
      <c r="G120" s="54" t="s">
        <v>311</v>
      </c>
      <c r="H120" s="72">
        <v>3.7699999999975504</v>
      </c>
      <c r="I120" s="70" t="s">
        <v>315</v>
      </c>
      <c r="J120" s="70" t="s">
        <v>132</v>
      </c>
      <c r="K120" s="71">
        <v>5.0999999999999997E-2</v>
      </c>
      <c r="L120" s="71">
        <v>2.5999999999673281E-2</v>
      </c>
      <c r="M120" s="72">
        <v>19571.252435999999</v>
      </c>
      <c r="N120" s="80">
        <v>125.11</v>
      </c>
      <c r="O120" s="72">
        <v>24.485593878</v>
      </c>
      <c r="P120" s="73">
        <f t="shared" si="1"/>
        <v>2.9282777498085987E-4</v>
      </c>
      <c r="Q120" s="73">
        <f>O120/'סכום נכסי הקרן'!$C$41</f>
        <v>2.8367869376487597E-5</v>
      </c>
    </row>
    <row r="121" spans="1:17">
      <c r="A121" s="69" t="s">
        <v>3272</v>
      </c>
      <c r="B121" s="70" t="s">
        <v>2887</v>
      </c>
      <c r="C121" s="54" t="s">
        <v>2950</v>
      </c>
      <c r="D121" s="117" t="s">
        <v>3363</v>
      </c>
      <c r="E121" s="54" t="s">
        <v>452</v>
      </c>
      <c r="F121" s="79">
        <v>41085</v>
      </c>
      <c r="G121" s="54" t="s">
        <v>311</v>
      </c>
      <c r="H121" s="72">
        <v>3.699999999962285</v>
      </c>
      <c r="I121" s="70" t="s">
        <v>315</v>
      </c>
      <c r="J121" s="70" t="s">
        <v>132</v>
      </c>
      <c r="K121" s="71">
        <v>5.0999999999999997E-2</v>
      </c>
      <c r="L121" s="71">
        <v>2.5599999999787029E-2</v>
      </c>
      <c r="M121" s="72">
        <v>36028.465453999997</v>
      </c>
      <c r="N121" s="80">
        <v>125.11</v>
      </c>
      <c r="O121" s="72">
        <v>45.075212940999997</v>
      </c>
      <c r="P121" s="73">
        <f t="shared" si="1"/>
        <v>5.3906286194515683E-4</v>
      </c>
      <c r="Q121" s="73">
        <f>O121/'סכום נכסי הקרן'!$C$41</f>
        <v>5.2222043671831711E-5</v>
      </c>
    </row>
    <row r="122" spans="1:17">
      <c r="A122" s="69" t="s">
        <v>3272</v>
      </c>
      <c r="B122" s="70" t="s">
        <v>2887</v>
      </c>
      <c r="C122" s="54" t="s">
        <v>2951</v>
      </c>
      <c r="D122" s="117" t="s">
        <v>3363</v>
      </c>
      <c r="E122" s="54" t="s">
        <v>452</v>
      </c>
      <c r="F122" s="79">
        <v>41115</v>
      </c>
      <c r="G122" s="54" t="s">
        <v>311</v>
      </c>
      <c r="H122" s="72">
        <v>3.6999999999700548</v>
      </c>
      <c r="I122" s="70" t="s">
        <v>315</v>
      </c>
      <c r="J122" s="70" t="s">
        <v>132</v>
      </c>
      <c r="K122" s="71">
        <v>5.0999999999999997E-2</v>
      </c>
      <c r="L122" s="71">
        <v>2.5699999999620693E-2</v>
      </c>
      <c r="M122" s="72">
        <v>15976.834908000001</v>
      </c>
      <c r="N122" s="80">
        <v>125.41</v>
      </c>
      <c r="O122" s="72">
        <v>20.036549067999999</v>
      </c>
      <c r="P122" s="73">
        <f t="shared" si="1"/>
        <v>2.3962081994461732E-4</v>
      </c>
      <c r="Q122" s="73">
        <f>O122/'סכום נכסי הקרן'!$C$41</f>
        <v>2.3213413141974204E-5</v>
      </c>
    </row>
    <row r="123" spans="1:17">
      <c r="A123" s="69" t="s">
        <v>3272</v>
      </c>
      <c r="B123" s="70" t="s">
        <v>2887</v>
      </c>
      <c r="C123" s="54" t="s">
        <v>2952</v>
      </c>
      <c r="D123" s="117" t="s">
        <v>3363</v>
      </c>
      <c r="E123" s="54" t="s">
        <v>452</v>
      </c>
      <c r="F123" s="79">
        <v>41179</v>
      </c>
      <c r="G123" s="54" t="s">
        <v>311</v>
      </c>
      <c r="H123" s="72">
        <v>3.7000000000520168</v>
      </c>
      <c r="I123" s="70" t="s">
        <v>315</v>
      </c>
      <c r="J123" s="70" t="s">
        <v>132</v>
      </c>
      <c r="K123" s="71">
        <v>5.0999999999999997E-2</v>
      </c>
      <c r="L123" s="71">
        <v>2.560000000041613E-2</v>
      </c>
      <c r="M123" s="72">
        <v>20146.790192</v>
      </c>
      <c r="N123" s="80">
        <v>124.05</v>
      </c>
      <c r="O123" s="72">
        <v>24.992094291000001</v>
      </c>
      <c r="P123" s="73">
        <f t="shared" si="1"/>
        <v>2.9888510770085321E-4</v>
      </c>
      <c r="Q123" s="73">
        <f>O123/'סכום נכסי הקרן'!$C$41</f>
        <v>2.8954677179749857E-5</v>
      </c>
    </row>
    <row r="124" spans="1:17">
      <c r="A124" s="69" t="s">
        <v>3273</v>
      </c>
      <c r="B124" s="70" t="s">
        <v>2878</v>
      </c>
      <c r="C124" s="54">
        <v>9079</v>
      </c>
      <c r="D124" s="117" t="s">
        <v>3363</v>
      </c>
      <c r="E124" s="54" t="s">
        <v>2918</v>
      </c>
      <c r="F124" s="79">
        <v>44705</v>
      </c>
      <c r="G124" s="54" t="s">
        <v>2877</v>
      </c>
      <c r="H124" s="72">
        <v>7.4000000000041677</v>
      </c>
      <c r="I124" s="70" t="s">
        <v>332</v>
      </c>
      <c r="J124" s="70" t="s">
        <v>132</v>
      </c>
      <c r="K124" s="71">
        <v>2.3671999999999999E-2</v>
      </c>
      <c r="L124" s="71">
        <v>2.6000000000022439E-2</v>
      </c>
      <c r="M124" s="72">
        <v>597146.89211999997</v>
      </c>
      <c r="N124" s="80">
        <v>104.47</v>
      </c>
      <c r="O124" s="72">
        <v>623.83930506599995</v>
      </c>
      <c r="P124" s="73">
        <f t="shared" si="1"/>
        <v>7.4606103718895733E-3</v>
      </c>
      <c r="Q124" s="73">
        <f>O124/'סכום נכסי הקרן'!$C$41</f>
        <v>7.2275118203000218E-4</v>
      </c>
    </row>
    <row r="125" spans="1:17">
      <c r="A125" s="69" t="s">
        <v>3273</v>
      </c>
      <c r="B125" s="70" t="s">
        <v>2878</v>
      </c>
      <c r="C125" s="54">
        <v>9017</v>
      </c>
      <c r="D125" s="117" t="s">
        <v>3363</v>
      </c>
      <c r="E125" s="54" t="s">
        <v>2918</v>
      </c>
      <c r="F125" s="79">
        <v>44651</v>
      </c>
      <c r="G125" s="54" t="s">
        <v>2877</v>
      </c>
      <c r="H125" s="72">
        <v>7.5000000000014682</v>
      </c>
      <c r="I125" s="70" t="s">
        <v>332</v>
      </c>
      <c r="J125" s="70" t="s">
        <v>132</v>
      </c>
      <c r="K125" s="71">
        <v>1.797E-2</v>
      </c>
      <c r="L125" s="71">
        <v>3.7700000000005868E-2</v>
      </c>
      <c r="M125" s="72">
        <v>1463076.5953579999</v>
      </c>
      <c r="N125" s="80">
        <v>93.1</v>
      </c>
      <c r="O125" s="72">
        <v>1362.1243790599999</v>
      </c>
      <c r="P125" s="73">
        <f t="shared" si="1"/>
        <v>1.628989899753679E-2</v>
      </c>
      <c r="Q125" s="73">
        <f>O125/'סכום נכסי הקרן'!$C$41</f>
        <v>1.5780939050214918E-3</v>
      </c>
    </row>
    <row r="126" spans="1:17">
      <c r="A126" s="69" t="s">
        <v>3273</v>
      </c>
      <c r="B126" s="70" t="s">
        <v>2878</v>
      </c>
      <c r="C126" s="54">
        <v>9080</v>
      </c>
      <c r="D126" s="117" t="s">
        <v>3363</v>
      </c>
      <c r="E126" s="54" t="s">
        <v>2918</v>
      </c>
      <c r="F126" s="79">
        <v>44705</v>
      </c>
      <c r="G126" s="54" t="s">
        <v>2877</v>
      </c>
      <c r="H126" s="72">
        <v>7.030000000002488</v>
      </c>
      <c r="I126" s="70" t="s">
        <v>332</v>
      </c>
      <c r="J126" s="70" t="s">
        <v>132</v>
      </c>
      <c r="K126" s="71">
        <v>2.3184999999999997E-2</v>
      </c>
      <c r="L126" s="71">
        <v>2.7400000000005025E-2</v>
      </c>
      <c r="M126" s="72">
        <v>424368.34799600003</v>
      </c>
      <c r="N126" s="80">
        <v>103.18</v>
      </c>
      <c r="O126" s="72">
        <v>437.86326079700001</v>
      </c>
      <c r="P126" s="73">
        <f t="shared" si="1"/>
        <v>5.2364882405507929E-3</v>
      </c>
      <c r="Q126" s="73">
        <f>O126/'סכום נכסי הקרן'!$C$41</f>
        <v>5.0728799346020986E-4</v>
      </c>
    </row>
    <row r="127" spans="1:17">
      <c r="A127" s="69" t="s">
        <v>3273</v>
      </c>
      <c r="B127" s="70" t="s">
        <v>2878</v>
      </c>
      <c r="C127" s="54">
        <v>9019</v>
      </c>
      <c r="D127" s="117" t="s">
        <v>3363</v>
      </c>
      <c r="E127" s="54" t="s">
        <v>2918</v>
      </c>
      <c r="F127" s="79">
        <v>44651</v>
      </c>
      <c r="G127" s="54" t="s">
        <v>2877</v>
      </c>
      <c r="H127" s="72">
        <v>7.0899999999984153</v>
      </c>
      <c r="I127" s="70" t="s">
        <v>332</v>
      </c>
      <c r="J127" s="70" t="s">
        <v>132</v>
      </c>
      <c r="K127" s="71">
        <v>1.8769999999999998E-2</v>
      </c>
      <c r="L127" s="71">
        <v>3.8999999999983444E-2</v>
      </c>
      <c r="M127" s="72">
        <v>903760.74490600009</v>
      </c>
      <c r="N127" s="80">
        <v>93.53</v>
      </c>
      <c r="O127" s="72">
        <v>845.28742902599981</v>
      </c>
      <c r="P127" s="73">
        <f t="shared" si="1"/>
        <v>1.0108949707091726E-2</v>
      </c>
      <c r="Q127" s="73">
        <f>O127/'סכום נכסי הקרן'!$C$41</f>
        <v>9.7931067106938447E-4</v>
      </c>
    </row>
    <row r="128" spans="1:17">
      <c r="A128" s="69" t="s">
        <v>3274</v>
      </c>
      <c r="B128" s="70" t="s">
        <v>2878</v>
      </c>
      <c r="C128" s="54">
        <v>4100</v>
      </c>
      <c r="D128" s="117" t="s">
        <v>3363</v>
      </c>
      <c r="E128" s="54" t="s">
        <v>456</v>
      </c>
      <c r="F128" s="79">
        <v>42052</v>
      </c>
      <c r="G128" s="54" t="s">
        <v>130</v>
      </c>
      <c r="H128" s="72">
        <v>3.9700000000009359</v>
      </c>
      <c r="I128" s="70" t="s">
        <v>652</v>
      </c>
      <c r="J128" s="70" t="s">
        <v>132</v>
      </c>
      <c r="K128" s="71">
        <v>2.9779E-2</v>
      </c>
      <c r="L128" s="71">
        <v>0.02</v>
      </c>
      <c r="M128" s="72">
        <v>154403.60434600001</v>
      </c>
      <c r="N128" s="80">
        <v>117.66</v>
      </c>
      <c r="O128" s="72">
        <v>181.67128323899999</v>
      </c>
      <c r="P128" s="73">
        <f t="shared" si="1"/>
        <v>2.172640692884809E-3</v>
      </c>
      <c r="Q128" s="73">
        <f>O128/'סכום נכסי הקרן'!$C$41</f>
        <v>2.1047589280704773E-4</v>
      </c>
    </row>
    <row r="129" spans="1:17">
      <c r="A129" s="69" t="s">
        <v>3275</v>
      </c>
      <c r="B129" s="70" t="s">
        <v>2887</v>
      </c>
      <c r="C129" s="54" t="s">
        <v>2953</v>
      </c>
      <c r="D129" s="117" t="s">
        <v>3363</v>
      </c>
      <c r="E129" s="54" t="s">
        <v>456</v>
      </c>
      <c r="F129" s="79">
        <v>41767</v>
      </c>
      <c r="G129" s="54" t="s">
        <v>130</v>
      </c>
      <c r="H129" s="72">
        <v>4.249999999793638</v>
      </c>
      <c r="I129" s="70" t="s">
        <v>652</v>
      </c>
      <c r="J129" s="70" t="s">
        <v>132</v>
      </c>
      <c r="K129" s="71">
        <v>5.3499999999999999E-2</v>
      </c>
      <c r="L129" s="71">
        <v>2.5099999999389166E-2</v>
      </c>
      <c r="M129" s="72">
        <v>9514.360799</v>
      </c>
      <c r="N129" s="80">
        <v>127.33</v>
      </c>
      <c r="O129" s="72">
        <v>12.114635874000001</v>
      </c>
      <c r="P129" s="73">
        <f t="shared" si="1"/>
        <v>1.4488118545795663E-4</v>
      </c>
      <c r="Q129" s="73">
        <f>O129/'סכום נכסי הקרן'!$C$41</f>
        <v>1.4035453243636564E-5</v>
      </c>
    </row>
    <row r="130" spans="1:17">
      <c r="A130" s="69" t="s">
        <v>3275</v>
      </c>
      <c r="B130" s="70" t="s">
        <v>2887</v>
      </c>
      <c r="C130" s="54" t="s">
        <v>2954</v>
      </c>
      <c r="D130" s="117" t="s">
        <v>3363</v>
      </c>
      <c r="E130" s="54" t="s">
        <v>456</v>
      </c>
      <c r="F130" s="79">
        <v>41269</v>
      </c>
      <c r="G130" s="54" t="s">
        <v>130</v>
      </c>
      <c r="H130" s="72">
        <v>4.2899999999801839</v>
      </c>
      <c r="I130" s="70" t="s">
        <v>652</v>
      </c>
      <c r="J130" s="70" t="s">
        <v>132</v>
      </c>
      <c r="K130" s="71">
        <v>5.3499999999999999E-2</v>
      </c>
      <c r="L130" s="71">
        <v>1.9299999999827403E-2</v>
      </c>
      <c r="M130" s="72">
        <v>47253.630580000005</v>
      </c>
      <c r="N130" s="80">
        <v>132.41999999999999</v>
      </c>
      <c r="O130" s="72">
        <v>62.573255955999997</v>
      </c>
      <c r="P130" s="73">
        <f t="shared" si="1"/>
        <v>7.4832521547972227E-4</v>
      </c>
      <c r="Q130" s="73">
        <f>O130/'סכום נכסי הקרן'!$C$41</f>
        <v>7.2494461856455547E-5</v>
      </c>
    </row>
    <row r="131" spans="1:17">
      <c r="A131" s="69" t="s">
        <v>3275</v>
      </c>
      <c r="B131" s="70" t="s">
        <v>2887</v>
      </c>
      <c r="C131" s="54" t="s">
        <v>2955</v>
      </c>
      <c r="D131" s="117" t="s">
        <v>3363</v>
      </c>
      <c r="E131" s="54" t="s">
        <v>456</v>
      </c>
      <c r="F131" s="79">
        <v>41767</v>
      </c>
      <c r="G131" s="54" t="s">
        <v>130</v>
      </c>
      <c r="H131" s="72">
        <v>4.2500000000791047</v>
      </c>
      <c r="I131" s="70" t="s">
        <v>652</v>
      </c>
      <c r="J131" s="70" t="s">
        <v>132</v>
      </c>
      <c r="K131" s="71">
        <v>5.3499999999999999E-2</v>
      </c>
      <c r="L131" s="71">
        <v>2.51000000006012E-2</v>
      </c>
      <c r="M131" s="72">
        <v>7446.0219770000003</v>
      </c>
      <c r="N131" s="80">
        <v>127.33</v>
      </c>
      <c r="O131" s="72">
        <v>9.4810199930000003</v>
      </c>
      <c r="P131" s="73">
        <f t="shared" si="1"/>
        <v>1.1338528291093296E-4</v>
      </c>
      <c r="Q131" s="73">
        <f>O131/'סכום נכסי הקרן'!$C$41</f>
        <v>1.0984268466485727E-5</v>
      </c>
    </row>
    <row r="132" spans="1:17">
      <c r="A132" s="69" t="s">
        <v>3275</v>
      </c>
      <c r="B132" s="70" t="s">
        <v>2887</v>
      </c>
      <c r="C132" s="54" t="s">
        <v>2956</v>
      </c>
      <c r="D132" s="117" t="s">
        <v>3363</v>
      </c>
      <c r="E132" s="54" t="s">
        <v>456</v>
      </c>
      <c r="F132" s="79">
        <v>41767</v>
      </c>
      <c r="G132" s="54" t="s">
        <v>130</v>
      </c>
      <c r="H132" s="72">
        <v>4.2499999998555467</v>
      </c>
      <c r="I132" s="70" t="s">
        <v>652</v>
      </c>
      <c r="J132" s="70" t="s">
        <v>132</v>
      </c>
      <c r="K132" s="71">
        <v>5.3499999999999999E-2</v>
      </c>
      <c r="L132" s="71">
        <v>2.509999999933139E-2</v>
      </c>
      <c r="M132" s="72">
        <v>9514.3603920000005</v>
      </c>
      <c r="N132" s="80">
        <v>127.33</v>
      </c>
      <c r="O132" s="72">
        <v>12.114635330999999</v>
      </c>
      <c r="P132" s="73">
        <f t="shared" si="1"/>
        <v>1.4488117896411853E-4</v>
      </c>
      <c r="Q132" s="73">
        <f>O132/'סכום נכסי הקרן'!$C$41</f>
        <v>1.4035452614542034E-5</v>
      </c>
    </row>
    <row r="133" spans="1:17">
      <c r="A133" s="69" t="s">
        <v>3275</v>
      </c>
      <c r="B133" s="70" t="s">
        <v>2887</v>
      </c>
      <c r="C133" s="54" t="s">
        <v>2957</v>
      </c>
      <c r="D133" s="117" t="s">
        <v>3363</v>
      </c>
      <c r="E133" s="54" t="s">
        <v>456</v>
      </c>
      <c r="F133" s="79">
        <v>41269</v>
      </c>
      <c r="G133" s="54" t="s">
        <v>130</v>
      </c>
      <c r="H133" s="72">
        <v>4.2899999999769873</v>
      </c>
      <c r="I133" s="70" t="s">
        <v>652</v>
      </c>
      <c r="J133" s="70" t="s">
        <v>132</v>
      </c>
      <c r="K133" s="71">
        <v>5.3499999999999999E-2</v>
      </c>
      <c r="L133" s="71">
        <v>1.9299999999848085E-2</v>
      </c>
      <c r="M133" s="72">
        <v>50206.979682999998</v>
      </c>
      <c r="N133" s="80">
        <v>132.41999999999999</v>
      </c>
      <c r="O133" s="72">
        <v>66.484080757000001</v>
      </c>
      <c r="P133" s="73">
        <f t="shared" si="1"/>
        <v>7.9509549724306324E-4</v>
      </c>
      <c r="Q133" s="73">
        <f>O133/'סכום נכסי הקרן'!$C$41</f>
        <v>7.702536144018082E-5</v>
      </c>
    </row>
    <row r="134" spans="1:17">
      <c r="A134" s="69" t="s">
        <v>3275</v>
      </c>
      <c r="B134" s="70" t="s">
        <v>2887</v>
      </c>
      <c r="C134" s="54" t="s">
        <v>2958</v>
      </c>
      <c r="D134" s="117" t="s">
        <v>3363</v>
      </c>
      <c r="E134" s="54" t="s">
        <v>456</v>
      </c>
      <c r="F134" s="79">
        <v>41281</v>
      </c>
      <c r="G134" s="54" t="s">
        <v>130</v>
      </c>
      <c r="H134" s="72">
        <v>4.2799999999995215</v>
      </c>
      <c r="I134" s="70" t="s">
        <v>652</v>
      </c>
      <c r="J134" s="70" t="s">
        <v>132</v>
      </c>
      <c r="K134" s="71">
        <v>5.3499999999999999E-2</v>
      </c>
      <c r="L134" s="71">
        <v>1.9400000000009552E-2</v>
      </c>
      <c r="M134" s="72">
        <v>63253.551524999995</v>
      </c>
      <c r="N134" s="80">
        <v>132.38</v>
      </c>
      <c r="O134" s="72">
        <v>83.735049267999997</v>
      </c>
      <c r="P134" s="73">
        <f t="shared" si="1"/>
        <v>1.0014030407933861E-3</v>
      </c>
      <c r="Q134" s="73">
        <f>O134/'סכום נכסי הקרן'!$C$41</f>
        <v>9.7011530604639772E-5</v>
      </c>
    </row>
    <row r="135" spans="1:17">
      <c r="A135" s="69" t="s">
        <v>3275</v>
      </c>
      <c r="B135" s="70" t="s">
        <v>2887</v>
      </c>
      <c r="C135" s="54" t="s">
        <v>2959</v>
      </c>
      <c r="D135" s="117" t="s">
        <v>3363</v>
      </c>
      <c r="E135" s="54" t="s">
        <v>456</v>
      </c>
      <c r="F135" s="79">
        <v>41767</v>
      </c>
      <c r="G135" s="54" t="s">
        <v>130</v>
      </c>
      <c r="H135" s="72">
        <v>4.2499999998945253</v>
      </c>
      <c r="I135" s="70" t="s">
        <v>652</v>
      </c>
      <c r="J135" s="70" t="s">
        <v>132</v>
      </c>
      <c r="K135" s="71">
        <v>5.3499999999999999E-2</v>
      </c>
      <c r="L135" s="71">
        <v>2.5099999999704675E-2</v>
      </c>
      <c r="M135" s="72">
        <v>11169.031857</v>
      </c>
      <c r="N135" s="80">
        <v>127.33</v>
      </c>
      <c r="O135" s="72">
        <v>14.221528542</v>
      </c>
      <c r="P135" s="73">
        <f t="shared" si="1"/>
        <v>1.7007790705547747E-4</v>
      </c>
      <c r="Q135" s="73">
        <f>O135/'סכום נכסי הקרן'!$C$41</f>
        <v>1.6476401022722465E-5</v>
      </c>
    </row>
    <row r="136" spans="1:17">
      <c r="A136" s="69" t="s">
        <v>3275</v>
      </c>
      <c r="B136" s="70" t="s">
        <v>2887</v>
      </c>
      <c r="C136" s="54" t="s">
        <v>2960</v>
      </c>
      <c r="D136" s="117" t="s">
        <v>3363</v>
      </c>
      <c r="E136" s="54" t="s">
        <v>456</v>
      </c>
      <c r="F136" s="79">
        <v>41281</v>
      </c>
      <c r="G136" s="54" t="s">
        <v>130</v>
      </c>
      <c r="H136" s="72">
        <v>4.2799999999946952</v>
      </c>
      <c r="I136" s="70" t="s">
        <v>652</v>
      </c>
      <c r="J136" s="70" t="s">
        <v>132</v>
      </c>
      <c r="K136" s="71">
        <v>5.3499999999999999E-2</v>
      </c>
      <c r="L136" s="71">
        <v>1.9399999999940316E-2</v>
      </c>
      <c r="M136" s="72">
        <v>45563.999089999998</v>
      </c>
      <c r="N136" s="80">
        <v>132.38</v>
      </c>
      <c r="O136" s="72">
        <v>60.317620443999999</v>
      </c>
      <c r="P136" s="73">
        <f t="shared" si="1"/>
        <v>7.2134965052353655E-4</v>
      </c>
      <c r="Q136" s="73">
        <f>O136/'סכום נכסי הקרן'!$C$41</f>
        <v>6.9881187541599143E-5</v>
      </c>
    </row>
    <row r="137" spans="1:17">
      <c r="A137" s="69" t="s">
        <v>3275</v>
      </c>
      <c r="B137" s="70" t="s">
        <v>2887</v>
      </c>
      <c r="C137" s="54" t="s">
        <v>2961</v>
      </c>
      <c r="D137" s="117" t="s">
        <v>3363</v>
      </c>
      <c r="E137" s="54" t="s">
        <v>456</v>
      </c>
      <c r="F137" s="79">
        <v>41767</v>
      </c>
      <c r="G137" s="54" t="s">
        <v>130</v>
      </c>
      <c r="H137" s="72">
        <v>4.2500000000431584</v>
      </c>
      <c r="I137" s="70" t="s">
        <v>652</v>
      </c>
      <c r="J137" s="70" t="s">
        <v>132</v>
      </c>
      <c r="K137" s="71">
        <v>5.3499999999999999E-2</v>
      </c>
      <c r="L137" s="71">
        <v>2.5099999999775583E-2</v>
      </c>
      <c r="M137" s="72">
        <v>9098.6070309999996</v>
      </c>
      <c r="N137" s="80">
        <v>127.33</v>
      </c>
      <c r="O137" s="72">
        <v>11.585256525999998</v>
      </c>
      <c r="P137" s="73">
        <f t="shared" ref="P137:P199" si="2">IFERROR(O137/$O$8,0)</f>
        <v>1.3855023929557091E-4</v>
      </c>
      <c r="Q137" s="73">
        <f>O137/'סכום נכסי הקרן'!$C$41</f>
        <v>1.3422138971191362E-5</v>
      </c>
    </row>
    <row r="138" spans="1:17">
      <c r="A138" s="69" t="s">
        <v>3275</v>
      </c>
      <c r="B138" s="70" t="s">
        <v>2887</v>
      </c>
      <c r="C138" s="54" t="s">
        <v>2962</v>
      </c>
      <c r="D138" s="117" t="s">
        <v>3363</v>
      </c>
      <c r="E138" s="54" t="s">
        <v>456</v>
      </c>
      <c r="F138" s="79">
        <v>41281</v>
      </c>
      <c r="G138" s="54" t="s">
        <v>130</v>
      </c>
      <c r="H138" s="72">
        <v>4.2800000000231906</v>
      </c>
      <c r="I138" s="70" t="s">
        <v>652</v>
      </c>
      <c r="J138" s="70" t="s">
        <v>132</v>
      </c>
      <c r="K138" s="71">
        <v>5.3499999999999999E-2</v>
      </c>
      <c r="L138" s="71">
        <v>1.9400000000019325E-2</v>
      </c>
      <c r="M138" s="72">
        <v>54721.471045999999</v>
      </c>
      <c r="N138" s="80">
        <v>132.38</v>
      </c>
      <c r="O138" s="72">
        <v>72.440281419000002</v>
      </c>
      <c r="P138" s="73">
        <f t="shared" si="2"/>
        <v>8.6632680965815936E-4</v>
      </c>
      <c r="Q138" s="73">
        <f>O138/'סכום נכסי הקרן'!$C$41</f>
        <v>8.3925938293723162E-5</v>
      </c>
    </row>
    <row r="139" spans="1:17">
      <c r="A139" s="69" t="s">
        <v>3277</v>
      </c>
      <c r="B139" s="70" t="s">
        <v>2887</v>
      </c>
      <c r="C139" s="54">
        <v>7127</v>
      </c>
      <c r="D139" s="117" t="s">
        <v>3363</v>
      </c>
      <c r="E139" s="54" t="s">
        <v>2918</v>
      </c>
      <c r="F139" s="79">
        <v>43631</v>
      </c>
      <c r="G139" s="54" t="s">
        <v>2877</v>
      </c>
      <c r="H139" s="72">
        <v>4.7200000000065474</v>
      </c>
      <c r="I139" s="70" t="s">
        <v>332</v>
      </c>
      <c r="J139" s="70" t="s">
        <v>132</v>
      </c>
      <c r="K139" s="71">
        <v>3.1E-2</v>
      </c>
      <c r="L139" s="71">
        <v>2.6700000000038197E-2</v>
      </c>
      <c r="M139" s="72">
        <v>290083.76078000001</v>
      </c>
      <c r="N139" s="80">
        <v>113.73</v>
      </c>
      <c r="O139" s="72">
        <v>329.91225222200001</v>
      </c>
      <c r="P139" s="73">
        <f t="shared" si="2"/>
        <v>3.9454820348014154E-3</v>
      </c>
      <c r="Q139" s="73">
        <f>O139/'סכום נכסי הקרן'!$C$41</f>
        <v>3.8222097954280734E-4</v>
      </c>
    </row>
    <row r="140" spans="1:17">
      <c r="A140" s="69" t="s">
        <v>3277</v>
      </c>
      <c r="B140" s="70" t="s">
        <v>2887</v>
      </c>
      <c r="C140" s="54">
        <v>7128</v>
      </c>
      <c r="D140" s="117" t="s">
        <v>3363</v>
      </c>
      <c r="E140" s="54" t="s">
        <v>2918</v>
      </c>
      <c r="F140" s="79">
        <v>43634</v>
      </c>
      <c r="G140" s="54" t="s">
        <v>2877</v>
      </c>
      <c r="H140" s="72">
        <v>4.7400000000128442</v>
      </c>
      <c r="I140" s="70" t="s">
        <v>332</v>
      </c>
      <c r="J140" s="70" t="s">
        <v>132</v>
      </c>
      <c r="K140" s="71">
        <v>2.4900000000000002E-2</v>
      </c>
      <c r="L140" s="71">
        <v>2.6800000000096334E-2</v>
      </c>
      <c r="M140" s="72">
        <v>121861.754057</v>
      </c>
      <c r="N140" s="80">
        <v>112.44</v>
      </c>
      <c r="O140" s="72">
        <v>137.02134897600001</v>
      </c>
      <c r="P140" s="73">
        <f t="shared" si="2"/>
        <v>1.6386638178120161E-3</v>
      </c>
      <c r="Q140" s="73">
        <f>O140/'סכום נכסי הקרן'!$C$41</f>
        <v>1.5874655721680148E-4</v>
      </c>
    </row>
    <row r="141" spans="1:17">
      <c r="A141" s="69" t="s">
        <v>3277</v>
      </c>
      <c r="B141" s="70" t="s">
        <v>2887</v>
      </c>
      <c r="C141" s="54">
        <v>7130</v>
      </c>
      <c r="D141" s="117" t="s">
        <v>3363</v>
      </c>
      <c r="E141" s="54" t="s">
        <v>2918</v>
      </c>
      <c r="F141" s="79">
        <v>43634</v>
      </c>
      <c r="G141" s="54" t="s">
        <v>2877</v>
      </c>
      <c r="H141" s="72">
        <v>4.9900000000114249</v>
      </c>
      <c r="I141" s="70" t="s">
        <v>332</v>
      </c>
      <c r="J141" s="70" t="s">
        <v>132</v>
      </c>
      <c r="K141" s="71">
        <v>3.6000000000000004E-2</v>
      </c>
      <c r="L141" s="71">
        <v>2.7100000000033847E-2</v>
      </c>
      <c r="M141" s="72">
        <v>81083.992152999999</v>
      </c>
      <c r="N141" s="80">
        <v>116.58</v>
      </c>
      <c r="O141" s="72">
        <v>94.527718707999995</v>
      </c>
      <c r="P141" s="73">
        <f t="shared" si="2"/>
        <v>1.1304745835938529E-3</v>
      </c>
      <c r="Q141" s="73">
        <f>O141/'סכום נכסי הקרן'!$C$41</f>
        <v>1.0951541506923571E-4</v>
      </c>
    </row>
    <row r="142" spans="1:17">
      <c r="A142" s="69" t="s">
        <v>3278</v>
      </c>
      <c r="B142" s="70" t="s">
        <v>2887</v>
      </c>
      <c r="C142" s="54" t="s">
        <v>2964</v>
      </c>
      <c r="D142" s="117" t="s">
        <v>3363</v>
      </c>
      <c r="E142" s="54" t="s">
        <v>2918</v>
      </c>
      <c r="F142" s="79">
        <v>45273</v>
      </c>
      <c r="G142" s="54" t="s">
        <v>2877</v>
      </c>
      <c r="H142" s="72">
        <v>3.5300000000001055</v>
      </c>
      <c r="I142" s="70" t="s">
        <v>128</v>
      </c>
      <c r="J142" s="70" t="s">
        <v>132</v>
      </c>
      <c r="K142" s="71">
        <v>6.9500000000000006E-2</v>
      </c>
      <c r="L142" s="71">
        <v>7.0800000000038096E-2</v>
      </c>
      <c r="M142" s="72">
        <v>94307.085470999999</v>
      </c>
      <c r="N142" s="80">
        <v>100.21</v>
      </c>
      <c r="O142" s="72">
        <v>94.505134383000012</v>
      </c>
      <c r="P142" s="73">
        <f t="shared" si="2"/>
        <v>1.1302044934472899E-3</v>
      </c>
      <c r="Q142" s="73">
        <f>O142/'סכום נכסי הקרן'!$C$41</f>
        <v>1.0948924992148606E-4</v>
      </c>
    </row>
    <row r="143" spans="1:17">
      <c r="A143" s="69" t="s">
        <v>3278</v>
      </c>
      <c r="B143" s="70" t="s">
        <v>2887</v>
      </c>
      <c r="C143" s="54" t="s">
        <v>2965</v>
      </c>
      <c r="D143" s="117" t="s">
        <v>3363</v>
      </c>
      <c r="E143" s="54" t="s">
        <v>2918</v>
      </c>
      <c r="F143" s="79">
        <v>45273</v>
      </c>
      <c r="G143" s="54" t="s">
        <v>2877</v>
      </c>
      <c r="H143" s="72">
        <v>4.7299999999945586</v>
      </c>
      <c r="I143" s="70" t="s">
        <v>128</v>
      </c>
      <c r="J143" s="70" t="s">
        <v>132</v>
      </c>
      <c r="K143" s="71">
        <v>6.9500000000000006E-2</v>
      </c>
      <c r="L143" s="71">
        <v>7.0500000000019908E-2</v>
      </c>
      <c r="M143" s="72">
        <v>75041.666794000004</v>
      </c>
      <c r="N143" s="80">
        <v>100.41</v>
      </c>
      <c r="O143" s="72">
        <v>75.349340816999998</v>
      </c>
      <c r="P143" s="73">
        <f t="shared" si="2"/>
        <v>9.0111679249655317E-4</v>
      </c>
      <c r="Q143" s="73">
        <f>O143/'סכום נכסי הקרן'!$C$41</f>
        <v>8.7296239109054997E-5</v>
      </c>
    </row>
    <row r="144" spans="1:17">
      <c r="A144" s="69" t="s">
        <v>3271</v>
      </c>
      <c r="B144" s="70" t="s">
        <v>2878</v>
      </c>
      <c r="C144" s="54">
        <v>2378</v>
      </c>
      <c r="D144" s="117" t="s">
        <v>3363</v>
      </c>
      <c r="E144" s="54" t="s">
        <v>456</v>
      </c>
      <c r="F144" s="79">
        <v>40489</v>
      </c>
      <c r="G144" s="54" t="s">
        <v>130</v>
      </c>
      <c r="H144" s="72">
        <v>1.6099999999937411</v>
      </c>
      <c r="I144" s="70" t="s">
        <v>332</v>
      </c>
      <c r="J144" s="70" t="s">
        <v>132</v>
      </c>
      <c r="K144" s="71">
        <v>5.7000000000000002E-2</v>
      </c>
      <c r="L144" s="71">
        <v>2.0199999999988623E-2</v>
      </c>
      <c r="M144" s="72">
        <v>69997.809259999995</v>
      </c>
      <c r="N144" s="80">
        <v>125.54</v>
      </c>
      <c r="O144" s="72">
        <v>87.875250054999995</v>
      </c>
      <c r="P144" s="73">
        <f t="shared" si="2"/>
        <v>1.0509164726697725E-3</v>
      </c>
      <c r="Q144" s="73">
        <f>O144/'סכום נכסי הקרן'!$C$41</f>
        <v>1.0180817452935885E-4</v>
      </c>
    </row>
    <row r="145" spans="1:17">
      <c r="A145" s="69" t="s">
        <v>3279</v>
      </c>
      <c r="B145" s="70" t="s">
        <v>2887</v>
      </c>
      <c r="C145" s="54" t="s">
        <v>2966</v>
      </c>
      <c r="D145" s="117" t="s">
        <v>3363</v>
      </c>
      <c r="E145" s="54" t="s">
        <v>525</v>
      </c>
      <c r="F145" s="79">
        <v>43801</v>
      </c>
      <c r="G145" s="54" t="s">
        <v>311</v>
      </c>
      <c r="H145" s="72">
        <v>4.5699999999987346</v>
      </c>
      <c r="I145" s="70" t="s">
        <v>315</v>
      </c>
      <c r="J145" s="70" t="s">
        <v>133</v>
      </c>
      <c r="K145" s="71">
        <v>2.3629999999999998E-2</v>
      </c>
      <c r="L145" s="71">
        <v>5.4199999999985975E-2</v>
      </c>
      <c r="M145" s="72">
        <v>414932.84097400005</v>
      </c>
      <c r="N145" s="80">
        <v>87.31</v>
      </c>
      <c r="O145" s="72">
        <v>1453.3139048119999</v>
      </c>
      <c r="P145" s="73">
        <f t="shared" si="2"/>
        <v>1.7380451510192411E-2</v>
      </c>
      <c r="Q145" s="73">
        <f>O145/'סכום נכסי הקרן'!$C$41</f>
        <v>1.6837418451092691E-3</v>
      </c>
    </row>
    <row r="146" spans="1:17">
      <c r="A146" s="69" t="s">
        <v>3280</v>
      </c>
      <c r="B146" s="70" t="s">
        <v>2887</v>
      </c>
      <c r="C146" s="54">
        <v>9365</v>
      </c>
      <c r="D146" s="117" t="s">
        <v>3363</v>
      </c>
      <c r="E146" s="54" t="s">
        <v>296</v>
      </c>
      <c r="F146" s="79">
        <v>44906</v>
      </c>
      <c r="G146" s="54" t="s">
        <v>2877</v>
      </c>
      <c r="H146" s="72">
        <v>1.7599999997866871</v>
      </c>
      <c r="I146" s="70" t="s">
        <v>332</v>
      </c>
      <c r="J146" s="70" t="s">
        <v>132</v>
      </c>
      <c r="K146" s="71">
        <v>7.6799999999999993E-2</v>
      </c>
      <c r="L146" s="71">
        <v>7.679999999493381E-2</v>
      </c>
      <c r="M146" s="72">
        <v>1490.6037309999999</v>
      </c>
      <c r="N146" s="80">
        <v>100.64</v>
      </c>
      <c r="O146" s="72">
        <v>1.5001435570000001</v>
      </c>
      <c r="P146" s="73">
        <f t="shared" si="2"/>
        <v>1.7940496037667018E-5</v>
      </c>
      <c r="Q146" s="73">
        <f>O146/'סכום נכסי הקרן'!$C$41</f>
        <v>1.7379965004316846E-6</v>
      </c>
    </row>
    <row r="147" spans="1:17">
      <c r="A147" s="69" t="s">
        <v>3280</v>
      </c>
      <c r="B147" s="70" t="s">
        <v>2887</v>
      </c>
      <c r="C147" s="54">
        <v>9509</v>
      </c>
      <c r="D147" s="117" t="s">
        <v>3363</v>
      </c>
      <c r="E147" s="54" t="s">
        <v>296</v>
      </c>
      <c r="F147" s="79">
        <v>44991</v>
      </c>
      <c r="G147" s="54" t="s">
        <v>2877</v>
      </c>
      <c r="H147" s="72">
        <v>1.7700000000029474</v>
      </c>
      <c r="I147" s="70" t="s">
        <v>332</v>
      </c>
      <c r="J147" s="70" t="s">
        <v>132</v>
      </c>
      <c r="K147" s="71">
        <v>7.6799999999999993E-2</v>
      </c>
      <c r="L147" s="71">
        <v>7.3099999999954451E-2</v>
      </c>
      <c r="M147" s="72">
        <v>73718.923154000004</v>
      </c>
      <c r="N147" s="80">
        <v>101.26</v>
      </c>
      <c r="O147" s="72">
        <v>74.647790213999997</v>
      </c>
      <c r="P147" s="73">
        <f t="shared" si="2"/>
        <v>8.9272681824734568E-4</v>
      </c>
      <c r="Q147" s="73">
        <f>O147/'סכום נכסי הקרן'!$C$41</f>
        <v>8.6483455234338309E-5</v>
      </c>
    </row>
    <row r="148" spans="1:17">
      <c r="A148" s="69" t="s">
        <v>3280</v>
      </c>
      <c r="B148" s="70" t="s">
        <v>2887</v>
      </c>
      <c r="C148" s="54">
        <v>9316</v>
      </c>
      <c r="D148" s="117" t="s">
        <v>3363</v>
      </c>
      <c r="E148" s="54" t="s">
        <v>296</v>
      </c>
      <c r="F148" s="79">
        <v>44885</v>
      </c>
      <c r="G148" s="54" t="s">
        <v>2877</v>
      </c>
      <c r="H148" s="72">
        <v>1.7599999999989593</v>
      </c>
      <c r="I148" s="70" t="s">
        <v>332</v>
      </c>
      <c r="J148" s="70" t="s">
        <v>132</v>
      </c>
      <c r="K148" s="71">
        <v>7.6799999999999993E-2</v>
      </c>
      <c r="L148" s="71">
        <v>8.089999999997137E-2</v>
      </c>
      <c r="M148" s="72">
        <v>576711.40266899997</v>
      </c>
      <c r="N148" s="80">
        <v>99.97</v>
      </c>
      <c r="O148" s="72">
        <v>576.53845898500003</v>
      </c>
      <c r="P148" s="73">
        <f t="shared" si="2"/>
        <v>6.8949307489396773E-3</v>
      </c>
      <c r="Q148" s="73">
        <f>O148/'סכום נכסי הקרן'!$C$41</f>
        <v>6.6795062339504235E-4</v>
      </c>
    </row>
    <row r="149" spans="1:17">
      <c r="A149" s="69" t="s">
        <v>3281</v>
      </c>
      <c r="B149" s="70" t="s">
        <v>2887</v>
      </c>
      <c r="C149" s="54" t="s">
        <v>2967</v>
      </c>
      <c r="D149" s="117" t="s">
        <v>3363</v>
      </c>
      <c r="E149" s="54" t="s">
        <v>542</v>
      </c>
      <c r="F149" s="79">
        <v>45015</v>
      </c>
      <c r="G149" s="54" t="s">
        <v>130</v>
      </c>
      <c r="H149" s="72">
        <v>4.9699999999953732</v>
      </c>
      <c r="I149" s="70" t="s">
        <v>315</v>
      </c>
      <c r="J149" s="70" t="s">
        <v>132</v>
      </c>
      <c r="K149" s="71">
        <v>4.4999999999999998E-2</v>
      </c>
      <c r="L149" s="71">
        <v>3.7099999999960345E-2</v>
      </c>
      <c r="M149" s="72">
        <v>284136.96529999998</v>
      </c>
      <c r="N149" s="80">
        <v>106.49</v>
      </c>
      <c r="O149" s="72">
        <v>302.57743792000002</v>
      </c>
      <c r="P149" s="73">
        <f t="shared" si="2"/>
        <v>3.6185799024107653E-3</v>
      </c>
      <c r="Q149" s="73">
        <f>O149/'סכום נכסי הקרן'!$C$41</f>
        <v>3.5055213600103824E-4</v>
      </c>
    </row>
    <row r="150" spans="1:17">
      <c r="A150" s="69" t="s">
        <v>3282</v>
      </c>
      <c r="B150" s="70" t="s">
        <v>2887</v>
      </c>
      <c r="C150" s="54" t="s">
        <v>2968</v>
      </c>
      <c r="D150" s="117" t="s">
        <v>3363</v>
      </c>
      <c r="E150" s="54" t="s">
        <v>542</v>
      </c>
      <c r="F150" s="79">
        <v>44074</v>
      </c>
      <c r="G150" s="54" t="s">
        <v>130</v>
      </c>
      <c r="H150" s="72">
        <v>8.6000000000005929</v>
      </c>
      <c r="I150" s="70" t="s">
        <v>652</v>
      </c>
      <c r="J150" s="70" t="s">
        <v>132</v>
      </c>
      <c r="K150" s="71">
        <v>2.35E-2</v>
      </c>
      <c r="L150" s="71">
        <v>4.0900000000017173E-2</v>
      </c>
      <c r="M150" s="72">
        <v>351058.18849700002</v>
      </c>
      <c r="N150" s="80">
        <v>96.18</v>
      </c>
      <c r="O150" s="72">
        <v>337.64776093799998</v>
      </c>
      <c r="P150" s="73">
        <f t="shared" si="2"/>
        <v>4.037992423437998E-3</v>
      </c>
      <c r="Q150" s="73">
        <f>O150/'סכום נכסי הקרן'!$C$41</f>
        <v>3.91182979889196E-4</v>
      </c>
    </row>
    <row r="151" spans="1:17">
      <c r="A151" s="69" t="s">
        <v>3282</v>
      </c>
      <c r="B151" s="70" t="s">
        <v>2887</v>
      </c>
      <c r="C151" s="54" t="s">
        <v>2969</v>
      </c>
      <c r="D151" s="117" t="s">
        <v>3363</v>
      </c>
      <c r="E151" s="54" t="s">
        <v>542</v>
      </c>
      <c r="F151" s="79">
        <v>44189</v>
      </c>
      <c r="G151" s="54" t="s">
        <v>130</v>
      </c>
      <c r="H151" s="72">
        <v>8.5</v>
      </c>
      <c r="I151" s="70" t="s">
        <v>652</v>
      </c>
      <c r="J151" s="70" t="s">
        <v>132</v>
      </c>
      <c r="K151" s="71">
        <v>2.4700000000000003E-2</v>
      </c>
      <c r="L151" s="71">
        <v>4.3299999999871074E-2</v>
      </c>
      <c r="M151" s="72">
        <v>43919.303979999997</v>
      </c>
      <c r="N151" s="80">
        <v>95.37</v>
      </c>
      <c r="O151" s="72">
        <v>41.885843238</v>
      </c>
      <c r="P151" s="73">
        <f t="shared" si="2"/>
        <v>5.0092059599178801E-4</v>
      </c>
      <c r="Q151" s="73">
        <f>O151/'סכום נכסי הקרן'!$C$41</f>
        <v>4.8526988384268435E-5</v>
      </c>
    </row>
    <row r="152" spans="1:17">
      <c r="A152" s="69" t="s">
        <v>3282</v>
      </c>
      <c r="B152" s="70" t="s">
        <v>2887</v>
      </c>
      <c r="C152" s="54" t="s">
        <v>2970</v>
      </c>
      <c r="D152" s="117" t="s">
        <v>3363</v>
      </c>
      <c r="E152" s="54" t="s">
        <v>542</v>
      </c>
      <c r="F152" s="79">
        <v>44322</v>
      </c>
      <c r="G152" s="54" t="s">
        <v>130</v>
      </c>
      <c r="H152" s="72">
        <v>8.4100000000196786</v>
      </c>
      <c r="I152" s="70" t="s">
        <v>652</v>
      </c>
      <c r="J152" s="70" t="s">
        <v>132</v>
      </c>
      <c r="K152" s="71">
        <v>2.5600000000000001E-2</v>
      </c>
      <c r="L152" s="71">
        <v>4.5900000000120601E-2</v>
      </c>
      <c r="M152" s="72">
        <v>202178.17170800001</v>
      </c>
      <c r="N152" s="80">
        <v>93.5</v>
      </c>
      <c r="O152" s="72">
        <v>189.036586508</v>
      </c>
      <c r="P152" s="73">
        <f t="shared" si="2"/>
        <v>2.2607237256699908E-3</v>
      </c>
      <c r="Q152" s="73">
        <f>O152/'סכום נכסי הקרן'!$C$41</f>
        <v>2.1900899035388476E-4</v>
      </c>
    </row>
    <row r="153" spans="1:17">
      <c r="A153" s="69" t="s">
        <v>3282</v>
      </c>
      <c r="B153" s="70" t="s">
        <v>2887</v>
      </c>
      <c r="C153" s="54" t="s">
        <v>2971</v>
      </c>
      <c r="D153" s="117" t="s">
        <v>3363</v>
      </c>
      <c r="E153" s="54" t="s">
        <v>542</v>
      </c>
      <c r="F153" s="79">
        <v>44418</v>
      </c>
      <c r="G153" s="54" t="s">
        <v>130</v>
      </c>
      <c r="H153" s="72">
        <v>8.5300000000165497</v>
      </c>
      <c r="I153" s="70" t="s">
        <v>652</v>
      </c>
      <c r="J153" s="70" t="s">
        <v>132</v>
      </c>
      <c r="K153" s="71">
        <v>2.2700000000000001E-2</v>
      </c>
      <c r="L153" s="71">
        <v>4.4300000000084098E-2</v>
      </c>
      <c r="M153" s="72">
        <v>201485.43993699999</v>
      </c>
      <c r="N153" s="80">
        <v>91.47</v>
      </c>
      <c r="O153" s="72">
        <v>184.29872961499998</v>
      </c>
      <c r="P153" s="73">
        <f t="shared" si="2"/>
        <v>2.2040628131731344E-3</v>
      </c>
      <c r="Q153" s="73">
        <f>O153/'סכום נכסי הקרן'!$C$41</f>
        <v>2.1351992988286733E-4</v>
      </c>
    </row>
    <row r="154" spans="1:17">
      <c r="A154" s="69" t="s">
        <v>3282</v>
      </c>
      <c r="B154" s="70" t="s">
        <v>2887</v>
      </c>
      <c r="C154" s="54" t="s">
        <v>2972</v>
      </c>
      <c r="D154" s="117" t="s">
        <v>3363</v>
      </c>
      <c r="E154" s="54" t="s">
        <v>542</v>
      </c>
      <c r="F154" s="79">
        <v>44530</v>
      </c>
      <c r="G154" s="54" t="s">
        <v>130</v>
      </c>
      <c r="H154" s="72">
        <v>8.5699999999932945</v>
      </c>
      <c r="I154" s="70" t="s">
        <v>652</v>
      </c>
      <c r="J154" s="70" t="s">
        <v>132</v>
      </c>
      <c r="K154" s="71">
        <v>1.7899999999999999E-2</v>
      </c>
      <c r="L154" s="71">
        <v>4.7099999999941494E-2</v>
      </c>
      <c r="M154" s="72">
        <v>166026.321558</v>
      </c>
      <c r="N154" s="80">
        <v>84.42</v>
      </c>
      <c r="O154" s="72">
        <v>140.159424742</v>
      </c>
      <c r="P154" s="73">
        <f t="shared" si="2"/>
        <v>1.6761926500248533E-3</v>
      </c>
      <c r="Q154" s="73">
        <f>O154/'סכום נכסי הקרן'!$C$41</f>
        <v>1.6238218573645086E-4</v>
      </c>
    </row>
    <row r="155" spans="1:17">
      <c r="A155" s="69" t="s">
        <v>3282</v>
      </c>
      <c r="B155" s="70" t="s">
        <v>2887</v>
      </c>
      <c r="C155" s="54" t="s">
        <v>2973</v>
      </c>
      <c r="D155" s="117" t="s">
        <v>3363</v>
      </c>
      <c r="E155" s="54" t="s">
        <v>542</v>
      </c>
      <c r="F155" s="79">
        <v>44612</v>
      </c>
      <c r="G155" s="54" t="s">
        <v>130</v>
      </c>
      <c r="H155" s="72">
        <v>8.410000000012662</v>
      </c>
      <c r="I155" s="70" t="s">
        <v>652</v>
      </c>
      <c r="J155" s="70" t="s">
        <v>132</v>
      </c>
      <c r="K155" s="71">
        <v>2.3599999999999999E-2</v>
      </c>
      <c r="L155" s="71">
        <v>4.7800000000083637E-2</v>
      </c>
      <c r="M155" s="72">
        <v>194704.56892999998</v>
      </c>
      <c r="N155" s="80">
        <v>88.43</v>
      </c>
      <c r="O155" s="72">
        <v>172.17725510200003</v>
      </c>
      <c r="P155" s="73">
        <f t="shared" si="2"/>
        <v>2.0590998431584203E-3</v>
      </c>
      <c r="Q155" s="73">
        <f>O155/'סכום נכסי הקרן'!$C$41</f>
        <v>1.9947655371039229E-4</v>
      </c>
    </row>
    <row r="156" spans="1:17">
      <c r="A156" s="69" t="s">
        <v>3282</v>
      </c>
      <c r="B156" s="70" t="s">
        <v>2887</v>
      </c>
      <c r="C156" s="54" t="s">
        <v>2974</v>
      </c>
      <c r="D156" s="117" t="s">
        <v>3363</v>
      </c>
      <c r="E156" s="54" t="s">
        <v>542</v>
      </c>
      <c r="F156" s="79">
        <v>44662</v>
      </c>
      <c r="G156" s="54" t="s">
        <v>130</v>
      </c>
      <c r="H156" s="72">
        <v>8.449999999996983</v>
      </c>
      <c r="I156" s="70" t="s">
        <v>652</v>
      </c>
      <c r="J156" s="70" t="s">
        <v>132</v>
      </c>
      <c r="K156" s="71">
        <v>2.4E-2</v>
      </c>
      <c r="L156" s="71">
        <v>4.5699999999981901E-2</v>
      </c>
      <c r="M156" s="72">
        <v>221753.24977400003</v>
      </c>
      <c r="N156" s="80">
        <v>89.67</v>
      </c>
      <c r="O156" s="72">
        <v>198.84615074799999</v>
      </c>
      <c r="P156" s="73">
        <f t="shared" si="2"/>
        <v>2.3780381303866323E-3</v>
      </c>
      <c r="Q156" s="73">
        <f>O156/'סכום נכסי הקרן'!$C$41</f>
        <v>2.3037389489273736E-4</v>
      </c>
    </row>
    <row r="157" spans="1:17">
      <c r="A157" s="69" t="s">
        <v>3282</v>
      </c>
      <c r="B157" s="70" t="s">
        <v>2887</v>
      </c>
      <c r="C157" s="54" t="s">
        <v>2975</v>
      </c>
      <c r="D157" s="117" t="s">
        <v>3363</v>
      </c>
      <c r="E157" s="54" t="s">
        <v>542</v>
      </c>
      <c r="F157" s="79">
        <v>45197</v>
      </c>
      <c r="G157" s="54" t="s">
        <v>130</v>
      </c>
      <c r="H157" s="72">
        <v>8.1999999996514674</v>
      </c>
      <c r="I157" s="70" t="s">
        <v>652</v>
      </c>
      <c r="J157" s="70" t="s">
        <v>132</v>
      </c>
      <c r="K157" s="71">
        <v>4.1200000000000001E-2</v>
      </c>
      <c r="L157" s="71">
        <v>4.1399999999302939E-2</v>
      </c>
      <c r="M157" s="72">
        <v>3426.209437</v>
      </c>
      <c r="N157" s="80">
        <v>100.49</v>
      </c>
      <c r="O157" s="72">
        <v>3.4429979159999999</v>
      </c>
      <c r="P157" s="73">
        <f t="shared" si="2"/>
        <v>4.1175452963461815E-5</v>
      </c>
      <c r="Q157" s="73">
        <f>O157/'סכום נכסי הקרן'!$C$41</f>
        <v>3.9888971299308673E-6</v>
      </c>
    </row>
    <row r="158" spans="1:17">
      <c r="A158" s="69" t="s">
        <v>3282</v>
      </c>
      <c r="B158" s="70" t="s">
        <v>2887</v>
      </c>
      <c r="C158" s="54" t="s">
        <v>2976</v>
      </c>
      <c r="D158" s="117" t="s">
        <v>3363</v>
      </c>
      <c r="E158" s="54" t="s">
        <v>542</v>
      </c>
      <c r="F158" s="79">
        <v>45197</v>
      </c>
      <c r="G158" s="54" t="s">
        <v>130</v>
      </c>
      <c r="H158" s="72">
        <v>8.1999999999942688</v>
      </c>
      <c r="I158" s="70" t="s">
        <v>652</v>
      </c>
      <c r="J158" s="70" t="s">
        <v>132</v>
      </c>
      <c r="K158" s="71">
        <v>4.1200000000000001E-2</v>
      </c>
      <c r="L158" s="71">
        <v>4.1399999999931242E-2</v>
      </c>
      <c r="M158" s="72">
        <v>104213.870559</v>
      </c>
      <c r="N158" s="80">
        <v>100.49</v>
      </c>
      <c r="O158" s="72">
        <v>104.72451899800001</v>
      </c>
      <c r="P158" s="73">
        <f t="shared" si="2"/>
        <v>1.252420016313281E-3</v>
      </c>
      <c r="Q158" s="73">
        <f>O158/'סכום נכסי הקרן'!$C$41</f>
        <v>1.2132895327158043E-4</v>
      </c>
    </row>
    <row r="159" spans="1:17">
      <c r="A159" s="69" t="s">
        <v>3283</v>
      </c>
      <c r="B159" s="70" t="s">
        <v>2878</v>
      </c>
      <c r="C159" s="54">
        <v>7490</v>
      </c>
      <c r="D159" s="117" t="s">
        <v>3363</v>
      </c>
      <c r="E159" s="54" t="s">
        <v>296</v>
      </c>
      <c r="F159" s="79">
        <v>43899</v>
      </c>
      <c r="G159" s="54" t="s">
        <v>2877</v>
      </c>
      <c r="H159" s="72">
        <v>3.2799999999929357</v>
      </c>
      <c r="I159" s="70" t="s">
        <v>128</v>
      </c>
      <c r="J159" s="70" t="s">
        <v>132</v>
      </c>
      <c r="K159" s="71">
        <v>2.3889999999999998E-2</v>
      </c>
      <c r="L159" s="71">
        <v>4.7399999999861143E-2</v>
      </c>
      <c r="M159" s="72">
        <v>176986.830885</v>
      </c>
      <c r="N159" s="80">
        <v>92.77</v>
      </c>
      <c r="O159" s="72">
        <v>164.19067452199999</v>
      </c>
      <c r="P159" s="73">
        <f t="shared" si="2"/>
        <v>1.963586839365278E-3</v>
      </c>
      <c r="Q159" s="73">
        <f>O159/'סכום נכסי הקרן'!$C$41</f>
        <v>1.9022367318860119E-4</v>
      </c>
    </row>
    <row r="160" spans="1:17">
      <c r="A160" s="69" t="s">
        <v>3283</v>
      </c>
      <c r="B160" s="70" t="s">
        <v>2878</v>
      </c>
      <c r="C160" s="54">
        <v>7491</v>
      </c>
      <c r="D160" s="117" t="s">
        <v>3363</v>
      </c>
      <c r="E160" s="54" t="s">
        <v>296</v>
      </c>
      <c r="F160" s="79">
        <v>43899</v>
      </c>
      <c r="G160" s="54" t="s">
        <v>2877</v>
      </c>
      <c r="H160" s="72">
        <v>3.3900000000028605</v>
      </c>
      <c r="I160" s="70" t="s">
        <v>128</v>
      </c>
      <c r="J160" s="70" t="s">
        <v>132</v>
      </c>
      <c r="K160" s="71">
        <v>1.2969999999999999E-2</v>
      </c>
      <c r="L160" s="71">
        <v>2.1200000000024515E-2</v>
      </c>
      <c r="M160" s="72">
        <v>271491.30126699997</v>
      </c>
      <c r="N160" s="80">
        <v>108.17</v>
      </c>
      <c r="O160" s="72">
        <v>293.67214364400002</v>
      </c>
      <c r="P160" s="73">
        <f t="shared" si="2"/>
        <v>3.5120798305160882E-3</v>
      </c>
      <c r="Q160" s="73">
        <f>O160/'סכום נכסי הקרן'!$C$41</f>
        <v>3.4023487655291312E-4</v>
      </c>
    </row>
    <row r="161" spans="1:17">
      <c r="A161" s="69" t="s">
        <v>3284</v>
      </c>
      <c r="B161" s="70" t="s">
        <v>2887</v>
      </c>
      <c r="C161" s="54" t="s">
        <v>2977</v>
      </c>
      <c r="D161" s="117" t="s">
        <v>3363</v>
      </c>
      <c r="E161" s="54" t="s">
        <v>542</v>
      </c>
      <c r="F161" s="79">
        <v>43924</v>
      </c>
      <c r="G161" s="54" t="s">
        <v>130</v>
      </c>
      <c r="H161" s="72">
        <v>7.7999999999562464</v>
      </c>
      <c r="I161" s="70" t="s">
        <v>652</v>
      </c>
      <c r="J161" s="70" t="s">
        <v>132</v>
      </c>
      <c r="K161" s="71">
        <v>2.7900000000000001E-2</v>
      </c>
      <c r="L161" s="71">
        <v>3.1899999999928402E-2</v>
      </c>
      <c r="M161" s="72">
        <v>46449.872125000002</v>
      </c>
      <c r="N161" s="80">
        <v>108.25</v>
      </c>
      <c r="O161" s="72">
        <v>50.281983543999999</v>
      </c>
      <c r="P161" s="73">
        <f t="shared" si="2"/>
        <v>6.0133160078437091E-4</v>
      </c>
      <c r="Q161" s="73">
        <f>O161/'סכום נכסי הקרן'!$C$41</f>
        <v>5.8254365741501858E-5</v>
      </c>
    </row>
    <row r="162" spans="1:17">
      <c r="A162" s="69" t="s">
        <v>3284</v>
      </c>
      <c r="B162" s="70" t="s">
        <v>2887</v>
      </c>
      <c r="C162" s="54" t="s">
        <v>2978</v>
      </c>
      <c r="D162" s="117" t="s">
        <v>3363</v>
      </c>
      <c r="E162" s="54" t="s">
        <v>542</v>
      </c>
      <c r="F162" s="79">
        <v>44015</v>
      </c>
      <c r="G162" s="54" t="s">
        <v>130</v>
      </c>
      <c r="H162" s="72">
        <v>7.5800000000763958</v>
      </c>
      <c r="I162" s="70" t="s">
        <v>652</v>
      </c>
      <c r="J162" s="70" t="s">
        <v>132</v>
      </c>
      <c r="K162" s="71">
        <v>2.75E-2</v>
      </c>
      <c r="L162" s="71">
        <v>4.1700000000470333E-2</v>
      </c>
      <c r="M162" s="72">
        <v>38292.385929999997</v>
      </c>
      <c r="N162" s="80">
        <v>100.5</v>
      </c>
      <c r="O162" s="72">
        <v>38.483846706999998</v>
      </c>
      <c r="P162" s="73">
        <f t="shared" si="2"/>
        <v>4.6023548622361505E-4</v>
      </c>
      <c r="Q162" s="73">
        <f>O162/'סכום נכסי הקרן'!$C$41</f>
        <v>4.4585593550574705E-5</v>
      </c>
    </row>
    <row r="163" spans="1:17">
      <c r="A163" s="69" t="s">
        <v>3284</v>
      </c>
      <c r="B163" s="70" t="s">
        <v>2887</v>
      </c>
      <c r="C163" s="54" t="s">
        <v>2979</v>
      </c>
      <c r="D163" s="117" t="s">
        <v>3363</v>
      </c>
      <c r="E163" s="54" t="s">
        <v>542</v>
      </c>
      <c r="F163" s="79">
        <v>44108</v>
      </c>
      <c r="G163" s="54" t="s">
        <v>130</v>
      </c>
      <c r="H163" s="72">
        <v>7.4899999999947093</v>
      </c>
      <c r="I163" s="70" t="s">
        <v>652</v>
      </c>
      <c r="J163" s="70" t="s">
        <v>132</v>
      </c>
      <c r="K163" s="71">
        <v>2.75E-2</v>
      </c>
      <c r="L163" s="71">
        <v>4.6000000000033063E-2</v>
      </c>
      <c r="M163" s="72">
        <v>62110.431841000005</v>
      </c>
      <c r="N163" s="80">
        <v>97.38</v>
      </c>
      <c r="O163" s="72">
        <v>60.483137468000002</v>
      </c>
      <c r="P163" s="73">
        <f t="shared" si="2"/>
        <v>7.233290994231985E-4</v>
      </c>
      <c r="Q163" s="73">
        <f>O163/'סכום נכסי הקרן'!$C$41</f>
        <v>7.0072947861557556E-5</v>
      </c>
    </row>
    <row r="164" spans="1:17">
      <c r="A164" s="69" t="s">
        <v>3284</v>
      </c>
      <c r="B164" s="70" t="s">
        <v>2887</v>
      </c>
      <c r="C164" s="54" t="s">
        <v>2980</v>
      </c>
      <c r="D164" s="117" t="s">
        <v>3363</v>
      </c>
      <c r="E164" s="54" t="s">
        <v>542</v>
      </c>
      <c r="F164" s="79">
        <v>44200</v>
      </c>
      <c r="G164" s="54" t="s">
        <v>130</v>
      </c>
      <c r="H164" s="72">
        <v>7.3600000000238737</v>
      </c>
      <c r="I164" s="70" t="s">
        <v>652</v>
      </c>
      <c r="J164" s="70" t="s">
        <v>132</v>
      </c>
      <c r="K164" s="71">
        <v>2.75E-2</v>
      </c>
      <c r="L164" s="71">
        <v>5.1600000000106103E-2</v>
      </c>
      <c r="M164" s="72">
        <v>32223.727823999998</v>
      </c>
      <c r="N164" s="80">
        <v>93.59</v>
      </c>
      <c r="O164" s="72">
        <v>30.158186448000002</v>
      </c>
      <c r="P164" s="73">
        <f t="shared" si="2"/>
        <v>3.6066736543239187E-4</v>
      </c>
      <c r="Q164" s="73">
        <f>O164/'סכום נכסי הקרן'!$C$41</f>
        <v>3.4939871095276951E-5</v>
      </c>
    </row>
    <row r="165" spans="1:17">
      <c r="A165" s="69" t="s">
        <v>3284</v>
      </c>
      <c r="B165" s="70" t="s">
        <v>2887</v>
      </c>
      <c r="C165" s="54" t="s">
        <v>2981</v>
      </c>
      <c r="D165" s="117" t="s">
        <v>3363</v>
      </c>
      <c r="E165" s="54" t="s">
        <v>542</v>
      </c>
      <c r="F165" s="79">
        <v>44290</v>
      </c>
      <c r="G165" s="54" t="s">
        <v>130</v>
      </c>
      <c r="H165" s="72">
        <v>7.2700000000404588</v>
      </c>
      <c r="I165" s="70" t="s">
        <v>652</v>
      </c>
      <c r="J165" s="70" t="s">
        <v>132</v>
      </c>
      <c r="K165" s="71">
        <v>2.75E-2</v>
      </c>
      <c r="L165" s="71">
        <v>5.5400000000276818E-2</v>
      </c>
      <c r="M165" s="72">
        <v>61893.653458000001</v>
      </c>
      <c r="N165" s="80">
        <v>91.05</v>
      </c>
      <c r="O165" s="72">
        <v>56.354171035999997</v>
      </c>
      <c r="P165" s="73">
        <f t="shared" si="2"/>
        <v>6.7395002128944068E-4</v>
      </c>
      <c r="Q165" s="73">
        <f>O165/'סכום נכסי הקרן'!$C$41</f>
        <v>6.5289319537634475E-5</v>
      </c>
    </row>
    <row r="166" spans="1:17">
      <c r="A166" s="69" t="s">
        <v>3284</v>
      </c>
      <c r="B166" s="70" t="s">
        <v>2887</v>
      </c>
      <c r="C166" s="54" t="s">
        <v>2982</v>
      </c>
      <c r="D166" s="117" t="s">
        <v>3363</v>
      </c>
      <c r="E166" s="54" t="s">
        <v>542</v>
      </c>
      <c r="F166" s="79">
        <v>44496</v>
      </c>
      <c r="G166" s="54" t="s">
        <v>130</v>
      </c>
      <c r="H166" s="72">
        <v>6.710000000045401</v>
      </c>
      <c r="I166" s="70" t="s">
        <v>652</v>
      </c>
      <c r="J166" s="70" t="s">
        <v>132</v>
      </c>
      <c r="K166" s="71">
        <v>2.75E-2</v>
      </c>
      <c r="L166" s="71">
        <v>8.1600000000492473E-2</v>
      </c>
      <c r="M166" s="72">
        <v>69334.132125999997</v>
      </c>
      <c r="N166" s="80">
        <v>74.97</v>
      </c>
      <c r="O166" s="72">
        <v>51.979799184000008</v>
      </c>
      <c r="P166" s="73">
        <f t="shared" si="2"/>
        <v>6.2163609405768315E-4</v>
      </c>
      <c r="Q166" s="73">
        <f>O166/'סכום נכסי הקרן'!$C$41</f>
        <v>6.0221375916580855E-5</v>
      </c>
    </row>
    <row r="167" spans="1:17">
      <c r="A167" s="69" t="s">
        <v>3284</v>
      </c>
      <c r="B167" s="70" t="s">
        <v>2887</v>
      </c>
      <c r="C167" s="54" t="s">
        <v>2983</v>
      </c>
      <c r="D167" s="117" t="s">
        <v>3363</v>
      </c>
      <c r="E167" s="54" t="s">
        <v>542</v>
      </c>
      <c r="F167" s="79">
        <v>44615</v>
      </c>
      <c r="G167" s="54" t="s">
        <v>130</v>
      </c>
      <c r="H167" s="72">
        <v>6.9499999999511166</v>
      </c>
      <c r="I167" s="70" t="s">
        <v>652</v>
      </c>
      <c r="J167" s="70" t="s">
        <v>132</v>
      </c>
      <c r="K167" s="71">
        <v>2.75E-2</v>
      </c>
      <c r="L167" s="71">
        <v>7.0199999999425264E-2</v>
      </c>
      <c r="M167" s="72">
        <v>84165.309041999993</v>
      </c>
      <c r="N167" s="80">
        <v>80.209999999999994</v>
      </c>
      <c r="O167" s="72">
        <v>67.508994893999997</v>
      </c>
      <c r="P167" s="73">
        <f t="shared" si="2"/>
        <v>8.0735263618686448E-4</v>
      </c>
      <c r="Q167" s="73">
        <f>O167/'סכום נכסי הקרן'!$C$41</f>
        <v>7.8212779254320687E-5</v>
      </c>
    </row>
    <row r="168" spans="1:17">
      <c r="A168" s="69" t="s">
        <v>3284</v>
      </c>
      <c r="B168" s="70" t="s">
        <v>2887</v>
      </c>
      <c r="C168" s="54" t="s">
        <v>2984</v>
      </c>
      <c r="D168" s="117" t="s">
        <v>3363</v>
      </c>
      <c r="E168" s="54" t="s">
        <v>542</v>
      </c>
      <c r="F168" s="79">
        <v>44753</v>
      </c>
      <c r="G168" s="54" t="s">
        <v>130</v>
      </c>
      <c r="H168" s="72">
        <v>7.5699999999980099</v>
      </c>
      <c r="I168" s="70" t="s">
        <v>652</v>
      </c>
      <c r="J168" s="70" t="s">
        <v>132</v>
      </c>
      <c r="K168" s="71">
        <v>2.9100000000000001E-2</v>
      </c>
      <c r="L168" s="71">
        <v>4.0699999999980092E-2</v>
      </c>
      <c r="M168" s="72">
        <v>124244.03026</v>
      </c>
      <c r="N168" s="80">
        <v>97.05</v>
      </c>
      <c r="O168" s="72">
        <v>120.57882703200001</v>
      </c>
      <c r="P168" s="73">
        <f t="shared" si="2"/>
        <v>1.4420246372421894E-3</v>
      </c>
      <c r="Q168" s="73">
        <f>O168/'סכום נכסי הקרן'!$C$41</f>
        <v>1.3969701661543943E-4</v>
      </c>
    </row>
    <row r="169" spans="1:17">
      <c r="A169" s="69" t="s">
        <v>3284</v>
      </c>
      <c r="B169" s="70" t="s">
        <v>2887</v>
      </c>
      <c r="C169" s="54" t="s">
        <v>2985</v>
      </c>
      <c r="D169" s="117" t="s">
        <v>3363</v>
      </c>
      <c r="E169" s="54" t="s">
        <v>542</v>
      </c>
      <c r="F169" s="79">
        <v>44959</v>
      </c>
      <c r="G169" s="54" t="s">
        <v>130</v>
      </c>
      <c r="H169" s="72">
        <v>7.449999999981312</v>
      </c>
      <c r="I169" s="70" t="s">
        <v>652</v>
      </c>
      <c r="J169" s="70" t="s">
        <v>132</v>
      </c>
      <c r="K169" s="71">
        <v>3.4599999999999999E-2</v>
      </c>
      <c r="L169" s="71">
        <v>4.2199999999870889E-2</v>
      </c>
      <c r="M169" s="72">
        <v>60118.077823</v>
      </c>
      <c r="N169" s="80">
        <v>97.91</v>
      </c>
      <c r="O169" s="72">
        <v>58.861606357999989</v>
      </c>
      <c r="P169" s="73">
        <f t="shared" si="2"/>
        <v>7.0393690704390001E-4</v>
      </c>
      <c r="Q169" s="73">
        <f>O169/'סכום נכסי הקרן'!$C$41</f>
        <v>6.819431739224632E-5</v>
      </c>
    </row>
    <row r="170" spans="1:17">
      <c r="A170" s="69" t="s">
        <v>3284</v>
      </c>
      <c r="B170" s="70" t="s">
        <v>2887</v>
      </c>
      <c r="C170" s="54" t="s">
        <v>2986</v>
      </c>
      <c r="D170" s="117" t="s">
        <v>3363</v>
      </c>
      <c r="E170" s="54" t="s">
        <v>542</v>
      </c>
      <c r="F170" s="79">
        <v>45153</v>
      </c>
      <c r="G170" s="54" t="s">
        <v>130</v>
      </c>
      <c r="H170" s="72">
        <v>7.3300000000233556</v>
      </c>
      <c r="I170" s="70" t="s">
        <v>652</v>
      </c>
      <c r="J170" s="70" t="s">
        <v>132</v>
      </c>
      <c r="K170" s="71">
        <v>3.9705999999999998E-2</v>
      </c>
      <c r="L170" s="71">
        <v>4.3800000000151738E-2</v>
      </c>
      <c r="M170" s="72">
        <v>68306.374976999999</v>
      </c>
      <c r="N170" s="80">
        <v>98.41</v>
      </c>
      <c r="O170" s="72">
        <v>67.220301271000011</v>
      </c>
      <c r="P170" s="73">
        <f t="shared" si="2"/>
        <v>8.039000954114413E-4</v>
      </c>
      <c r="Q170" s="73">
        <f>O170/'סכום נכסי הקרן'!$C$41</f>
        <v>7.7878312260058944E-5</v>
      </c>
    </row>
    <row r="171" spans="1:17">
      <c r="A171" s="69" t="s">
        <v>3284</v>
      </c>
      <c r="B171" s="70" t="s">
        <v>2887</v>
      </c>
      <c r="C171" s="54" t="s">
        <v>2987</v>
      </c>
      <c r="D171" s="117" t="s">
        <v>3363</v>
      </c>
      <c r="E171" s="54" t="s">
        <v>542</v>
      </c>
      <c r="F171" s="79">
        <v>43011</v>
      </c>
      <c r="G171" s="54" t="s">
        <v>130</v>
      </c>
      <c r="H171" s="72">
        <v>7.5700000000745016</v>
      </c>
      <c r="I171" s="70" t="s">
        <v>652</v>
      </c>
      <c r="J171" s="70" t="s">
        <v>132</v>
      </c>
      <c r="K171" s="71">
        <v>3.5499999999999997E-2</v>
      </c>
      <c r="L171" s="71">
        <v>3.6200000000279377E-2</v>
      </c>
      <c r="M171" s="72">
        <v>38233.476479999998</v>
      </c>
      <c r="N171" s="80">
        <v>112.34</v>
      </c>
      <c r="O171" s="72">
        <v>42.951487540000009</v>
      </c>
      <c r="P171" s="73">
        <f t="shared" si="2"/>
        <v>5.1366483456041301E-4</v>
      </c>
      <c r="Q171" s="73">
        <f>O171/'סכום נכסי הקרן'!$C$41</f>
        <v>4.9761594271777492E-5</v>
      </c>
    </row>
    <row r="172" spans="1:17">
      <c r="A172" s="69" t="s">
        <v>3284</v>
      </c>
      <c r="B172" s="70" t="s">
        <v>2887</v>
      </c>
      <c r="C172" s="54" t="s">
        <v>2988</v>
      </c>
      <c r="D172" s="117" t="s">
        <v>3363</v>
      </c>
      <c r="E172" s="54" t="s">
        <v>542</v>
      </c>
      <c r="F172" s="79">
        <v>43104</v>
      </c>
      <c r="G172" s="54" t="s">
        <v>130</v>
      </c>
      <c r="H172" s="72">
        <v>7.4100000000448665</v>
      </c>
      <c r="I172" s="70" t="s">
        <v>652</v>
      </c>
      <c r="J172" s="70" t="s">
        <v>132</v>
      </c>
      <c r="K172" s="71">
        <v>3.4700000000000002E-2</v>
      </c>
      <c r="L172" s="71">
        <v>4.3800000000273093E-2</v>
      </c>
      <c r="M172" s="72">
        <v>67936.737355000005</v>
      </c>
      <c r="N172" s="80">
        <v>105.64</v>
      </c>
      <c r="O172" s="72">
        <v>71.768368958000011</v>
      </c>
      <c r="P172" s="73">
        <f t="shared" si="2"/>
        <v>8.5829128346602882E-4</v>
      </c>
      <c r="Q172" s="73">
        <f>O172/'סכום נכסי הקרן'!$C$41</f>
        <v>8.3147491790809961E-5</v>
      </c>
    </row>
    <row r="173" spans="1:17">
      <c r="A173" s="69" t="s">
        <v>3284</v>
      </c>
      <c r="B173" s="70" t="s">
        <v>2887</v>
      </c>
      <c r="C173" s="54" t="s">
        <v>2989</v>
      </c>
      <c r="D173" s="117" t="s">
        <v>3363</v>
      </c>
      <c r="E173" s="54" t="s">
        <v>542</v>
      </c>
      <c r="F173" s="79">
        <v>43194</v>
      </c>
      <c r="G173" s="54" t="s">
        <v>130</v>
      </c>
      <c r="H173" s="72">
        <v>7.5799999999987691</v>
      </c>
      <c r="I173" s="70" t="s">
        <v>652</v>
      </c>
      <c r="J173" s="70" t="s">
        <v>132</v>
      </c>
      <c r="K173" s="71">
        <v>3.44E-2</v>
      </c>
      <c r="L173" s="71">
        <v>3.690000000013758E-2</v>
      </c>
      <c r="M173" s="72">
        <v>43832.61101600001</v>
      </c>
      <c r="N173" s="80">
        <v>111.1</v>
      </c>
      <c r="O173" s="72">
        <v>48.698032757</v>
      </c>
      <c r="P173" s="73">
        <f t="shared" si="2"/>
        <v>5.8238883848310064E-4</v>
      </c>
      <c r="Q173" s="73">
        <f>O173/'סכום נכסי הקרן'!$C$41</f>
        <v>5.6419274085229118E-5</v>
      </c>
    </row>
    <row r="174" spans="1:17">
      <c r="A174" s="69" t="s">
        <v>3284</v>
      </c>
      <c r="B174" s="70" t="s">
        <v>2887</v>
      </c>
      <c r="C174" s="54" t="s">
        <v>2990</v>
      </c>
      <c r="D174" s="117" t="s">
        <v>3363</v>
      </c>
      <c r="E174" s="54" t="s">
        <v>542</v>
      </c>
      <c r="F174" s="79">
        <v>43285</v>
      </c>
      <c r="G174" s="54" t="s">
        <v>130</v>
      </c>
      <c r="H174" s="72">
        <v>7.5299999999892693</v>
      </c>
      <c r="I174" s="70" t="s">
        <v>652</v>
      </c>
      <c r="J174" s="70" t="s">
        <v>132</v>
      </c>
      <c r="K174" s="71">
        <v>3.6600000000000001E-2</v>
      </c>
      <c r="L174" s="71">
        <v>3.6999999999846704E-2</v>
      </c>
      <c r="M174" s="72">
        <v>58475.673421</v>
      </c>
      <c r="N174" s="80">
        <v>111.56</v>
      </c>
      <c r="O174" s="72">
        <v>65.235463490000001</v>
      </c>
      <c r="P174" s="73">
        <f t="shared" si="2"/>
        <v>7.8016305092707631E-4</v>
      </c>
      <c r="Q174" s="73">
        <f>O174/'סכום נכסי הקרן'!$C$41</f>
        <v>7.5578771591963662E-5</v>
      </c>
    </row>
    <row r="175" spans="1:17">
      <c r="A175" s="69" t="s">
        <v>3284</v>
      </c>
      <c r="B175" s="70" t="s">
        <v>2887</v>
      </c>
      <c r="C175" s="54" t="s">
        <v>2991</v>
      </c>
      <c r="D175" s="117" t="s">
        <v>3363</v>
      </c>
      <c r="E175" s="54" t="s">
        <v>542</v>
      </c>
      <c r="F175" s="79">
        <v>43377</v>
      </c>
      <c r="G175" s="54" t="s">
        <v>130</v>
      </c>
      <c r="H175" s="72">
        <v>7.5000000000039027</v>
      </c>
      <c r="I175" s="70" t="s">
        <v>652</v>
      </c>
      <c r="J175" s="70" t="s">
        <v>132</v>
      </c>
      <c r="K175" s="71">
        <v>3.6200000000000003E-2</v>
      </c>
      <c r="L175" s="71">
        <v>3.8700000000007027E-2</v>
      </c>
      <c r="M175" s="72">
        <v>116911.768568</v>
      </c>
      <c r="N175" s="80">
        <v>109.59</v>
      </c>
      <c r="O175" s="72">
        <v>128.12361469300001</v>
      </c>
      <c r="P175" s="73">
        <f t="shared" si="2"/>
        <v>1.532254157280857E-3</v>
      </c>
      <c r="Q175" s="73">
        <f>O175/'סכום נכסי הקרן'!$C$41</f>
        <v>1.4843805642468359E-4</v>
      </c>
    </row>
    <row r="176" spans="1:17">
      <c r="A176" s="69" t="s">
        <v>3284</v>
      </c>
      <c r="B176" s="70" t="s">
        <v>2887</v>
      </c>
      <c r="C176" s="54" t="s">
        <v>2992</v>
      </c>
      <c r="D176" s="117" t="s">
        <v>3363</v>
      </c>
      <c r="E176" s="54" t="s">
        <v>542</v>
      </c>
      <c r="F176" s="79">
        <v>43469</v>
      </c>
      <c r="G176" s="54" t="s">
        <v>130</v>
      </c>
      <c r="H176" s="72">
        <v>7.5800000000071446</v>
      </c>
      <c r="I176" s="70" t="s">
        <v>652</v>
      </c>
      <c r="J176" s="70" t="s">
        <v>132</v>
      </c>
      <c r="K176" s="71">
        <v>3.8199999999999998E-2</v>
      </c>
      <c r="L176" s="71">
        <v>3.3800000000050436E-2</v>
      </c>
      <c r="M176" s="72">
        <v>82587.216675999996</v>
      </c>
      <c r="N176" s="80">
        <v>115.23</v>
      </c>
      <c r="O176" s="72">
        <v>95.165251003999998</v>
      </c>
      <c r="P176" s="73">
        <f t="shared" si="2"/>
        <v>1.1380989509931609E-3</v>
      </c>
      <c r="Q176" s="73">
        <f>O176/'סכום נכסי הקרן'!$C$41</f>
        <v>1.1025403031321677E-4</v>
      </c>
    </row>
    <row r="177" spans="1:17">
      <c r="A177" s="69" t="s">
        <v>3284</v>
      </c>
      <c r="B177" s="70" t="s">
        <v>2887</v>
      </c>
      <c r="C177" s="54" t="s">
        <v>2993</v>
      </c>
      <c r="D177" s="117" t="s">
        <v>3363</v>
      </c>
      <c r="E177" s="54" t="s">
        <v>542</v>
      </c>
      <c r="F177" s="79">
        <v>43559</v>
      </c>
      <c r="G177" s="54" t="s">
        <v>130</v>
      </c>
      <c r="H177" s="72">
        <v>7.590000000017576</v>
      </c>
      <c r="I177" s="70" t="s">
        <v>652</v>
      </c>
      <c r="J177" s="70" t="s">
        <v>132</v>
      </c>
      <c r="K177" s="71">
        <v>3.3700000000000001E-2</v>
      </c>
      <c r="L177" s="71">
        <v>3.6300000000067889E-2</v>
      </c>
      <c r="M177" s="72">
        <v>196104.489837</v>
      </c>
      <c r="N177" s="80">
        <v>109.67</v>
      </c>
      <c r="O177" s="72">
        <v>215.067786058</v>
      </c>
      <c r="P177" s="73">
        <f t="shared" si="2"/>
        <v>2.5720356865842051E-3</v>
      </c>
      <c r="Q177" s="73">
        <f>O177/'סכום נכסי הקרן'!$C$41</f>
        <v>2.4916752652119292E-4</v>
      </c>
    </row>
    <row r="178" spans="1:17">
      <c r="A178" s="69" t="s">
        <v>3284</v>
      </c>
      <c r="B178" s="70" t="s">
        <v>2887</v>
      </c>
      <c r="C178" s="54" t="s">
        <v>2994</v>
      </c>
      <c r="D178" s="117" t="s">
        <v>3363</v>
      </c>
      <c r="E178" s="54" t="s">
        <v>542</v>
      </c>
      <c r="F178" s="79">
        <v>43742</v>
      </c>
      <c r="G178" s="54" t="s">
        <v>130</v>
      </c>
      <c r="H178" s="72">
        <v>7.4699999999989091</v>
      </c>
      <c r="I178" s="70" t="s">
        <v>652</v>
      </c>
      <c r="J178" s="70" t="s">
        <v>132</v>
      </c>
      <c r="K178" s="71">
        <v>2.75E-2</v>
      </c>
      <c r="L178" s="71">
        <v>4.6400000000005458E-2</v>
      </c>
      <c r="M178" s="72">
        <v>228307.33219700001</v>
      </c>
      <c r="N178" s="80">
        <v>96.34</v>
      </c>
      <c r="O178" s="72">
        <v>219.95129129200001</v>
      </c>
      <c r="P178" s="73">
        <f t="shared" si="2"/>
        <v>2.6304384347023329E-3</v>
      </c>
      <c r="Q178" s="73">
        <f>O178/'סכום נכסי הקרן'!$C$41</f>
        <v>2.548253283808398E-4</v>
      </c>
    </row>
    <row r="179" spans="1:17">
      <c r="A179" s="69" t="s">
        <v>3284</v>
      </c>
      <c r="B179" s="70" t="s">
        <v>2887</v>
      </c>
      <c r="C179" s="54" t="s">
        <v>2995</v>
      </c>
      <c r="D179" s="117" t="s">
        <v>3363</v>
      </c>
      <c r="E179" s="54" t="s">
        <v>542</v>
      </c>
      <c r="F179" s="79">
        <v>42935</v>
      </c>
      <c r="G179" s="54" t="s">
        <v>130</v>
      </c>
      <c r="H179" s="72">
        <v>7.5399999999940395</v>
      </c>
      <c r="I179" s="70" t="s">
        <v>652</v>
      </c>
      <c r="J179" s="70" t="s">
        <v>132</v>
      </c>
      <c r="K179" s="71">
        <v>3.73E-2</v>
      </c>
      <c r="L179" s="71">
        <v>3.5999999999960904E-2</v>
      </c>
      <c r="M179" s="72">
        <v>179086.73764600002</v>
      </c>
      <c r="N179" s="80">
        <v>114.27</v>
      </c>
      <c r="O179" s="72">
        <v>204.64242534299999</v>
      </c>
      <c r="P179" s="73">
        <f t="shared" si="2"/>
        <v>2.4473568571975407E-3</v>
      </c>
      <c r="Q179" s="73">
        <f>O179/'סכום נכסי הקרן'!$C$41</f>
        <v>2.3708918884886843E-4</v>
      </c>
    </row>
    <row r="180" spans="1:17">
      <c r="A180" s="69" t="s">
        <v>3284</v>
      </c>
      <c r="B180" s="70" t="s">
        <v>2887</v>
      </c>
      <c r="C180" s="54" t="s">
        <v>2996</v>
      </c>
      <c r="D180" s="117" t="s">
        <v>3363</v>
      </c>
      <c r="E180" s="54" t="s">
        <v>542</v>
      </c>
      <c r="F180" s="79">
        <v>45284</v>
      </c>
      <c r="G180" s="54" t="s">
        <v>130</v>
      </c>
      <c r="H180" s="72">
        <v>7.2000000000532944</v>
      </c>
      <c r="I180" s="70" t="s">
        <v>652</v>
      </c>
      <c r="J180" s="70" t="s">
        <v>132</v>
      </c>
      <c r="K180" s="71">
        <v>4.4500000000000005E-2</v>
      </c>
      <c r="L180" s="71">
        <v>4.6900000000291063E-2</v>
      </c>
      <c r="M180" s="72">
        <v>49309.868899000001</v>
      </c>
      <c r="N180" s="80">
        <v>98.94</v>
      </c>
      <c r="O180" s="72">
        <v>48.787186382000002</v>
      </c>
      <c r="P180" s="73">
        <f t="shared" si="2"/>
        <v>5.8345504327969675E-4</v>
      </c>
      <c r="Q180" s="73">
        <f>O180/'סכום נכסי הקרן'!$C$41</f>
        <v>5.6522563325467347E-5</v>
      </c>
    </row>
    <row r="181" spans="1:17">
      <c r="A181" s="69" t="s">
        <v>3265</v>
      </c>
      <c r="B181" s="70" t="s">
        <v>2887</v>
      </c>
      <c r="C181" s="54" t="s">
        <v>2997</v>
      </c>
      <c r="D181" s="117" t="s">
        <v>3363</v>
      </c>
      <c r="E181" s="54" t="s">
        <v>296</v>
      </c>
      <c r="F181" s="79">
        <v>40742</v>
      </c>
      <c r="G181" s="54" t="s">
        <v>2877</v>
      </c>
      <c r="H181" s="72">
        <v>4.9399999999994302</v>
      </c>
      <c r="I181" s="70" t="s">
        <v>332</v>
      </c>
      <c r="J181" s="70" t="s">
        <v>132</v>
      </c>
      <c r="K181" s="71">
        <v>0.06</v>
      </c>
      <c r="L181" s="71">
        <v>1.9099999999991443E-2</v>
      </c>
      <c r="M181" s="72">
        <v>667076.92452799994</v>
      </c>
      <c r="N181" s="80">
        <v>141.91999999999999</v>
      </c>
      <c r="O181" s="72">
        <v>946.715555591</v>
      </c>
      <c r="P181" s="73">
        <f t="shared" si="2"/>
        <v>1.1321947552702161E-2</v>
      </c>
      <c r="Q181" s="73">
        <f>O181/'סכום נכסי הקרן'!$C$41</f>
        <v>1.0968205774998345E-3</v>
      </c>
    </row>
    <row r="182" spans="1:17">
      <c r="A182" s="69" t="s">
        <v>3265</v>
      </c>
      <c r="B182" s="70" t="s">
        <v>2887</v>
      </c>
      <c r="C182" s="54" t="s">
        <v>2998</v>
      </c>
      <c r="D182" s="117" t="s">
        <v>3363</v>
      </c>
      <c r="E182" s="54" t="s">
        <v>296</v>
      </c>
      <c r="F182" s="79">
        <v>42201</v>
      </c>
      <c r="G182" s="54" t="s">
        <v>2877</v>
      </c>
      <c r="H182" s="72">
        <v>4.5700000000025423</v>
      </c>
      <c r="I182" s="70" t="s">
        <v>332</v>
      </c>
      <c r="J182" s="70" t="s">
        <v>132</v>
      </c>
      <c r="K182" s="71">
        <v>4.2030000000000005E-2</v>
      </c>
      <c r="L182" s="71">
        <v>3.0100000000003631E-2</v>
      </c>
      <c r="M182" s="72">
        <v>46298.743505999999</v>
      </c>
      <c r="N182" s="80">
        <v>118.95</v>
      </c>
      <c r="O182" s="72">
        <v>55.072351198</v>
      </c>
      <c r="P182" s="73">
        <f t="shared" si="2"/>
        <v>6.5862049924647669E-4</v>
      </c>
      <c r="Q182" s="73">
        <f>O182/'סכום נכסי הקרן'!$C$41</f>
        <v>6.3804262736082051E-5</v>
      </c>
    </row>
    <row r="183" spans="1:17">
      <c r="A183" s="69" t="s">
        <v>3285</v>
      </c>
      <c r="B183" s="70" t="s">
        <v>2887</v>
      </c>
      <c r="C183" s="54" t="s">
        <v>2999</v>
      </c>
      <c r="D183" s="117" t="s">
        <v>3363</v>
      </c>
      <c r="E183" s="54" t="s">
        <v>296</v>
      </c>
      <c r="F183" s="79">
        <v>42521</v>
      </c>
      <c r="G183" s="54" t="s">
        <v>2877</v>
      </c>
      <c r="H183" s="72">
        <v>1.2099999999984357</v>
      </c>
      <c r="I183" s="70" t="s">
        <v>128</v>
      </c>
      <c r="J183" s="70" t="s">
        <v>132</v>
      </c>
      <c r="K183" s="71">
        <v>2.3E-2</v>
      </c>
      <c r="L183" s="71">
        <v>3.2499999999869619E-2</v>
      </c>
      <c r="M183" s="72">
        <v>34216.285913</v>
      </c>
      <c r="N183" s="80">
        <v>112.08</v>
      </c>
      <c r="O183" s="72">
        <v>38.349614486</v>
      </c>
      <c r="P183" s="73">
        <f t="shared" si="2"/>
        <v>4.5863017810644151E-4</v>
      </c>
      <c r="Q183" s="73">
        <f>O183/'סכום נכסי הקרן'!$C$41</f>
        <v>4.4430078347209959E-5</v>
      </c>
    </row>
    <row r="184" spans="1:17">
      <c r="A184" s="69" t="s">
        <v>3286</v>
      </c>
      <c r="B184" s="70" t="s">
        <v>2887</v>
      </c>
      <c r="C184" s="54" t="s">
        <v>3000</v>
      </c>
      <c r="D184" s="117" t="s">
        <v>3363</v>
      </c>
      <c r="E184" s="54" t="s">
        <v>542</v>
      </c>
      <c r="F184" s="79">
        <v>44592</v>
      </c>
      <c r="G184" s="54" t="s">
        <v>130</v>
      </c>
      <c r="H184" s="72">
        <v>11.080000000064674</v>
      </c>
      <c r="I184" s="70" t="s">
        <v>652</v>
      </c>
      <c r="J184" s="70" t="s">
        <v>132</v>
      </c>
      <c r="K184" s="71">
        <v>2.7473999999999998E-2</v>
      </c>
      <c r="L184" s="71">
        <v>4.2500000000266921E-2</v>
      </c>
      <c r="M184" s="72">
        <v>76518.952141999995</v>
      </c>
      <c r="N184" s="80">
        <v>85.68</v>
      </c>
      <c r="O184" s="72">
        <v>65.561438296999995</v>
      </c>
      <c r="P184" s="73">
        <f t="shared" si="2"/>
        <v>7.8406144432154436E-4</v>
      </c>
      <c r="Q184" s="73">
        <f>O184/'סכום נכסי הקרן'!$C$41</f>
        <v>7.5956430830742016E-5</v>
      </c>
    </row>
    <row r="185" spans="1:17">
      <c r="A185" s="69" t="s">
        <v>3286</v>
      </c>
      <c r="B185" s="70" t="s">
        <v>2887</v>
      </c>
      <c r="C185" s="54" t="s">
        <v>3001</v>
      </c>
      <c r="D185" s="117" t="s">
        <v>3363</v>
      </c>
      <c r="E185" s="54" t="s">
        <v>542</v>
      </c>
      <c r="F185" s="79">
        <v>44837</v>
      </c>
      <c r="G185" s="54" t="s">
        <v>130</v>
      </c>
      <c r="H185" s="72">
        <v>10.900000000033046</v>
      </c>
      <c r="I185" s="70" t="s">
        <v>652</v>
      </c>
      <c r="J185" s="70" t="s">
        <v>132</v>
      </c>
      <c r="K185" s="71">
        <v>3.9636999999999999E-2</v>
      </c>
      <c r="L185" s="71">
        <v>3.9000000000180252E-2</v>
      </c>
      <c r="M185" s="72">
        <v>67609.078940000007</v>
      </c>
      <c r="N185" s="80">
        <v>98.47</v>
      </c>
      <c r="O185" s="72">
        <v>66.574659892</v>
      </c>
      <c r="P185" s="73">
        <f t="shared" si="2"/>
        <v>7.9617874997909633E-4</v>
      </c>
      <c r="Q185" s="73">
        <f>O185/'סכום נכסי הקרן'!$C$41</f>
        <v>7.713030220995418E-5</v>
      </c>
    </row>
    <row r="186" spans="1:17">
      <c r="A186" s="69" t="s">
        <v>3286</v>
      </c>
      <c r="B186" s="70" t="s">
        <v>2887</v>
      </c>
      <c r="C186" s="54" t="s">
        <v>3002</v>
      </c>
      <c r="D186" s="117" t="s">
        <v>3363</v>
      </c>
      <c r="E186" s="54" t="s">
        <v>542</v>
      </c>
      <c r="F186" s="79">
        <v>45076</v>
      </c>
      <c r="G186" s="54" t="s">
        <v>130</v>
      </c>
      <c r="H186" s="72">
        <v>10.730000000022052</v>
      </c>
      <c r="I186" s="70" t="s">
        <v>652</v>
      </c>
      <c r="J186" s="70" t="s">
        <v>132</v>
      </c>
      <c r="K186" s="71">
        <v>4.4936999999999998E-2</v>
      </c>
      <c r="L186" s="71">
        <v>4.1700000000112106E-2</v>
      </c>
      <c r="M186" s="72">
        <v>82480.537744000001</v>
      </c>
      <c r="N186" s="80">
        <v>98.42</v>
      </c>
      <c r="O186" s="72">
        <v>81.177345476999989</v>
      </c>
      <c r="P186" s="73">
        <f t="shared" si="2"/>
        <v>9.7081498506108963E-4</v>
      </c>
      <c r="Q186" s="73">
        <f>O186/'סכום נכסי הקרן'!$C$41</f>
        <v>9.4048294041608043E-5</v>
      </c>
    </row>
    <row r="187" spans="1:17">
      <c r="A187" s="69" t="s">
        <v>3286</v>
      </c>
      <c r="B187" s="70" t="s">
        <v>2887</v>
      </c>
      <c r="C187" s="54" t="s">
        <v>3003</v>
      </c>
      <c r="D187" s="117" t="s">
        <v>3363</v>
      </c>
      <c r="E187" s="54" t="s">
        <v>542</v>
      </c>
      <c r="F187" s="79">
        <v>45291</v>
      </c>
      <c r="G187" s="54" t="s">
        <v>130</v>
      </c>
      <c r="H187" s="72">
        <v>10.650000000110865</v>
      </c>
      <c r="I187" s="70" t="s">
        <v>652</v>
      </c>
      <c r="J187" s="70" t="s">
        <v>132</v>
      </c>
      <c r="K187" s="71">
        <v>4.7819E-2</v>
      </c>
      <c r="L187" s="71">
        <v>4.2400000000492738E-2</v>
      </c>
      <c r="M187" s="72">
        <v>40691.160477999998</v>
      </c>
      <c r="N187" s="80">
        <v>99.75</v>
      </c>
      <c r="O187" s="72">
        <v>40.589754450000001</v>
      </c>
      <c r="P187" s="73">
        <f t="shared" si="2"/>
        <v>4.8542042891972517E-4</v>
      </c>
      <c r="Q187" s="73">
        <f>O187/'סכום נכסי הקרן'!$C$41</f>
        <v>4.7025400241399293E-5</v>
      </c>
    </row>
    <row r="188" spans="1:17">
      <c r="A188" s="69" t="s">
        <v>3287</v>
      </c>
      <c r="B188" s="70" t="s">
        <v>2878</v>
      </c>
      <c r="C188" s="54" t="s">
        <v>3004</v>
      </c>
      <c r="D188" s="117" t="s">
        <v>3363</v>
      </c>
      <c r="E188" s="54" t="s">
        <v>542</v>
      </c>
      <c r="F188" s="79">
        <v>42432</v>
      </c>
      <c r="G188" s="54" t="s">
        <v>130</v>
      </c>
      <c r="H188" s="72">
        <v>4.3700000000048398</v>
      </c>
      <c r="I188" s="70" t="s">
        <v>652</v>
      </c>
      <c r="J188" s="70" t="s">
        <v>132</v>
      </c>
      <c r="K188" s="71">
        <v>2.5399999999999999E-2</v>
      </c>
      <c r="L188" s="71">
        <v>2.1200000000019811E-2</v>
      </c>
      <c r="M188" s="72">
        <v>226357.23281300001</v>
      </c>
      <c r="N188" s="80">
        <v>115.92</v>
      </c>
      <c r="O188" s="72">
        <v>262.39330472900002</v>
      </c>
      <c r="P188" s="73">
        <f t="shared" si="2"/>
        <v>3.1380103736305147E-3</v>
      </c>
      <c r="Q188" s="73">
        <f>O188/'סכום נכסי הקרן'!$C$41</f>
        <v>3.0399666967053247E-4</v>
      </c>
    </row>
    <row r="189" spans="1:17">
      <c r="A189" s="69" t="s">
        <v>3288</v>
      </c>
      <c r="B189" s="70" t="s">
        <v>2887</v>
      </c>
      <c r="C189" s="54" t="s">
        <v>3005</v>
      </c>
      <c r="D189" s="117" t="s">
        <v>3363</v>
      </c>
      <c r="E189" s="54" t="s">
        <v>542</v>
      </c>
      <c r="F189" s="79">
        <v>42242</v>
      </c>
      <c r="G189" s="54" t="s">
        <v>130</v>
      </c>
      <c r="H189" s="72">
        <v>2.9199999999981978</v>
      </c>
      <c r="I189" s="70" t="s">
        <v>538</v>
      </c>
      <c r="J189" s="70" t="s">
        <v>132</v>
      </c>
      <c r="K189" s="71">
        <v>2.3599999999999999E-2</v>
      </c>
      <c r="L189" s="71">
        <v>2.7799999999962948E-2</v>
      </c>
      <c r="M189" s="72">
        <v>362680.04119100003</v>
      </c>
      <c r="N189" s="80">
        <v>110.13</v>
      </c>
      <c r="O189" s="72">
        <v>399.41958086599999</v>
      </c>
      <c r="P189" s="73">
        <f t="shared" si="2"/>
        <v>4.7767331162780801E-3</v>
      </c>
      <c r="Q189" s="73">
        <f>O189/'סכום נכסי הקרן'!$C$41</f>
        <v>4.6274893526673203E-4</v>
      </c>
    </row>
    <row r="190" spans="1:17">
      <c r="A190" s="69" t="s">
        <v>3289</v>
      </c>
      <c r="B190" s="70" t="s">
        <v>2878</v>
      </c>
      <c r="C190" s="54">
        <v>7134</v>
      </c>
      <c r="D190" s="117" t="s">
        <v>3363</v>
      </c>
      <c r="E190" s="54" t="s">
        <v>542</v>
      </c>
      <c r="F190" s="79">
        <v>43705</v>
      </c>
      <c r="G190" s="54" t="s">
        <v>130</v>
      </c>
      <c r="H190" s="72">
        <v>5.1799999999499979</v>
      </c>
      <c r="I190" s="70" t="s">
        <v>652</v>
      </c>
      <c r="J190" s="70" t="s">
        <v>132</v>
      </c>
      <c r="K190" s="71">
        <v>0.04</v>
      </c>
      <c r="L190" s="71">
        <v>3.4699999999442281E-2</v>
      </c>
      <c r="M190" s="72">
        <v>22820.119231000004</v>
      </c>
      <c r="N190" s="80">
        <v>113.93</v>
      </c>
      <c r="O190" s="72">
        <v>25.998961135000002</v>
      </c>
      <c r="P190" s="73">
        <f t="shared" si="2"/>
        <v>3.1092641570831098E-4</v>
      </c>
      <c r="Q190" s="73">
        <f>O190/'סכום נכסי הקרן'!$C$41</f>
        <v>3.0121186240237525E-5</v>
      </c>
    </row>
    <row r="191" spans="1:17">
      <c r="A191" s="69" t="s">
        <v>3289</v>
      </c>
      <c r="B191" s="70" t="s">
        <v>2878</v>
      </c>
      <c r="C191" s="54" t="s">
        <v>3006</v>
      </c>
      <c r="D191" s="117" t="s">
        <v>3363</v>
      </c>
      <c r="E191" s="54" t="s">
        <v>542</v>
      </c>
      <c r="F191" s="79">
        <v>43256</v>
      </c>
      <c r="G191" s="54" t="s">
        <v>130</v>
      </c>
      <c r="H191" s="72">
        <v>5.1900000000015698</v>
      </c>
      <c r="I191" s="70" t="s">
        <v>652</v>
      </c>
      <c r="J191" s="70" t="s">
        <v>132</v>
      </c>
      <c r="K191" s="71">
        <v>0.04</v>
      </c>
      <c r="L191" s="71">
        <v>3.4100000000012003E-2</v>
      </c>
      <c r="M191" s="72">
        <v>374932.61224599998</v>
      </c>
      <c r="N191" s="80">
        <v>115.56</v>
      </c>
      <c r="O191" s="72">
        <v>433.27209422799996</v>
      </c>
      <c r="P191" s="73">
        <f t="shared" si="2"/>
        <v>5.1815816249438616E-3</v>
      </c>
      <c r="Q191" s="73">
        <f>O191/'סכום נכסי הקרן'!$C$41</f>
        <v>5.019688815708262E-4</v>
      </c>
    </row>
    <row r="192" spans="1:17">
      <c r="A192" s="69" t="s">
        <v>3290</v>
      </c>
      <c r="B192" s="70" t="s">
        <v>2887</v>
      </c>
      <c r="C192" s="54" t="s">
        <v>3007</v>
      </c>
      <c r="D192" s="117" t="s">
        <v>3363</v>
      </c>
      <c r="E192" s="54" t="s">
        <v>542</v>
      </c>
      <c r="F192" s="79">
        <v>44294</v>
      </c>
      <c r="G192" s="54" t="s">
        <v>130</v>
      </c>
      <c r="H192" s="72">
        <v>7.4900000000140077</v>
      </c>
      <c r="I192" s="70" t="s">
        <v>652</v>
      </c>
      <c r="J192" s="70" t="s">
        <v>132</v>
      </c>
      <c r="K192" s="71">
        <v>0.03</v>
      </c>
      <c r="L192" s="71">
        <v>4.2800000000073626E-2</v>
      </c>
      <c r="M192" s="72">
        <v>217926.76849600003</v>
      </c>
      <c r="N192" s="80">
        <v>102.2</v>
      </c>
      <c r="O192" s="72">
        <v>222.72116621200004</v>
      </c>
      <c r="P192" s="73">
        <f t="shared" si="2"/>
        <v>2.6635638844602683E-3</v>
      </c>
      <c r="Q192" s="73">
        <f>O192/'סכום נכסי הקרן'!$C$41</f>
        <v>2.5803437653835126E-4</v>
      </c>
    </row>
    <row r="193" spans="1:17">
      <c r="A193" s="69" t="s">
        <v>3290</v>
      </c>
      <c r="B193" s="70" t="s">
        <v>2887</v>
      </c>
      <c r="C193" s="54" t="s">
        <v>3008</v>
      </c>
      <c r="D193" s="117" t="s">
        <v>3363</v>
      </c>
      <c r="E193" s="54" t="s">
        <v>542</v>
      </c>
      <c r="F193" s="79">
        <v>42326</v>
      </c>
      <c r="G193" s="54" t="s">
        <v>130</v>
      </c>
      <c r="H193" s="72">
        <v>6.1899999999176822</v>
      </c>
      <c r="I193" s="70" t="s">
        <v>652</v>
      </c>
      <c r="J193" s="70" t="s">
        <v>132</v>
      </c>
      <c r="K193" s="71">
        <v>8.0500000000000002E-2</v>
      </c>
      <c r="L193" s="71">
        <v>7.3699999999176813E-2</v>
      </c>
      <c r="M193" s="72">
        <v>28311.648174000002</v>
      </c>
      <c r="N193" s="80">
        <v>107.27</v>
      </c>
      <c r="O193" s="72">
        <v>30.370017749999999</v>
      </c>
      <c r="P193" s="73">
        <f t="shared" si="2"/>
        <v>3.6320069540368125E-4</v>
      </c>
      <c r="Q193" s="73">
        <f>O193/'סכום נכסי הקרן'!$C$41</f>
        <v>3.5185288982011832E-5</v>
      </c>
    </row>
    <row r="194" spans="1:17">
      <c r="A194" s="69" t="s">
        <v>3290</v>
      </c>
      <c r="B194" s="70" t="s">
        <v>2887</v>
      </c>
      <c r="C194" s="54" t="s">
        <v>3009</v>
      </c>
      <c r="D194" s="117" t="s">
        <v>3363</v>
      </c>
      <c r="E194" s="54" t="s">
        <v>542</v>
      </c>
      <c r="F194" s="79">
        <v>42606</v>
      </c>
      <c r="G194" s="54" t="s">
        <v>130</v>
      </c>
      <c r="H194" s="72">
        <v>6.1900000000093156</v>
      </c>
      <c r="I194" s="70" t="s">
        <v>652</v>
      </c>
      <c r="J194" s="70" t="s">
        <v>132</v>
      </c>
      <c r="K194" s="71">
        <v>8.0500000000000002E-2</v>
      </c>
      <c r="L194" s="71">
        <v>7.3700000000107249E-2</v>
      </c>
      <c r="M194" s="72">
        <v>119086.65615</v>
      </c>
      <c r="N194" s="80">
        <v>107.27</v>
      </c>
      <c r="O194" s="72">
        <v>127.744723499</v>
      </c>
      <c r="P194" s="73">
        <f t="shared" si="2"/>
        <v>1.5277229269643013E-3</v>
      </c>
      <c r="Q194" s="73">
        <f>O194/'סכום נכסי הקרן'!$C$41</f>
        <v>1.4799909072293882E-4</v>
      </c>
    </row>
    <row r="195" spans="1:17">
      <c r="A195" s="69" t="s">
        <v>3290</v>
      </c>
      <c r="B195" s="70" t="s">
        <v>2887</v>
      </c>
      <c r="C195" s="54" t="s">
        <v>3010</v>
      </c>
      <c r="D195" s="117" t="s">
        <v>3363</v>
      </c>
      <c r="E195" s="54" t="s">
        <v>542</v>
      </c>
      <c r="F195" s="79">
        <v>42648</v>
      </c>
      <c r="G195" s="54" t="s">
        <v>130</v>
      </c>
      <c r="H195" s="72">
        <v>6.1899999999984638</v>
      </c>
      <c r="I195" s="70" t="s">
        <v>652</v>
      </c>
      <c r="J195" s="70" t="s">
        <v>132</v>
      </c>
      <c r="K195" s="71">
        <v>8.0500000000000002E-2</v>
      </c>
      <c r="L195" s="71">
        <v>7.3699999999988053E-2</v>
      </c>
      <c r="M195" s="72">
        <v>109238.87076400001</v>
      </c>
      <c r="N195" s="80">
        <v>107.27</v>
      </c>
      <c r="O195" s="72">
        <v>117.18096432199999</v>
      </c>
      <c r="P195" s="73">
        <f t="shared" si="2"/>
        <v>1.4013889646088324E-3</v>
      </c>
      <c r="Q195" s="73">
        <f>O195/'סכום נכסי הקרן'!$C$41</f>
        <v>1.3576041103434614E-4</v>
      </c>
    </row>
    <row r="196" spans="1:17">
      <c r="A196" s="69" t="s">
        <v>3290</v>
      </c>
      <c r="B196" s="70" t="s">
        <v>2887</v>
      </c>
      <c r="C196" s="54" t="s">
        <v>3011</v>
      </c>
      <c r="D196" s="117" t="s">
        <v>3363</v>
      </c>
      <c r="E196" s="54" t="s">
        <v>542</v>
      </c>
      <c r="F196" s="79">
        <v>42718</v>
      </c>
      <c r="G196" s="54" t="s">
        <v>130</v>
      </c>
      <c r="H196" s="72">
        <v>6.189999999997557</v>
      </c>
      <c r="I196" s="70" t="s">
        <v>652</v>
      </c>
      <c r="J196" s="70" t="s">
        <v>132</v>
      </c>
      <c r="K196" s="71">
        <v>8.0500000000000002E-2</v>
      </c>
      <c r="L196" s="71">
        <v>7.3700000000048865E-2</v>
      </c>
      <c r="M196" s="72">
        <v>76322.451811999999</v>
      </c>
      <c r="N196" s="80">
        <v>107.27</v>
      </c>
      <c r="O196" s="72">
        <v>81.871392580000006</v>
      </c>
      <c r="P196" s="73">
        <f t="shared" si="2"/>
        <v>9.7911522355708194E-4</v>
      </c>
      <c r="Q196" s="73">
        <f>O196/'סכום נכסי הקרן'!$C$41</f>
        <v>9.4852384710477795E-5</v>
      </c>
    </row>
    <row r="197" spans="1:17">
      <c r="A197" s="69" t="s">
        <v>3290</v>
      </c>
      <c r="B197" s="70" t="s">
        <v>2887</v>
      </c>
      <c r="C197" s="54" t="s">
        <v>3012</v>
      </c>
      <c r="D197" s="117" t="s">
        <v>3363</v>
      </c>
      <c r="E197" s="54" t="s">
        <v>542</v>
      </c>
      <c r="F197" s="79">
        <v>42900</v>
      </c>
      <c r="G197" s="54" t="s">
        <v>130</v>
      </c>
      <c r="H197" s="72">
        <v>6.1900000000163953</v>
      </c>
      <c r="I197" s="70" t="s">
        <v>652</v>
      </c>
      <c r="J197" s="70" t="s">
        <v>132</v>
      </c>
      <c r="K197" s="71">
        <v>8.0500000000000002E-2</v>
      </c>
      <c r="L197" s="71">
        <v>7.3700000000161886E-2</v>
      </c>
      <c r="M197" s="72">
        <v>90406.843630000003</v>
      </c>
      <c r="N197" s="80">
        <v>107.27</v>
      </c>
      <c r="O197" s="72">
        <v>96.979776039000001</v>
      </c>
      <c r="P197" s="73">
        <f t="shared" si="2"/>
        <v>1.1597991936457815E-3</v>
      </c>
      <c r="Q197" s="73">
        <f>O197/'סכום נכסי הקרן'!$C$41</f>
        <v>1.12356254561063E-4</v>
      </c>
    </row>
    <row r="198" spans="1:17">
      <c r="A198" s="69" t="s">
        <v>3290</v>
      </c>
      <c r="B198" s="70" t="s">
        <v>2887</v>
      </c>
      <c r="C198" s="54" t="s">
        <v>3013</v>
      </c>
      <c r="D198" s="117" t="s">
        <v>3363</v>
      </c>
      <c r="E198" s="54" t="s">
        <v>542</v>
      </c>
      <c r="F198" s="79">
        <v>43075</v>
      </c>
      <c r="G198" s="54" t="s">
        <v>130</v>
      </c>
      <c r="H198" s="72">
        <v>6.1900000000297455</v>
      </c>
      <c r="I198" s="70" t="s">
        <v>652</v>
      </c>
      <c r="J198" s="70" t="s">
        <v>132</v>
      </c>
      <c r="K198" s="71">
        <v>8.0500000000000002E-2</v>
      </c>
      <c r="L198" s="71">
        <v>7.3700000000360616E-2</v>
      </c>
      <c r="M198" s="72">
        <v>56097.958611000002</v>
      </c>
      <c r="N198" s="80">
        <v>107.27</v>
      </c>
      <c r="O198" s="72">
        <v>60.176498459000001</v>
      </c>
      <c r="P198" s="73">
        <f t="shared" si="2"/>
        <v>7.196619464362136E-4</v>
      </c>
      <c r="Q198" s="73">
        <f>O198/'סכום נכסי הקרן'!$C$41</f>
        <v>6.9717690178350476E-5</v>
      </c>
    </row>
    <row r="199" spans="1:17">
      <c r="A199" s="69" t="s">
        <v>3290</v>
      </c>
      <c r="B199" s="70" t="s">
        <v>2887</v>
      </c>
      <c r="C199" s="54" t="s">
        <v>3014</v>
      </c>
      <c r="D199" s="117" t="s">
        <v>3363</v>
      </c>
      <c r="E199" s="54" t="s">
        <v>542</v>
      </c>
      <c r="F199" s="79">
        <v>43292</v>
      </c>
      <c r="G199" s="54" t="s">
        <v>130</v>
      </c>
      <c r="H199" s="72">
        <v>6.1899999999949422</v>
      </c>
      <c r="I199" s="70" t="s">
        <v>652</v>
      </c>
      <c r="J199" s="70" t="s">
        <v>132</v>
      </c>
      <c r="K199" s="71">
        <v>8.0500000000000002E-2</v>
      </c>
      <c r="L199" s="71">
        <v>7.3699999999933583E-2</v>
      </c>
      <c r="M199" s="72">
        <v>152966.38061299999</v>
      </c>
      <c r="N199" s="80">
        <v>107.27</v>
      </c>
      <c r="O199" s="72">
        <v>164.08763585699998</v>
      </c>
      <c r="P199" s="73">
        <f t="shared" si="2"/>
        <v>1.9623545807907349E-3</v>
      </c>
      <c r="Q199" s="73">
        <f>O199/'סכום נכסי הקרן'!$C$41</f>
        <v>1.9010429738730301E-4</v>
      </c>
    </row>
    <row r="200" spans="1:17">
      <c r="A200" s="69" t="s">
        <v>3291</v>
      </c>
      <c r="B200" s="70" t="s">
        <v>2887</v>
      </c>
      <c r="C200" s="54" t="s">
        <v>3015</v>
      </c>
      <c r="D200" s="117" t="s">
        <v>3363</v>
      </c>
      <c r="E200" s="54" t="s">
        <v>525</v>
      </c>
      <c r="F200" s="79">
        <v>44376</v>
      </c>
      <c r="G200" s="54" t="s">
        <v>311</v>
      </c>
      <c r="H200" s="72">
        <v>4.2400000000007436</v>
      </c>
      <c r="I200" s="70" t="s">
        <v>128</v>
      </c>
      <c r="J200" s="70" t="s">
        <v>132</v>
      </c>
      <c r="K200" s="71">
        <v>7.400000000000001E-2</v>
      </c>
      <c r="L200" s="71">
        <v>7.2800000000017892E-2</v>
      </c>
      <c r="M200" s="72">
        <v>2001828.2007899999</v>
      </c>
      <c r="N200" s="80">
        <v>99.42</v>
      </c>
      <c r="O200" s="72">
        <v>1990.2176767229998</v>
      </c>
      <c r="P200" s="73">
        <f t="shared" ref="P200:P262" si="3">IFERROR(O200/$O$8,0)</f>
        <v>2.3801383658739957E-2</v>
      </c>
      <c r="Q200" s="73">
        <f>O200/'סכום נכסי הקרן'!$C$41</f>
        <v>2.3057735648707991E-3</v>
      </c>
    </row>
    <row r="201" spans="1:17">
      <c r="A201" s="69" t="s">
        <v>3291</v>
      </c>
      <c r="B201" s="70" t="s">
        <v>2887</v>
      </c>
      <c r="C201" s="54" t="s">
        <v>3016</v>
      </c>
      <c r="D201" s="117" t="s">
        <v>3363</v>
      </c>
      <c r="E201" s="54" t="s">
        <v>525</v>
      </c>
      <c r="F201" s="79">
        <v>44431</v>
      </c>
      <c r="G201" s="54" t="s">
        <v>311</v>
      </c>
      <c r="H201" s="72">
        <v>4.2399999999932501</v>
      </c>
      <c r="I201" s="70" t="s">
        <v>128</v>
      </c>
      <c r="J201" s="70" t="s">
        <v>132</v>
      </c>
      <c r="K201" s="71">
        <v>7.400000000000001E-2</v>
      </c>
      <c r="L201" s="71">
        <v>7.2699999999909504E-2</v>
      </c>
      <c r="M201" s="72">
        <v>345531.98388800002</v>
      </c>
      <c r="N201" s="80">
        <v>99.46</v>
      </c>
      <c r="O201" s="72">
        <v>343.66612489300002</v>
      </c>
      <c r="P201" s="73">
        <f t="shared" si="3"/>
        <v>4.1099671582452727E-3</v>
      </c>
      <c r="Q201" s="73">
        <f>O201/'סכום נכסי הקרן'!$C$41</f>
        <v>3.981555762405959E-4</v>
      </c>
    </row>
    <row r="202" spans="1:17">
      <c r="A202" s="69" t="s">
        <v>3291</v>
      </c>
      <c r="B202" s="70" t="s">
        <v>2887</v>
      </c>
      <c r="C202" s="54" t="s">
        <v>3017</v>
      </c>
      <c r="D202" s="117" t="s">
        <v>3363</v>
      </c>
      <c r="E202" s="54" t="s">
        <v>525</v>
      </c>
      <c r="F202" s="79">
        <v>44859</v>
      </c>
      <c r="G202" s="54" t="s">
        <v>311</v>
      </c>
      <c r="H202" s="72">
        <v>4.250000000001168</v>
      </c>
      <c r="I202" s="70" t="s">
        <v>128</v>
      </c>
      <c r="J202" s="70" t="s">
        <v>132</v>
      </c>
      <c r="K202" s="71">
        <v>7.400000000000001E-2</v>
      </c>
      <c r="L202" s="71">
        <v>6.7100000000012983E-2</v>
      </c>
      <c r="M202" s="72">
        <v>1051760.2755859999</v>
      </c>
      <c r="N202" s="80">
        <v>101.74</v>
      </c>
      <c r="O202" s="72">
        <v>1070.0609461910001</v>
      </c>
      <c r="P202" s="73">
        <f t="shared" si="3"/>
        <v>1.2797058038627337E-2</v>
      </c>
      <c r="Q202" s="73">
        <f>O202/'סכום נכסי הקרן'!$C$41</f>
        <v>1.2397228058944861E-3</v>
      </c>
    </row>
    <row r="203" spans="1:17">
      <c r="A203" s="69" t="s">
        <v>3292</v>
      </c>
      <c r="B203" s="70" t="s">
        <v>2887</v>
      </c>
      <c r="C203" s="54" t="s">
        <v>3018</v>
      </c>
      <c r="D203" s="117" t="s">
        <v>3363</v>
      </c>
      <c r="E203" s="54" t="s">
        <v>525</v>
      </c>
      <c r="F203" s="79">
        <v>42516</v>
      </c>
      <c r="G203" s="54" t="s">
        <v>311</v>
      </c>
      <c r="H203" s="72">
        <v>3.3799999999980299</v>
      </c>
      <c r="I203" s="70" t="s">
        <v>315</v>
      </c>
      <c r="J203" s="70" t="s">
        <v>132</v>
      </c>
      <c r="K203" s="71">
        <v>2.3269999999999999E-2</v>
      </c>
      <c r="L203" s="71">
        <v>3.0799999999980291E-2</v>
      </c>
      <c r="M203" s="72">
        <v>275541.34354899998</v>
      </c>
      <c r="N203" s="80">
        <v>110.49</v>
      </c>
      <c r="O203" s="72">
        <v>304.44564416999998</v>
      </c>
      <c r="P203" s="73">
        <f t="shared" si="3"/>
        <v>3.640922128705891E-3</v>
      </c>
      <c r="Q203" s="73">
        <f>O203/'סכום נכסי הקרן'!$C$41</f>
        <v>3.5271655280597243E-4</v>
      </c>
    </row>
    <row r="204" spans="1:17">
      <c r="A204" s="69" t="s">
        <v>3293</v>
      </c>
      <c r="B204" s="70" t="s">
        <v>2878</v>
      </c>
      <c r="C204" s="54" t="s">
        <v>3019</v>
      </c>
      <c r="D204" s="117" t="s">
        <v>3363</v>
      </c>
      <c r="E204" s="54" t="s">
        <v>296</v>
      </c>
      <c r="F204" s="79">
        <v>42978</v>
      </c>
      <c r="G204" s="54" t="s">
        <v>2877</v>
      </c>
      <c r="H204" s="72">
        <v>0.56000000000194061</v>
      </c>
      <c r="I204" s="70" t="s">
        <v>128</v>
      </c>
      <c r="J204" s="70" t="s">
        <v>132</v>
      </c>
      <c r="K204" s="71">
        <v>2.76E-2</v>
      </c>
      <c r="L204" s="71">
        <v>5.6899999999778454E-2</v>
      </c>
      <c r="M204" s="72">
        <v>62242.540414000003</v>
      </c>
      <c r="N204" s="80">
        <v>99.35</v>
      </c>
      <c r="O204" s="72">
        <v>61.837964272999997</v>
      </c>
      <c r="P204" s="73">
        <f t="shared" si="3"/>
        <v>7.3953172537416772E-4</v>
      </c>
      <c r="Q204" s="73">
        <f>O204/'סכום נכסי הקרן'!$C$41</f>
        <v>7.1642587136941269E-5</v>
      </c>
    </row>
    <row r="205" spans="1:17">
      <c r="A205" s="69" t="s">
        <v>3294</v>
      </c>
      <c r="B205" s="70" t="s">
        <v>2887</v>
      </c>
      <c r="C205" s="54" t="s">
        <v>3020</v>
      </c>
      <c r="D205" s="117" t="s">
        <v>3363</v>
      </c>
      <c r="E205" s="54" t="s">
        <v>542</v>
      </c>
      <c r="F205" s="79">
        <v>42794</v>
      </c>
      <c r="G205" s="54" t="s">
        <v>130</v>
      </c>
      <c r="H205" s="72">
        <v>5.1600000000011494</v>
      </c>
      <c r="I205" s="70" t="s">
        <v>652</v>
      </c>
      <c r="J205" s="70" t="s">
        <v>132</v>
      </c>
      <c r="K205" s="71">
        <v>2.8999999999999998E-2</v>
      </c>
      <c r="L205" s="71">
        <v>2.4200000000001439E-2</v>
      </c>
      <c r="M205" s="72">
        <v>597324.30281599995</v>
      </c>
      <c r="N205" s="80">
        <v>116.59</v>
      </c>
      <c r="O205" s="72">
        <v>696.42038119499989</v>
      </c>
      <c r="P205" s="73">
        <f t="shared" si="3"/>
        <v>8.3286209716924107E-3</v>
      </c>
      <c r="Q205" s="73">
        <f>O205/'סכום נכסי הקרן'!$C$41</f>
        <v>8.0684023852139206E-4</v>
      </c>
    </row>
    <row r="206" spans="1:17">
      <c r="A206" s="69" t="s">
        <v>3295</v>
      </c>
      <c r="B206" s="70" t="s">
        <v>2887</v>
      </c>
      <c r="C206" s="54" t="s">
        <v>3021</v>
      </c>
      <c r="D206" s="117" t="s">
        <v>3363</v>
      </c>
      <c r="E206" s="54" t="s">
        <v>542</v>
      </c>
      <c r="F206" s="79">
        <v>44728</v>
      </c>
      <c r="G206" s="54" t="s">
        <v>130</v>
      </c>
      <c r="H206" s="72">
        <v>9.3799999999672234</v>
      </c>
      <c r="I206" s="70" t="s">
        <v>652</v>
      </c>
      <c r="J206" s="70" t="s">
        <v>132</v>
      </c>
      <c r="K206" s="71">
        <v>2.6314999999999998E-2</v>
      </c>
      <c r="L206" s="71">
        <v>3.1699999999905644E-2</v>
      </c>
      <c r="M206" s="72">
        <v>79528.926909000002</v>
      </c>
      <c r="N206" s="80">
        <v>101.28</v>
      </c>
      <c r="O206" s="72">
        <v>80.546897928000007</v>
      </c>
      <c r="P206" s="73">
        <f t="shared" si="3"/>
        <v>9.6327534546992283E-4</v>
      </c>
      <c r="Q206" s="73">
        <f>O206/'סכום נכסי הקרן'!$C$41</f>
        <v>9.331788685573917E-5</v>
      </c>
    </row>
    <row r="207" spans="1:17">
      <c r="A207" s="69" t="s">
        <v>3295</v>
      </c>
      <c r="B207" s="70" t="s">
        <v>2887</v>
      </c>
      <c r="C207" s="54" t="s">
        <v>3022</v>
      </c>
      <c r="D207" s="117" t="s">
        <v>3363</v>
      </c>
      <c r="E207" s="54" t="s">
        <v>542</v>
      </c>
      <c r="F207" s="79">
        <v>44923</v>
      </c>
      <c r="G207" s="54" t="s">
        <v>130</v>
      </c>
      <c r="H207" s="72">
        <v>9.0900000000296757</v>
      </c>
      <c r="I207" s="70" t="s">
        <v>652</v>
      </c>
      <c r="J207" s="70" t="s">
        <v>132</v>
      </c>
      <c r="K207" s="71">
        <v>3.0750000000000003E-2</v>
      </c>
      <c r="L207" s="71">
        <v>3.6800000000203038E-2</v>
      </c>
      <c r="M207" s="72">
        <v>25882.206482000001</v>
      </c>
      <c r="N207" s="80">
        <v>98.95</v>
      </c>
      <c r="O207" s="72">
        <v>25.610443736000001</v>
      </c>
      <c r="P207" s="73">
        <f t="shared" si="3"/>
        <v>3.0628006381432072E-4</v>
      </c>
      <c r="Q207" s="73">
        <f>O207/'סכום נכסי הקרן'!$C$41</f>
        <v>2.9671068065434857E-5</v>
      </c>
    </row>
    <row r="208" spans="1:17">
      <c r="A208" s="69" t="s">
        <v>3285</v>
      </c>
      <c r="B208" s="70" t="s">
        <v>2887</v>
      </c>
      <c r="C208" s="54" t="s">
        <v>3023</v>
      </c>
      <c r="D208" s="117" t="s">
        <v>3363</v>
      </c>
      <c r="E208" s="54" t="s">
        <v>296</v>
      </c>
      <c r="F208" s="79">
        <v>42474</v>
      </c>
      <c r="G208" s="54" t="s">
        <v>2877</v>
      </c>
      <c r="H208" s="72">
        <v>0.19000000001241196</v>
      </c>
      <c r="I208" s="70" t="s">
        <v>128</v>
      </c>
      <c r="J208" s="70" t="s">
        <v>132</v>
      </c>
      <c r="K208" s="71">
        <v>6.8499999999999991E-2</v>
      </c>
      <c r="L208" s="71">
        <v>6.3099999999372686E-2</v>
      </c>
      <c r="M208" s="72">
        <v>29682.314182999999</v>
      </c>
      <c r="N208" s="80">
        <v>100.43</v>
      </c>
      <c r="O208" s="72">
        <v>29.809934077000001</v>
      </c>
      <c r="P208" s="73">
        <f t="shared" si="3"/>
        <v>3.5650255050326062E-4</v>
      </c>
      <c r="Q208" s="73">
        <f>O208/'סכום נכסי הקרן'!$C$41</f>
        <v>3.4536402107765219E-5</v>
      </c>
    </row>
    <row r="209" spans="1:17">
      <c r="A209" s="69" t="s">
        <v>3285</v>
      </c>
      <c r="B209" s="70" t="s">
        <v>2887</v>
      </c>
      <c r="C209" s="54" t="s">
        <v>3024</v>
      </c>
      <c r="D209" s="117" t="s">
        <v>3363</v>
      </c>
      <c r="E209" s="54" t="s">
        <v>296</v>
      </c>
      <c r="F209" s="79">
        <v>42562</v>
      </c>
      <c r="G209" s="54" t="s">
        <v>2877</v>
      </c>
      <c r="H209" s="72">
        <v>1.2100000000062145</v>
      </c>
      <c r="I209" s="70" t="s">
        <v>128</v>
      </c>
      <c r="J209" s="70" t="s">
        <v>132</v>
      </c>
      <c r="K209" s="71">
        <v>3.3700000000000001E-2</v>
      </c>
      <c r="L209" s="71">
        <v>6.0300000000008867E-2</v>
      </c>
      <c r="M209" s="72">
        <v>23183.921489</v>
      </c>
      <c r="N209" s="80">
        <v>97.17</v>
      </c>
      <c r="O209" s="72">
        <v>22.527816266000002</v>
      </c>
      <c r="P209" s="73">
        <f t="shared" si="3"/>
        <v>2.6941434809459616E-4</v>
      </c>
      <c r="Q209" s="73">
        <f>O209/'סכום נכסי הקרן'!$C$41</f>
        <v>2.6099679360670667E-5</v>
      </c>
    </row>
    <row r="210" spans="1:17">
      <c r="A210" s="69" t="s">
        <v>3285</v>
      </c>
      <c r="B210" s="70" t="s">
        <v>2887</v>
      </c>
      <c r="C210" s="54" t="s">
        <v>3025</v>
      </c>
      <c r="D210" s="117" t="s">
        <v>3363</v>
      </c>
      <c r="E210" s="54" t="s">
        <v>296</v>
      </c>
      <c r="F210" s="79">
        <v>42717</v>
      </c>
      <c r="G210" s="54" t="s">
        <v>2877</v>
      </c>
      <c r="H210" s="72">
        <v>1.4299999999546935</v>
      </c>
      <c r="I210" s="70" t="s">
        <v>128</v>
      </c>
      <c r="J210" s="70" t="s">
        <v>132</v>
      </c>
      <c r="K210" s="71">
        <v>3.85E-2</v>
      </c>
      <c r="L210" s="71">
        <v>5.9499999999382186E-2</v>
      </c>
      <c r="M210" s="72">
        <v>4984.9320589999998</v>
      </c>
      <c r="N210" s="80">
        <v>97.41</v>
      </c>
      <c r="O210" s="72">
        <v>4.8558220539999999</v>
      </c>
      <c r="P210" s="73">
        <f t="shared" si="3"/>
        <v>5.8071679815509225E-5</v>
      </c>
      <c r="Q210" s="73">
        <f>O210/'סכום נכסי הקרן'!$C$41</f>
        <v>5.6257294158221639E-6</v>
      </c>
    </row>
    <row r="211" spans="1:17">
      <c r="A211" s="69" t="s">
        <v>3285</v>
      </c>
      <c r="B211" s="70" t="s">
        <v>2887</v>
      </c>
      <c r="C211" s="54" t="s">
        <v>3026</v>
      </c>
      <c r="D211" s="117" t="s">
        <v>3363</v>
      </c>
      <c r="E211" s="54" t="s">
        <v>296</v>
      </c>
      <c r="F211" s="79">
        <v>42710</v>
      </c>
      <c r="G211" s="54" t="s">
        <v>2877</v>
      </c>
      <c r="H211" s="72">
        <v>1.4299999999875987</v>
      </c>
      <c r="I211" s="70" t="s">
        <v>128</v>
      </c>
      <c r="J211" s="70" t="s">
        <v>132</v>
      </c>
      <c r="K211" s="71">
        <v>3.8399999999999997E-2</v>
      </c>
      <c r="L211" s="71">
        <v>5.9600000000716517E-2</v>
      </c>
      <c r="M211" s="72">
        <v>14903.567574000001</v>
      </c>
      <c r="N211" s="80">
        <v>97.39</v>
      </c>
      <c r="O211" s="72">
        <v>14.514584326</v>
      </c>
      <c r="P211" s="73">
        <f t="shared" si="3"/>
        <v>1.7358261572628065E-4</v>
      </c>
      <c r="Q211" s="73">
        <f>O211/'סכום נכסי הקרן'!$C$41</f>
        <v>1.6815921813680514E-5</v>
      </c>
    </row>
    <row r="212" spans="1:17">
      <c r="A212" s="69" t="s">
        <v>3285</v>
      </c>
      <c r="B212" s="70" t="s">
        <v>2887</v>
      </c>
      <c r="C212" s="54" t="s">
        <v>3027</v>
      </c>
      <c r="D212" s="117" t="s">
        <v>3363</v>
      </c>
      <c r="E212" s="54" t="s">
        <v>296</v>
      </c>
      <c r="F212" s="79">
        <v>42474</v>
      </c>
      <c r="G212" s="54" t="s">
        <v>2877</v>
      </c>
      <c r="H212" s="72">
        <v>0.19000000000431194</v>
      </c>
      <c r="I212" s="70" t="s">
        <v>128</v>
      </c>
      <c r="J212" s="70" t="s">
        <v>132</v>
      </c>
      <c r="K212" s="71">
        <v>3.1800000000000002E-2</v>
      </c>
      <c r="L212" s="71">
        <v>6.5799999999887226E-2</v>
      </c>
      <c r="M212" s="72">
        <v>30288.286647000001</v>
      </c>
      <c r="N212" s="80">
        <v>99.54</v>
      </c>
      <c r="O212" s="72">
        <v>30.148960372999998</v>
      </c>
      <c r="P212" s="73">
        <f t="shared" si="3"/>
        <v>3.6055702908410813E-4</v>
      </c>
      <c r="Q212" s="73">
        <f>O212/'סכום נכסי הקרן'!$C$41</f>
        <v>3.4929182194212845E-5</v>
      </c>
    </row>
    <row r="213" spans="1:17">
      <c r="A213" s="69" t="s">
        <v>3296</v>
      </c>
      <c r="B213" s="70" t="s">
        <v>2878</v>
      </c>
      <c r="C213" s="54">
        <v>7355</v>
      </c>
      <c r="D213" s="117" t="s">
        <v>3363</v>
      </c>
      <c r="E213" s="54" t="s">
        <v>296</v>
      </c>
      <c r="F213" s="79">
        <v>43842</v>
      </c>
      <c r="G213" s="54" t="s">
        <v>2877</v>
      </c>
      <c r="H213" s="72">
        <v>3.0000000009190696E-2</v>
      </c>
      <c r="I213" s="70" t="s">
        <v>128</v>
      </c>
      <c r="J213" s="70" t="s">
        <v>132</v>
      </c>
      <c r="K213" s="71">
        <v>2.0838000000000002E-2</v>
      </c>
      <c r="L213" s="71">
        <v>6.089999999919446E-2</v>
      </c>
      <c r="M213" s="72">
        <v>18436.128124999999</v>
      </c>
      <c r="N213" s="80">
        <v>100.33</v>
      </c>
      <c r="O213" s="72">
        <v>18.496967761000001</v>
      </c>
      <c r="P213" s="73">
        <f t="shared" si="3"/>
        <v>2.2120868051368438E-4</v>
      </c>
      <c r="Q213" s="73">
        <f>O213/'סכום נכסי הקרן'!$C$41</f>
        <v>2.1429725900036438E-5</v>
      </c>
    </row>
    <row r="214" spans="1:17">
      <c r="A214" s="69" t="s">
        <v>3297</v>
      </c>
      <c r="B214" s="70" t="s">
        <v>2887</v>
      </c>
      <c r="C214" s="54" t="s">
        <v>3028</v>
      </c>
      <c r="D214" s="117" t="s">
        <v>3363</v>
      </c>
      <c r="E214" s="54" t="s">
        <v>542</v>
      </c>
      <c r="F214" s="79">
        <v>45015</v>
      </c>
      <c r="G214" s="54" t="s">
        <v>130</v>
      </c>
      <c r="H214" s="72">
        <v>5.1100000000017634</v>
      </c>
      <c r="I214" s="70" t="s">
        <v>315</v>
      </c>
      <c r="J214" s="70" t="s">
        <v>132</v>
      </c>
      <c r="K214" s="71">
        <v>4.5499999999999999E-2</v>
      </c>
      <c r="L214" s="71">
        <v>3.7700000000014194E-2</v>
      </c>
      <c r="M214" s="72">
        <v>601400.52681399998</v>
      </c>
      <c r="N214" s="80">
        <v>106.58</v>
      </c>
      <c r="O214" s="72">
        <v>640.97265001700009</v>
      </c>
      <c r="P214" s="73">
        <f t="shared" si="3"/>
        <v>7.6655112333911908E-3</v>
      </c>
      <c r="Q214" s="73">
        <f>O214/'סכום נכסי הקרן'!$C$41</f>
        <v>7.4260107801267516E-4</v>
      </c>
    </row>
    <row r="215" spans="1:17">
      <c r="A215" s="69" t="s">
        <v>3295</v>
      </c>
      <c r="B215" s="70" t="s">
        <v>2887</v>
      </c>
      <c r="C215" s="54" t="s">
        <v>3029</v>
      </c>
      <c r="D215" s="117" t="s">
        <v>3363</v>
      </c>
      <c r="E215" s="54" t="s">
        <v>542</v>
      </c>
      <c r="F215" s="79">
        <v>44143</v>
      </c>
      <c r="G215" s="54" t="s">
        <v>130</v>
      </c>
      <c r="H215" s="72">
        <v>6.5600000000096372</v>
      </c>
      <c r="I215" s="70" t="s">
        <v>652</v>
      </c>
      <c r="J215" s="70" t="s">
        <v>132</v>
      </c>
      <c r="K215" s="71">
        <v>2.5243000000000002E-2</v>
      </c>
      <c r="L215" s="71">
        <v>3.1800000000032809E-2</v>
      </c>
      <c r="M215" s="72">
        <v>181121.48815300001</v>
      </c>
      <c r="N215" s="80">
        <v>107.73</v>
      </c>
      <c r="O215" s="72">
        <v>195.12217585199997</v>
      </c>
      <c r="P215" s="73">
        <f t="shared" si="3"/>
        <v>2.3335024214177738E-3</v>
      </c>
      <c r="Q215" s="73">
        <f>O215/'סכום נכסי הקרן'!$C$41</f>
        <v>2.2605947091195063E-4</v>
      </c>
    </row>
    <row r="216" spans="1:17">
      <c r="A216" s="69" t="s">
        <v>3295</v>
      </c>
      <c r="B216" s="70" t="s">
        <v>2887</v>
      </c>
      <c r="C216" s="54" t="s">
        <v>3030</v>
      </c>
      <c r="D216" s="117" t="s">
        <v>3363</v>
      </c>
      <c r="E216" s="54" t="s">
        <v>542</v>
      </c>
      <c r="F216" s="79">
        <v>43779</v>
      </c>
      <c r="G216" s="54" t="s">
        <v>130</v>
      </c>
      <c r="H216" s="72">
        <v>6.8499999999483334</v>
      </c>
      <c r="I216" s="70" t="s">
        <v>652</v>
      </c>
      <c r="J216" s="70" t="s">
        <v>132</v>
      </c>
      <c r="K216" s="71">
        <v>2.5243000000000002E-2</v>
      </c>
      <c r="L216" s="71">
        <v>3.5399999999693336E-2</v>
      </c>
      <c r="M216" s="72">
        <v>57593.172940999997</v>
      </c>
      <c r="N216" s="80">
        <v>104.18</v>
      </c>
      <c r="O216" s="72">
        <v>60.000567746000002</v>
      </c>
      <c r="P216" s="73">
        <f t="shared" si="3"/>
        <v>7.1755795829137742E-4</v>
      </c>
      <c r="Q216" s="73">
        <f>O216/'סכום נכסי הקרן'!$C$41</f>
        <v>6.9513865043025475E-5</v>
      </c>
    </row>
    <row r="217" spans="1:17">
      <c r="A217" s="69" t="s">
        <v>3295</v>
      </c>
      <c r="B217" s="70" t="s">
        <v>2887</v>
      </c>
      <c r="C217" s="54" t="s">
        <v>3031</v>
      </c>
      <c r="D217" s="117" t="s">
        <v>3363</v>
      </c>
      <c r="E217" s="54" t="s">
        <v>542</v>
      </c>
      <c r="F217" s="79">
        <v>43835</v>
      </c>
      <c r="G217" s="54" t="s">
        <v>130</v>
      </c>
      <c r="H217" s="72">
        <v>6.8499999999955001</v>
      </c>
      <c r="I217" s="70" t="s">
        <v>652</v>
      </c>
      <c r="J217" s="70" t="s">
        <v>132</v>
      </c>
      <c r="K217" s="71">
        <v>2.5243000000000002E-2</v>
      </c>
      <c r="L217" s="71">
        <v>3.579999999981396E-2</v>
      </c>
      <c r="M217" s="72">
        <v>32071.289938999995</v>
      </c>
      <c r="N217" s="80">
        <v>103.91</v>
      </c>
      <c r="O217" s="72">
        <v>33.325277438999997</v>
      </c>
      <c r="P217" s="73">
        <f t="shared" si="3"/>
        <v>3.9854319612195186E-4</v>
      </c>
      <c r="Q217" s="73">
        <f>O217/'סכום נכסי הקרן'!$C$41</f>
        <v>3.8609115304087502E-5</v>
      </c>
    </row>
    <row r="218" spans="1:17">
      <c r="A218" s="69" t="s">
        <v>3295</v>
      </c>
      <c r="B218" s="70" t="s">
        <v>2887</v>
      </c>
      <c r="C218" s="54" t="s">
        <v>3032</v>
      </c>
      <c r="D218" s="117" t="s">
        <v>3363</v>
      </c>
      <c r="E218" s="54" t="s">
        <v>542</v>
      </c>
      <c r="F218" s="79">
        <v>43227</v>
      </c>
      <c r="G218" s="54" t="s">
        <v>130</v>
      </c>
      <c r="H218" s="72">
        <v>6.8799999999292911</v>
      </c>
      <c r="I218" s="70" t="s">
        <v>652</v>
      </c>
      <c r="J218" s="70" t="s">
        <v>132</v>
      </c>
      <c r="K218" s="71">
        <v>2.7806000000000001E-2</v>
      </c>
      <c r="L218" s="71">
        <v>3.1599999999828009E-2</v>
      </c>
      <c r="M218" s="72">
        <v>18943.592333000001</v>
      </c>
      <c r="N218" s="80">
        <v>110.49</v>
      </c>
      <c r="O218" s="72">
        <v>20.930775121</v>
      </c>
      <c r="P218" s="73">
        <f t="shared" si="3"/>
        <v>2.5031503576534037E-4</v>
      </c>
      <c r="Q218" s="73">
        <f>O218/'סכום נכסי הקרן'!$C$41</f>
        <v>2.4249421824914429E-5</v>
      </c>
    </row>
    <row r="219" spans="1:17">
      <c r="A219" s="69" t="s">
        <v>3295</v>
      </c>
      <c r="B219" s="70" t="s">
        <v>2887</v>
      </c>
      <c r="C219" s="54" t="s">
        <v>3033</v>
      </c>
      <c r="D219" s="117" t="s">
        <v>3363</v>
      </c>
      <c r="E219" s="54" t="s">
        <v>542</v>
      </c>
      <c r="F219" s="79">
        <v>43279</v>
      </c>
      <c r="G219" s="54" t="s">
        <v>130</v>
      </c>
      <c r="H219" s="72">
        <v>6.9000000000983102</v>
      </c>
      <c r="I219" s="70" t="s">
        <v>652</v>
      </c>
      <c r="J219" s="70" t="s">
        <v>132</v>
      </c>
      <c r="K219" s="71">
        <v>2.7797000000000002E-2</v>
      </c>
      <c r="L219" s="71">
        <v>3.0700000000417817E-2</v>
      </c>
      <c r="M219" s="72">
        <v>22155.114504000001</v>
      </c>
      <c r="N219" s="80">
        <v>110.19</v>
      </c>
      <c r="O219" s="72">
        <v>24.412721313999999</v>
      </c>
      <c r="P219" s="73">
        <f t="shared" si="3"/>
        <v>2.9195627842334965E-4</v>
      </c>
      <c r="Q219" s="73">
        <f>O219/'סכום נכסי הקרן'!$C$41</f>
        <v>2.8283442615716272E-5</v>
      </c>
    </row>
    <row r="220" spans="1:17">
      <c r="A220" s="69" t="s">
        <v>3295</v>
      </c>
      <c r="B220" s="70" t="s">
        <v>2887</v>
      </c>
      <c r="C220" s="54" t="s">
        <v>3034</v>
      </c>
      <c r="D220" s="117" t="s">
        <v>3363</v>
      </c>
      <c r="E220" s="54" t="s">
        <v>542</v>
      </c>
      <c r="F220" s="79">
        <v>43321</v>
      </c>
      <c r="G220" s="54" t="s">
        <v>130</v>
      </c>
      <c r="H220" s="72">
        <v>6.8999999999767496</v>
      </c>
      <c r="I220" s="70" t="s">
        <v>652</v>
      </c>
      <c r="J220" s="70" t="s">
        <v>132</v>
      </c>
      <c r="K220" s="71">
        <v>2.8528999999999999E-2</v>
      </c>
      <c r="L220" s="71">
        <v>3.0399999999875034E-2</v>
      </c>
      <c r="M220" s="72">
        <v>124109.76917</v>
      </c>
      <c r="N220" s="80">
        <v>110.9</v>
      </c>
      <c r="O220" s="72">
        <v>137.637725268</v>
      </c>
      <c r="P220" s="73">
        <f t="shared" si="3"/>
        <v>1.6460351766214702E-3</v>
      </c>
      <c r="Q220" s="73">
        <f>O220/'סכום נכסי הקרן'!$C$41</f>
        <v>1.5946066209926175E-4</v>
      </c>
    </row>
    <row r="221" spans="1:17">
      <c r="A221" s="69" t="s">
        <v>3295</v>
      </c>
      <c r="B221" s="70" t="s">
        <v>2887</v>
      </c>
      <c r="C221" s="54" t="s">
        <v>3035</v>
      </c>
      <c r="D221" s="117" t="s">
        <v>3363</v>
      </c>
      <c r="E221" s="54" t="s">
        <v>542</v>
      </c>
      <c r="F221" s="79">
        <v>43138</v>
      </c>
      <c r="G221" s="54" t="s">
        <v>130</v>
      </c>
      <c r="H221" s="72">
        <v>6.8299999999742997</v>
      </c>
      <c r="I221" s="70" t="s">
        <v>652</v>
      </c>
      <c r="J221" s="70" t="s">
        <v>132</v>
      </c>
      <c r="K221" s="71">
        <v>2.6242999999999999E-2</v>
      </c>
      <c r="L221" s="71">
        <v>3.579999999990164E-2</v>
      </c>
      <c r="M221" s="72">
        <v>118779.189801</v>
      </c>
      <c r="N221" s="80">
        <v>106.14</v>
      </c>
      <c r="O221" s="72">
        <v>126.07222502800002</v>
      </c>
      <c r="P221" s="73">
        <f t="shared" si="3"/>
        <v>1.5077212064276452E-3</v>
      </c>
      <c r="Q221" s="73">
        <f>O221/'סכום נכסי הקרן'!$C$41</f>
        <v>1.4606141184146676E-4</v>
      </c>
    </row>
    <row r="222" spans="1:17">
      <c r="A222" s="69" t="s">
        <v>3295</v>
      </c>
      <c r="B222" s="70" t="s">
        <v>2887</v>
      </c>
      <c r="C222" s="54" t="s">
        <v>3036</v>
      </c>
      <c r="D222" s="117" t="s">
        <v>3363</v>
      </c>
      <c r="E222" s="54" t="s">
        <v>542</v>
      </c>
      <c r="F222" s="79">
        <v>43417</v>
      </c>
      <c r="G222" s="54" t="s">
        <v>130</v>
      </c>
      <c r="H222" s="72">
        <v>6.8499999999911383</v>
      </c>
      <c r="I222" s="70" t="s">
        <v>652</v>
      </c>
      <c r="J222" s="70" t="s">
        <v>132</v>
      </c>
      <c r="K222" s="71">
        <v>3.0796999999999998E-2</v>
      </c>
      <c r="L222" s="71">
        <v>3.129999999995442E-2</v>
      </c>
      <c r="M222" s="72">
        <v>141304.603145</v>
      </c>
      <c r="N222" s="80">
        <v>111.79</v>
      </c>
      <c r="O222" s="72">
        <v>157.96441274400001</v>
      </c>
      <c r="P222" s="73">
        <f t="shared" si="3"/>
        <v>1.8891258157942611E-3</v>
      </c>
      <c r="Q222" s="73">
        <f>O222/'סכום נכסי הקרן'!$C$41</f>
        <v>1.8301021609615071E-4</v>
      </c>
    </row>
    <row r="223" spans="1:17">
      <c r="A223" s="69" t="s">
        <v>3295</v>
      </c>
      <c r="B223" s="70" t="s">
        <v>2887</v>
      </c>
      <c r="C223" s="54" t="s">
        <v>3037</v>
      </c>
      <c r="D223" s="117" t="s">
        <v>3363</v>
      </c>
      <c r="E223" s="54" t="s">
        <v>542</v>
      </c>
      <c r="F223" s="79">
        <v>43485</v>
      </c>
      <c r="G223" s="54" t="s">
        <v>130</v>
      </c>
      <c r="H223" s="72">
        <v>6.8799999999874792</v>
      </c>
      <c r="I223" s="70" t="s">
        <v>652</v>
      </c>
      <c r="J223" s="70" t="s">
        <v>132</v>
      </c>
      <c r="K223" s="71">
        <v>3.0190999999999999E-2</v>
      </c>
      <c r="L223" s="71">
        <v>2.9799999999954294E-2</v>
      </c>
      <c r="M223" s="72">
        <v>178566.40791800001</v>
      </c>
      <c r="N223" s="80">
        <v>112.72</v>
      </c>
      <c r="O223" s="72">
        <v>201.28006500399999</v>
      </c>
      <c r="P223" s="73">
        <f t="shared" si="3"/>
        <v>2.4071457640274501E-3</v>
      </c>
      <c r="Q223" s="73">
        <f>O223/'סכום נכסי הקרן'!$C$41</f>
        <v>2.3319371466234544E-4</v>
      </c>
    </row>
    <row r="224" spans="1:17">
      <c r="A224" s="69" t="s">
        <v>3295</v>
      </c>
      <c r="B224" s="70" t="s">
        <v>2887</v>
      </c>
      <c r="C224" s="54" t="s">
        <v>3038</v>
      </c>
      <c r="D224" s="117" t="s">
        <v>3363</v>
      </c>
      <c r="E224" s="54" t="s">
        <v>542</v>
      </c>
      <c r="F224" s="79">
        <v>43613</v>
      </c>
      <c r="G224" s="54" t="s">
        <v>130</v>
      </c>
      <c r="H224" s="72">
        <v>6.9199999999984065</v>
      </c>
      <c r="I224" s="70" t="s">
        <v>652</v>
      </c>
      <c r="J224" s="70" t="s">
        <v>132</v>
      </c>
      <c r="K224" s="71">
        <v>2.5243000000000002E-2</v>
      </c>
      <c r="L224" s="71">
        <v>3.1699999999934295E-2</v>
      </c>
      <c r="M224" s="72">
        <v>47129.850275999997</v>
      </c>
      <c r="N224" s="80">
        <v>106.56</v>
      </c>
      <c r="O224" s="72">
        <v>50.221568448999996</v>
      </c>
      <c r="P224" s="73">
        <f t="shared" si="3"/>
        <v>6.0060908541748807E-4</v>
      </c>
      <c r="Q224" s="73">
        <f>O224/'סכום נכסי הקרן'!$C$41</f>
        <v>5.8184371624476665E-5</v>
      </c>
    </row>
    <row r="225" spans="1:17">
      <c r="A225" s="69" t="s">
        <v>3295</v>
      </c>
      <c r="B225" s="70" t="s">
        <v>2887</v>
      </c>
      <c r="C225" s="54" t="s">
        <v>3039</v>
      </c>
      <c r="D225" s="117" t="s">
        <v>3363</v>
      </c>
      <c r="E225" s="54" t="s">
        <v>542</v>
      </c>
      <c r="F225" s="79">
        <v>43657</v>
      </c>
      <c r="G225" s="54" t="s">
        <v>130</v>
      </c>
      <c r="H225" s="72">
        <v>6.8500000000250649</v>
      </c>
      <c r="I225" s="70" t="s">
        <v>652</v>
      </c>
      <c r="J225" s="70" t="s">
        <v>132</v>
      </c>
      <c r="K225" s="71">
        <v>2.5243000000000002E-2</v>
      </c>
      <c r="L225" s="71">
        <v>3.5900000000225585E-2</v>
      </c>
      <c r="M225" s="72">
        <v>46498.536487999998</v>
      </c>
      <c r="N225" s="80">
        <v>102.96</v>
      </c>
      <c r="O225" s="72">
        <v>47.874893488000005</v>
      </c>
      <c r="P225" s="73">
        <f t="shared" si="3"/>
        <v>5.7254476274445952E-4</v>
      </c>
      <c r="Q225" s="73">
        <f>O225/'סכום נכסי הקרן'!$C$41</f>
        <v>5.5465623241471979E-5</v>
      </c>
    </row>
    <row r="226" spans="1:17">
      <c r="A226" s="69" t="s">
        <v>3295</v>
      </c>
      <c r="B226" s="70" t="s">
        <v>2887</v>
      </c>
      <c r="C226" s="54" t="s">
        <v>3040</v>
      </c>
      <c r="D226" s="117" t="s">
        <v>3363</v>
      </c>
      <c r="E226" s="54" t="s">
        <v>542</v>
      </c>
      <c r="F226" s="79">
        <v>43541</v>
      </c>
      <c r="G226" s="54" t="s">
        <v>130</v>
      </c>
      <c r="H226" s="72">
        <v>6.9099999998205197</v>
      </c>
      <c r="I226" s="70" t="s">
        <v>652</v>
      </c>
      <c r="J226" s="70" t="s">
        <v>132</v>
      </c>
      <c r="K226" s="71">
        <v>2.7271E-2</v>
      </c>
      <c r="L226" s="71">
        <v>3.0699999999084772E-2</v>
      </c>
      <c r="M226" s="72">
        <v>15334.339435</v>
      </c>
      <c r="N226" s="80">
        <v>109.73</v>
      </c>
      <c r="O226" s="72">
        <v>16.826371322</v>
      </c>
      <c r="P226" s="73">
        <f t="shared" si="3"/>
        <v>2.0122970673176375E-4</v>
      </c>
      <c r="Q226" s="73">
        <f>O226/'סכום נכסי הקרן'!$C$41</f>
        <v>1.9494250624308789E-5</v>
      </c>
    </row>
    <row r="227" spans="1:17">
      <c r="A227" s="69" t="s">
        <v>3298</v>
      </c>
      <c r="B227" s="70" t="s">
        <v>2878</v>
      </c>
      <c r="C227" s="54">
        <v>22333</v>
      </c>
      <c r="D227" s="117" t="s">
        <v>3363</v>
      </c>
      <c r="E227" s="54" t="s">
        <v>525</v>
      </c>
      <c r="F227" s="79">
        <v>41639</v>
      </c>
      <c r="G227" s="54" t="s">
        <v>311</v>
      </c>
      <c r="H227" s="72">
        <v>0</v>
      </c>
      <c r="I227" s="70" t="s">
        <v>127</v>
      </c>
      <c r="J227" s="70" t="s">
        <v>132</v>
      </c>
      <c r="K227" s="71">
        <v>3.7000000000000005E-2</v>
      </c>
      <c r="L227" s="71">
        <v>5.3399999999825386E-2</v>
      </c>
      <c r="M227" s="72">
        <v>73765.996152000007</v>
      </c>
      <c r="N227" s="80">
        <v>113.34</v>
      </c>
      <c r="O227" s="72">
        <v>83.606376418999986</v>
      </c>
      <c r="P227" s="73">
        <f t="shared" si="3"/>
        <v>9.9986421824079224E-4</v>
      </c>
      <c r="Q227" s="73">
        <f>O227/'סכום נכסי הקרן'!$C$41</f>
        <v>9.6862456230911294E-5</v>
      </c>
    </row>
    <row r="228" spans="1:17">
      <c r="A228" s="69" t="s">
        <v>3298</v>
      </c>
      <c r="B228" s="70" t="s">
        <v>2878</v>
      </c>
      <c r="C228" s="54">
        <v>22334</v>
      </c>
      <c r="D228" s="117" t="s">
        <v>3363</v>
      </c>
      <c r="E228" s="54" t="s">
        <v>525</v>
      </c>
      <c r="F228" s="79">
        <v>42004</v>
      </c>
      <c r="G228" s="54" t="s">
        <v>311</v>
      </c>
      <c r="H228" s="72">
        <v>0.48000000000246418</v>
      </c>
      <c r="I228" s="70" t="s">
        <v>127</v>
      </c>
      <c r="J228" s="70" t="s">
        <v>132</v>
      </c>
      <c r="K228" s="71">
        <v>3.7000000000000005E-2</v>
      </c>
      <c r="L228" s="71">
        <v>0.10489999999955031</v>
      </c>
      <c r="M228" s="72">
        <v>73765.996333000003</v>
      </c>
      <c r="N228" s="80">
        <v>110.03</v>
      </c>
      <c r="O228" s="72">
        <v>81.164723484999996</v>
      </c>
      <c r="P228" s="73">
        <f t="shared" si="3"/>
        <v>9.7066403630928077E-4</v>
      </c>
      <c r="Q228" s="73">
        <f>O228/'סכום נכסי הקרן'!$C$41</f>
        <v>9.4033670789171902E-5</v>
      </c>
    </row>
    <row r="229" spans="1:17">
      <c r="A229" s="69" t="s">
        <v>3298</v>
      </c>
      <c r="B229" s="70" t="s">
        <v>2878</v>
      </c>
      <c r="C229" s="54" t="s">
        <v>3041</v>
      </c>
      <c r="D229" s="117" t="s">
        <v>3363</v>
      </c>
      <c r="E229" s="54" t="s">
        <v>525</v>
      </c>
      <c r="F229" s="79">
        <v>42759</v>
      </c>
      <c r="G229" s="54" t="s">
        <v>311</v>
      </c>
      <c r="H229" s="72">
        <v>1.429999999998641</v>
      </c>
      <c r="I229" s="70" t="s">
        <v>127</v>
      </c>
      <c r="J229" s="70" t="s">
        <v>132</v>
      </c>
      <c r="K229" s="71">
        <v>7.0499999999999993E-2</v>
      </c>
      <c r="L229" s="71">
        <v>7.1699999999821684E-2</v>
      </c>
      <c r="M229" s="72">
        <v>121329.60511400001</v>
      </c>
      <c r="N229" s="80">
        <v>103.07</v>
      </c>
      <c r="O229" s="72">
        <v>125.05348311899999</v>
      </c>
      <c r="P229" s="73">
        <f t="shared" si="3"/>
        <v>1.4955378823074054E-3</v>
      </c>
      <c r="Q229" s="73">
        <f>O229/'סכום נכסי הקרן'!$C$41</f>
        <v>1.4488114488339911E-4</v>
      </c>
    </row>
    <row r="230" spans="1:17">
      <c r="A230" s="69" t="s">
        <v>3298</v>
      </c>
      <c r="B230" s="70" t="s">
        <v>2878</v>
      </c>
      <c r="C230" s="54" t="s">
        <v>3042</v>
      </c>
      <c r="D230" s="117" t="s">
        <v>3363</v>
      </c>
      <c r="E230" s="54" t="s">
        <v>525</v>
      </c>
      <c r="F230" s="79">
        <v>42759</v>
      </c>
      <c r="G230" s="54" t="s">
        <v>311</v>
      </c>
      <c r="H230" s="72">
        <v>1.4800000000003293</v>
      </c>
      <c r="I230" s="70" t="s">
        <v>127</v>
      </c>
      <c r="J230" s="70" t="s">
        <v>132</v>
      </c>
      <c r="K230" s="71">
        <v>3.8800000000000001E-2</v>
      </c>
      <c r="L230" s="71">
        <v>5.0300000000139164E-2</v>
      </c>
      <c r="M230" s="72">
        <v>121329.60511400001</v>
      </c>
      <c r="N230" s="80">
        <v>100.09</v>
      </c>
      <c r="O230" s="72">
        <v>121.438804277</v>
      </c>
      <c r="P230" s="73">
        <f t="shared" si="3"/>
        <v>1.4523092651929038E-3</v>
      </c>
      <c r="Q230" s="73">
        <f>O230/'סכום נכסי הקרן'!$C$41</f>
        <v>1.4069334622355363E-4</v>
      </c>
    </row>
    <row r="231" spans="1:17">
      <c r="A231" s="69" t="s">
        <v>3299</v>
      </c>
      <c r="B231" s="70" t="s">
        <v>2887</v>
      </c>
      <c r="C231" s="54">
        <v>9806</v>
      </c>
      <c r="D231" s="117" t="s">
        <v>3363</v>
      </c>
      <c r="E231" s="54" t="s">
        <v>589</v>
      </c>
      <c r="F231" s="79">
        <v>45216</v>
      </c>
      <c r="G231" s="54" t="s">
        <v>130</v>
      </c>
      <c r="H231" s="72">
        <v>5.8200000000018228</v>
      </c>
      <c r="I231" s="70" t="s">
        <v>155</v>
      </c>
      <c r="J231" s="70" t="s">
        <v>132</v>
      </c>
      <c r="K231" s="71">
        <v>7.3617000000000002E-2</v>
      </c>
      <c r="L231" s="71">
        <v>6.6000000000021042E-2</v>
      </c>
      <c r="M231" s="72">
        <v>266891.68635600002</v>
      </c>
      <c r="N231" s="80">
        <v>106.9</v>
      </c>
      <c r="O231" s="72">
        <v>285.30721616400001</v>
      </c>
      <c r="P231" s="73">
        <f t="shared" si="3"/>
        <v>3.4120421057196523E-3</v>
      </c>
      <c r="Q231" s="73">
        <f>O231/'סכום נכסי הקרן'!$C$41</f>
        <v>3.305436609230713E-4</v>
      </c>
    </row>
    <row r="232" spans="1:17">
      <c r="A232" s="69" t="s">
        <v>3299</v>
      </c>
      <c r="B232" s="70" t="s">
        <v>2878</v>
      </c>
      <c r="C232" s="54">
        <v>7561</v>
      </c>
      <c r="D232" s="117" t="s">
        <v>3363</v>
      </c>
      <c r="E232" s="54" t="s">
        <v>589</v>
      </c>
      <c r="F232" s="79">
        <v>43920</v>
      </c>
      <c r="G232" s="54" t="s">
        <v>130</v>
      </c>
      <c r="H232" s="72">
        <v>4.0300000000063809</v>
      </c>
      <c r="I232" s="70" t="s">
        <v>155</v>
      </c>
      <c r="J232" s="70" t="s">
        <v>132</v>
      </c>
      <c r="K232" s="71">
        <v>4.8917999999999996E-2</v>
      </c>
      <c r="L232" s="71">
        <v>5.3700000000077984E-2</v>
      </c>
      <c r="M232" s="72">
        <v>340167.612891</v>
      </c>
      <c r="N232" s="80">
        <v>99.52</v>
      </c>
      <c r="O232" s="72">
        <v>338.534811628</v>
      </c>
      <c r="P232" s="73">
        <f t="shared" si="3"/>
        <v>4.0486008277569692E-3</v>
      </c>
      <c r="Q232" s="73">
        <f>O232/'סכום נכסי הקרן'!$C$41</f>
        <v>3.9221067553054425E-4</v>
      </c>
    </row>
    <row r="233" spans="1:17">
      <c r="A233" s="69" t="s">
        <v>3299</v>
      </c>
      <c r="B233" s="70" t="s">
        <v>2878</v>
      </c>
      <c r="C233" s="54">
        <v>8991</v>
      </c>
      <c r="D233" s="117" t="s">
        <v>3363</v>
      </c>
      <c r="E233" s="54" t="s">
        <v>589</v>
      </c>
      <c r="F233" s="79">
        <v>44636</v>
      </c>
      <c r="G233" s="54" t="s">
        <v>130</v>
      </c>
      <c r="H233" s="72">
        <v>4.2500000000017595</v>
      </c>
      <c r="I233" s="70" t="s">
        <v>155</v>
      </c>
      <c r="J233" s="70" t="s">
        <v>132</v>
      </c>
      <c r="K233" s="71">
        <v>4.2824000000000001E-2</v>
      </c>
      <c r="L233" s="71">
        <v>7.1300000000011965E-2</v>
      </c>
      <c r="M233" s="72">
        <v>315565.757461</v>
      </c>
      <c r="N233" s="80">
        <v>90.07</v>
      </c>
      <c r="O233" s="72">
        <v>284.23008458199996</v>
      </c>
      <c r="P233" s="73">
        <f t="shared" si="3"/>
        <v>3.3991604886312436E-3</v>
      </c>
      <c r="Q233" s="73">
        <f>O233/'סכום נכסי הקרן'!$C$41</f>
        <v>3.2929574640763368E-4</v>
      </c>
    </row>
    <row r="234" spans="1:17">
      <c r="A234" s="69" t="s">
        <v>3299</v>
      </c>
      <c r="B234" s="70" t="s">
        <v>2878</v>
      </c>
      <c r="C234" s="54">
        <v>9112</v>
      </c>
      <c r="D234" s="117" t="s">
        <v>3363</v>
      </c>
      <c r="E234" s="54" t="s">
        <v>589</v>
      </c>
      <c r="F234" s="79">
        <v>44722</v>
      </c>
      <c r="G234" s="54" t="s">
        <v>130</v>
      </c>
      <c r="H234" s="72">
        <v>4.2099999999979527</v>
      </c>
      <c r="I234" s="70" t="s">
        <v>155</v>
      </c>
      <c r="J234" s="70" t="s">
        <v>132</v>
      </c>
      <c r="K234" s="71">
        <v>5.2750000000000005E-2</v>
      </c>
      <c r="L234" s="71">
        <v>6.5699999999959041E-2</v>
      </c>
      <c r="M234" s="72">
        <v>506519.91110500001</v>
      </c>
      <c r="N234" s="80">
        <v>96.4</v>
      </c>
      <c r="O234" s="72">
        <v>488.28520649999996</v>
      </c>
      <c r="P234" s="73">
        <f t="shared" si="3"/>
        <v>5.8394936748474603E-3</v>
      </c>
      <c r="Q234" s="73">
        <f>O234/'סכום נכסי הקרן'!$C$41</f>
        <v>5.6570451284454124E-4</v>
      </c>
    </row>
    <row r="235" spans="1:17">
      <c r="A235" s="69" t="s">
        <v>3299</v>
      </c>
      <c r="B235" s="70" t="s">
        <v>2878</v>
      </c>
      <c r="C235" s="54">
        <v>9247</v>
      </c>
      <c r="D235" s="117" t="s">
        <v>3363</v>
      </c>
      <c r="E235" s="54" t="s">
        <v>589</v>
      </c>
      <c r="F235" s="79">
        <v>44816</v>
      </c>
      <c r="G235" s="54" t="s">
        <v>130</v>
      </c>
      <c r="H235" s="72">
        <v>4.1199999999986296</v>
      </c>
      <c r="I235" s="70" t="s">
        <v>155</v>
      </c>
      <c r="J235" s="70" t="s">
        <v>132</v>
      </c>
      <c r="K235" s="71">
        <v>5.6036999999999997E-2</v>
      </c>
      <c r="L235" s="71">
        <v>7.8299999999966591E-2</v>
      </c>
      <c r="M235" s="72">
        <v>626876.63920099998</v>
      </c>
      <c r="N235" s="80">
        <v>93.15</v>
      </c>
      <c r="O235" s="72">
        <v>583.93560826500004</v>
      </c>
      <c r="P235" s="73">
        <f t="shared" si="3"/>
        <v>6.9833946340982838E-3</v>
      </c>
      <c r="Q235" s="73">
        <f>O235/'סכום נכסי הקרן'!$C$41</f>
        <v>6.7652061624794016E-4</v>
      </c>
    </row>
    <row r="236" spans="1:17">
      <c r="A236" s="69" t="s">
        <v>3299</v>
      </c>
      <c r="B236" s="70" t="s">
        <v>2878</v>
      </c>
      <c r="C236" s="54">
        <v>9486</v>
      </c>
      <c r="D236" s="117" t="s">
        <v>3363</v>
      </c>
      <c r="E236" s="54" t="s">
        <v>589</v>
      </c>
      <c r="F236" s="79">
        <v>44976</v>
      </c>
      <c r="G236" s="54" t="s">
        <v>130</v>
      </c>
      <c r="H236" s="72">
        <v>4.1500000000027155</v>
      </c>
      <c r="I236" s="70" t="s">
        <v>155</v>
      </c>
      <c r="J236" s="70" t="s">
        <v>132</v>
      </c>
      <c r="K236" s="71">
        <v>6.1999000000000005E-2</v>
      </c>
      <c r="L236" s="71">
        <v>6.1800000000029387E-2</v>
      </c>
      <c r="M236" s="72">
        <v>614121.26567700005</v>
      </c>
      <c r="N236" s="80">
        <v>101.95</v>
      </c>
      <c r="O236" s="72">
        <v>626.09663116199999</v>
      </c>
      <c r="P236" s="73">
        <f t="shared" si="3"/>
        <v>7.4876061548545042E-3</v>
      </c>
      <c r="Q236" s="73">
        <f>O236/'סכום נכסי הקרן'!$C$41</f>
        <v>7.2536641497679215E-4</v>
      </c>
    </row>
    <row r="237" spans="1:17">
      <c r="A237" s="69" t="s">
        <v>3299</v>
      </c>
      <c r="B237" s="70" t="s">
        <v>2878</v>
      </c>
      <c r="C237" s="54">
        <v>9567</v>
      </c>
      <c r="D237" s="117" t="s">
        <v>3363</v>
      </c>
      <c r="E237" s="54" t="s">
        <v>589</v>
      </c>
      <c r="F237" s="79">
        <v>45056</v>
      </c>
      <c r="G237" s="54" t="s">
        <v>130</v>
      </c>
      <c r="H237" s="72">
        <v>4.1400000000032495</v>
      </c>
      <c r="I237" s="70" t="s">
        <v>155</v>
      </c>
      <c r="J237" s="70" t="s">
        <v>132</v>
      </c>
      <c r="K237" s="71">
        <v>6.3411999999999996E-2</v>
      </c>
      <c r="L237" s="71">
        <v>6.2000000000038046E-2</v>
      </c>
      <c r="M237" s="72">
        <v>666884.09337200003</v>
      </c>
      <c r="N237" s="80">
        <v>102.47</v>
      </c>
      <c r="O237" s="72">
        <v>683.35610212699999</v>
      </c>
      <c r="P237" s="73">
        <f t="shared" si="3"/>
        <v>8.1723828265090632E-3</v>
      </c>
      <c r="Q237" s="73">
        <f>O237/'סכום נכסי הקרן'!$C$41</f>
        <v>7.9170457287466303E-4</v>
      </c>
    </row>
    <row r="238" spans="1:17">
      <c r="A238" s="69" t="s">
        <v>3299</v>
      </c>
      <c r="B238" s="70" t="s">
        <v>2878</v>
      </c>
      <c r="C238" s="54">
        <v>7894</v>
      </c>
      <c r="D238" s="117" t="s">
        <v>3363</v>
      </c>
      <c r="E238" s="54" t="s">
        <v>589</v>
      </c>
      <c r="F238" s="79">
        <v>44068</v>
      </c>
      <c r="G238" s="54" t="s">
        <v>130</v>
      </c>
      <c r="H238" s="72">
        <v>3.9900000000035454</v>
      </c>
      <c r="I238" s="70" t="s">
        <v>155</v>
      </c>
      <c r="J238" s="70" t="s">
        <v>132</v>
      </c>
      <c r="K238" s="71">
        <v>4.5102999999999997E-2</v>
      </c>
      <c r="L238" s="71">
        <v>6.3500000000066642E-2</v>
      </c>
      <c r="M238" s="72">
        <v>421577.53349100001</v>
      </c>
      <c r="N238" s="80">
        <v>94.34</v>
      </c>
      <c r="O238" s="72">
        <v>397.71626594099996</v>
      </c>
      <c r="P238" s="73">
        <f t="shared" si="3"/>
        <v>4.7563628560318054E-3</v>
      </c>
      <c r="Q238" s="73">
        <f>O238/'סכום נכסי הקרן'!$C$41</f>
        <v>4.6077555387601815E-4</v>
      </c>
    </row>
    <row r="239" spans="1:17">
      <c r="A239" s="69" t="s">
        <v>3299</v>
      </c>
      <c r="B239" s="70" t="s">
        <v>2878</v>
      </c>
      <c r="C239" s="54">
        <v>8076</v>
      </c>
      <c r="D239" s="117" t="s">
        <v>3363</v>
      </c>
      <c r="E239" s="54" t="s">
        <v>589</v>
      </c>
      <c r="F239" s="79">
        <v>44160</v>
      </c>
      <c r="G239" s="54" t="s">
        <v>130</v>
      </c>
      <c r="H239" s="72">
        <v>3.8400000000071182</v>
      </c>
      <c r="I239" s="70" t="s">
        <v>155</v>
      </c>
      <c r="J239" s="70" t="s">
        <v>132</v>
      </c>
      <c r="K239" s="71">
        <v>4.5465999999999999E-2</v>
      </c>
      <c r="L239" s="71">
        <v>9.0600000000142969E-2</v>
      </c>
      <c r="M239" s="72">
        <v>387199.84454700002</v>
      </c>
      <c r="N239" s="80">
        <v>85.62</v>
      </c>
      <c r="O239" s="72">
        <v>331.52051542100003</v>
      </c>
      <c r="P239" s="73">
        <f t="shared" si="3"/>
        <v>3.9647155537633509E-3</v>
      </c>
      <c r="Q239" s="73">
        <f>O239/'סכום נכסי הקרן'!$C$41</f>
        <v>3.8408423842799353E-4</v>
      </c>
    </row>
    <row r="240" spans="1:17">
      <c r="A240" s="69" t="s">
        <v>3299</v>
      </c>
      <c r="B240" s="70" t="s">
        <v>2878</v>
      </c>
      <c r="C240" s="54">
        <v>9311</v>
      </c>
      <c r="D240" s="117" t="s">
        <v>3363</v>
      </c>
      <c r="E240" s="54" t="s">
        <v>589</v>
      </c>
      <c r="F240" s="79">
        <v>44880</v>
      </c>
      <c r="G240" s="54" t="s">
        <v>130</v>
      </c>
      <c r="H240" s="72">
        <v>3.6599999999987607</v>
      </c>
      <c r="I240" s="70" t="s">
        <v>155</v>
      </c>
      <c r="J240" s="70" t="s">
        <v>132</v>
      </c>
      <c r="K240" s="71">
        <v>7.2695999999999997E-2</v>
      </c>
      <c r="L240" s="71">
        <v>9.7099999999987613E-2</v>
      </c>
      <c r="M240" s="72">
        <v>343354.45108500007</v>
      </c>
      <c r="N240" s="80">
        <v>93.99</v>
      </c>
      <c r="O240" s="72">
        <v>322.71886083999999</v>
      </c>
      <c r="P240" s="73">
        <f t="shared" si="3"/>
        <v>3.8594549282728635E-3</v>
      </c>
      <c r="Q240" s="73">
        <f>O240/'סכום נכסי הקרן'!$C$41</f>
        <v>3.7388705110654938E-4</v>
      </c>
    </row>
    <row r="241" spans="1:17">
      <c r="A241" s="69" t="s">
        <v>3300</v>
      </c>
      <c r="B241" s="70" t="s">
        <v>2878</v>
      </c>
      <c r="C241" s="54">
        <v>8811</v>
      </c>
      <c r="D241" s="117" t="s">
        <v>3363</v>
      </c>
      <c r="E241" s="54" t="s">
        <v>833</v>
      </c>
      <c r="F241" s="79">
        <v>44550</v>
      </c>
      <c r="G241" s="54" t="s">
        <v>2877</v>
      </c>
      <c r="H241" s="72">
        <v>4.8900000000024173</v>
      </c>
      <c r="I241" s="70" t="s">
        <v>332</v>
      </c>
      <c r="J241" s="70" t="s">
        <v>132</v>
      </c>
      <c r="K241" s="71">
        <v>7.85E-2</v>
      </c>
      <c r="L241" s="71">
        <v>7.9500000000033835E-2</v>
      </c>
      <c r="M241" s="72">
        <v>514995.50768699998</v>
      </c>
      <c r="N241" s="80">
        <v>100.43</v>
      </c>
      <c r="O241" s="72">
        <v>517.20979357500005</v>
      </c>
      <c r="P241" s="73">
        <f t="shared" si="3"/>
        <v>6.185408195753671E-3</v>
      </c>
      <c r="Q241" s="73">
        <f>O241/'סכום נכסי הקרן'!$C$41</f>
        <v>5.9921519312457639E-4</v>
      </c>
    </row>
    <row r="242" spans="1:17">
      <c r="A242" s="69" t="s">
        <v>3301</v>
      </c>
      <c r="B242" s="70" t="s">
        <v>2887</v>
      </c>
      <c r="C242" s="54" t="s">
        <v>3043</v>
      </c>
      <c r="D242" s="117" t="s">
        <v>3363</v>
      </c>
      <c r="E242" s="54" t="s">
        <v>833</v>
      </c>
      <c r="F242" s="79">
        <v>42732</v>
      </c>
      <c r="G242" s="54" t="s">
        <v>2877</v>
      </c>
      <c r="H242" s="72">
        <v>2.2899999999998562</v>
      </c>
      <c r="I242" s="70" t="s">
        <v>128</v>
      </c>
      <c r="J242" s="70" t="s">
        <v>132</v>
      </c>
      <c r="K242" s="71">
        <v>2.1613000000000004E-2</v>
      </c>
      <c r="L242" s="71">
        <v>2.3699999999971692E-2</v>
      </c>
      <c r="M242" s="72">
        <v>185587.29673599999</v>
      </c>
      <c r="N242" s="80">
        <v>112.3</v>
      </c>
      <c r="O242" s="72">
        <v>208.41455220700001</v>
      </c>
      <c r="P242" s="73">
        <f t="shared" si="3"/>
        <v>2.4924684245148077E-3</v>
      </c>
      <c r="Q242" s="73">
        <f>O242/'סכום נכסי הקרן'!$C$41</f>
        <v>2.414593994585297E-4</v>
      </c>
    </row>
    <row r="243" spans="1:17">
      <c r="A243" s="69" t="s">
        <v>3302</v>
      </c>
      <c r="B243" s="70" t="s">
        <v>2878</v>
      </c>
      <c r="C243" s="54">
        <v>9533</v>
      </c>
      <c r="D243" s="117" t="s">
        <v>3363</v>
      </c>
      <c r="E243" s="54" t="s">
        <v>602</v>
      </c>
      <c r="F243" s="79">
        <v>45015</v>
      </c>
      <c r="G243" s="54" t="s">
        <v>311</v>
      </c>
      <c r="H243" s="72">
        <v>3.8000000000030409</v>
      </c>
      <c r="I243" s="70" t="s">
        <v>601</v>
      </c>
      <c r="J243" s="70" t="s">
        <v>132</v>
      </c>
      <c r="K243" s="71">
        <v>3.3593000000000005E-2</v>
      </c>
      <c r="L243" s="71">
        <v>2.9800000000039975E-2</v>
      </c>
      <c r="M243" s="72">
        <v>443469.867271</v>
      </c>
      <c r="N243" s="80">
        <v>103.78</v>
      </c>
      <c r="O243" s="72">
        <v>460.23302709199999</v>
      </c>
      <c r="P243" s="73">
        <f t="shared" si="3"/>
        <v>5.5040124396224851E-3</v>
      </c>
      <c r="Q243" s="73">
        <f>O243/'סכום נכסי הקרן'!$C$41</f>
        <v>5.3320456348097131E-4</v>
      </c>
    </row>
    <row r="244" spans="1:17">
      <c r="A244" s="69" t="s">
        <v>3278</v>
      </c>
      <c r="B244" s="70" t="s">
        <v>2887</v>
      </c>
      <c r="C244" s="54" t="s">
        <v>3044</v>
      </c>
      <c r="D244" s="117" t="s">
        <v>3363</v>
      </c>
      <c r="E244" s="54" t="s">
        <v>589</v>
      </c>
      <c r="F244" s="79">
        <v>45286</v>
      </c>
      <c r="G244" s="54" t="s">
        <v>130</v>
      </c>
      <c r="H244" s="72">
        <v>1.7299999999995754</v>
      </c>
      <c r="I244" s="70" t="s">
        <v>128</v>
      </c>
      <c r="J244" s="70" t="s">
        <v>132</v>
      </c>
      <c r="K244" s="71">
        <v>6.7500000000000004E-2</v>
      </c>
      <c r="L244" s="71">
        <v>7.1699999999991632E-2</v>
      </c>
      <c r="M244" s="72">
        <v>1749050.3955030001</v>
      </c>
      <c r="N244" s="80">
        <v>99.67</v>
      </c>
      <c r="O244" s="72">
        <v>1743.2788596379999</v>
      </c>
      <c r="P244" s="73">
        <f t="shared" si="3"/>
        <v>2.0848196379571034E-2</v>
      </c>
      <c r="Q244" s="73">
        <f>O244/'סכום נכסי הקרן'!$C$41</f>
        <v>2.0196817452500524E-3</v>
      </c>
    </row>
    <row r="245" spans="1:17">
      <c r="A245" s="69" t="s">
        <v>3278</v>
      </c>
      <c r="B245" s="70" t="s">
        <v>2887</v>
      </c>
      <c r="C245" s="54" t="s">
        <v>3045</v>
      </c>
      <c r="D245" s="117" t="s">
        <v>3363</v>
      </c>
      <c r="E245" s="54" t="s">
        <v>589</v>
      </c>
      <c r="F245" s="79">
        <v>45169</v>
      </c>
      <c r="G245" s="54" t="s">
        <v>130</v>
      </c>
      <c r="H245" s="72">
        <v>1.8199999999934691</v>
      </c>
      <c r="I245" s="70" t="s">
        <v>128</v>
      </c>
      <c r="J245" s="70" t="s">
        <v>132</v>
      </c>
      <c r="K245" s="71">
        <v>6.9500000000000006E-2</v>
      </c>
      <c r="L245" s="71">
        <v>7.1399999999827518E-2</v>
      </c>
      <c r="M245" s="72">
        <v>119372.299856</v>
      </c>
      <c r="N245" s="80">
        <v>100.05</v>
      </c>
      <c r="O245" s="72">
        <v>119.431993679</v>
      </c>
      <c r="P245" s="73">
        <f t="shared" si="3"/>
        <v>1.428309443699975E-3</v>
      </c>
      <c r="Q245" s="73">
        <f>O245/'סכום נכסי הקרן'!$C$41</f>
        <v>1.3836834887241464E-4</v>
      </c>
    </row>
    <row r="246" spans="1:17">
      <c r="A246" s="69" t="s">
        <v>3278</v>
      </c>
      <c r="B246" s="70" t="s">
        <v>2887</v>
      </c>
      <c r="C246" s="54" t="s">
        <v>3046</v>
      </c>
      <c r="D246" s="117" t="s">
        <v>3363</v>
      </c>
      <c r="E246" s="54" t="s">
        <v>589</v>
      </c>
      <c r="F246" s="79">
        <v>45195</v>
      </c>
      <c r="G246" s="54" t="s">
        <v>130</v>
      </c>
      <c r="H246" s="72">
        <v>1.819999999999365</v>
      </c>
      <c r="I246" s="70" t="s">
        <v>128</v>
      </c>
      <c r="J246" s="70" t="s">
        <v>132</v>
      </c>
      <c r="K246" s="71">
        <v>6.9500000000000006E-2</v>
      </c>
      <c r="L246" s="71">
        <v>7.1399999999987307E-2</v>
      </c>
      <c r="M246" s="72">
        <v>62937.507814999997</v>
      </c>
      <c r="N246" s="80">
        <v>100.06</v>
      </c>
      <c r="O246" s="72">
        <v>62.975274622000001</v>
      </c>
      <c r="P246" s="73">
        <f t="shared" si="3"/>
        <v>7.5313303153891646E-4</v>
      </c>
      <c r="Q246" s="73">
        <f>O246/'סכום נכסי הקרן'!$C$41</f>
        <v>7.2960221970783204E-5</v>
      </c>
    </row>
    <row r="247" spans="1:17">
      <c r="A247" s="69" t="s">
        <v>3278</v>
      </c>
      <c r="B247" s="70" t="s">
        <v>2887</v>
      </c>
      <c r="C247" s="54" t="s">
        <v>3047</v>
      </c>
      <c r="D247" s="117" t="s">
        <v>3363</v>
      </c>
      <c r="E247" s="54" t="s">
        <v>589</v>
      </c>
      <c r="F247" s="79">
        <v>45230</v>
      </c>
      <c r="G247" s="54" t="s">
        <v>130</v>
      </c>
      <c r="H247" s="72">
        <v>1.8199999999966228</v>
      </c>
      <c r="I247" s="70" t="s">
        <v>128</v>
      </c>
      <c r="J247" s="70" t="s">
        <v>132</v>
      </c>
      <c r="K247" s="71">
        <v>6.9500000000000006E-2</v>
      </c>
      <c r="L247" s="71">
        <v>6.3499999999891449E-2</v>
      </c>
      <c r="M247" s="72">
        <v>122631.591738</v>
      </c>
      <c r="N247" s="80">
        <v>101.41</v>
      </c>
      <c r="O247" s="72">
        <v>124.36070528100001</v>
      </c>
      <c r="P247" s="73">
        <f t="shared" si="3"/>
        <v>1.4872528231878121E-3</v>
      </c>
      <c r="Q247" s="73">
        <f>O247/'סכום נכסי הקרן'!$C$41</f>
        <v>1.4407852472588003E-4</v>
      </c>
    </row>
    <row r="248" spans="1:17">
      <c r="A248" s="69" t="s">
        <v>3278</v>
      </c>
      <c r="B248" s="70" t="s">
        <v>2887</v>
      </c>
      <c r="C248" s="54" t="s">
        <v>3048</v>
      </c>
      <c r="D248" s="117" t="s">
        <v>3363</v>
      </c>
      <c r="E248" s="54" t="s">
        <v>589</v>
      </c>
      <c r="F248" s="79">
        <v>45257</v>
      </c>
      <c r="G248" s="54" t="s">
        <v>130</v>
      </c>
      <c r="H248" s="72">
        <v>1.8199999999915086</v>
      </c>
      <c r="I248" s="70" t="s">
        <v>128</v>
      </c>
      <c r="J248" s="70" t="s">
        <v>132</v>
      </c>
      <c r="K248" s="71">
        <v>6.9500000000000006E-2</v>
      </c>
      <c r="L248" s="71">
        <v>6.8099999999674504E-2</v>
      </c>
      <c r="M248" s="72">
        <v>77248.126382999995</v>
      </c>
      <c r="N248" s="80">
        <v>100.62</v>
      </c>
      <c r="O248" s="72">
        <v>77.727069912999994</v>
      </c>
      <c r="P248" s="73">
        <f t="shared" si="3"/>
        <v>9.2955249735052095E-4</v>
      </c>
      <c r="Q248" s="73">
        <f>O248/'סכום נכסי הקרן'!$C$41</f>
        <v>9.0050965367445074E-5</v>
      </c>
    </row>
    <row r="249" spans="1:17">
      <c r="A249" s="69" t="s">
        <v>3275</v>
      </c>
      <c r="B249" s="70" t="s">
        <v>2887</v>
      </c>
      <c r="C249" s="54" t="s">
        <v>3049</v>
      </c>
      <c r="D249" s="117" t="s">
        <v>3363</v>
      </c>
      <c r="E249" s="54" t="s">
        <v>624</v>
      </c>
      <c r="F249" s="79">
        <v>44858</v>
      </c>
      <c r="G249" s="54" t="s">
        <v>130</v>
      </c>
      <c r="H249" s="72">
        <v>5.3999999999785828</v>
      </c>
      <c r="I249" s="70" t="s">
        <v>652</v>
      </c>
      <c r="J249" s="70" t="s">
        <v>132</v>
      </c>
      <c r="K249" s="71">
        <v>3.49E-2</v>
      </c>
      <c r="L249" s="71">
        <v>4.4699999999828675E-2</v>
      </c>
      <c r="M249" s="72">
        <v>28035.684614000005</v>
      </c>
      <c r="N249" s="80">
        <v>99.93</v>
      </c>
      <c r="O249" s="72">
        <v>28.016057784000001</v>
      </c>
      <c r="P249" s="73">
        <f t="shared" si="3"/>
        <v>3.3504924999981336E-4</v>
      </c>
      <c r="Q249" s="73">
        <f>O249/'סכום נכסי הקרן'!$C$41</f>
        <v>3.2458100531297256E-5</v>
      </c>
    </row>
    <row r="250" spans="1:17">
      <c r="A250" s="69" t="s">
        <v>3275</v>
      </c>
      <c r="B250" s="70" t="s">
        <v>2887</v>
      </c>
      <c r="C250" s="54" t="s">
        <v>3050</v>
      </c>
      <c r="D250" s="117" t="s">
        <v>3363</v>
      </c>
      <c r="E250" s="54" t="s">
        <v>624</v>
      </c>
      <c r="F250" s="79">
        <v>44858</v>
      </c>
      <c r="G250" s="54" t="s">
        <v>130</v>
      </c>
      <c r="H250" s="72">
        <v>5.4299999998637825</v>
      </c>
      <c r="I250" s="70" t="s">
        <v>652</v>
      </c>
      <c r="J250" s="70" t="s">
        <v>132</v>
      </c>
      <c r="K250" s="71">
        <v>3.49E-2</v>
      </c>
      <c r="L250" s="71">
        <v>4.4599999998913703E-2</v>
      </c>
      <c r="M250" s="72">
        <v>23212.181582000001</v>
      </c>
      <c r="N250" s="80">
        <v>99.94</v>
      </c>
      <c r="O250" s="72">
        <v>23.198252812000003</v>
      </c>
      <c r="P250" s="73">
        <f t="shared" si="3"/>
        <v>2.7743222354451231E-4</v>
      </c>
      <c r="Q250" s="73">
        <f>O250/'סכום נכסי הקרן'!$C$41</f>
        <v>2.6876415937161864E-5</v>
      </c>
    </row>
    <row r="251" spans="1:17">
      <c r="A251" s="69" t="s">
        <v>3275</v>
      </c>
      <c r="B251" s="70" t="s">
        <v>2887</v>
      </c>
      <c r="C251" s="54" t="s">
        <v>3051</v>
      </c>
      <c r="D251" s="117" t="s">
        <v>3363</v>
      </c>
      <c r="E251" s="54" t="s">
        <v>624</v>
      </c>
      <c r="F251" s="79">
        <v>44858</v>
      </c>
      <c r="G251" s="54" t="s">
        <v>130</v>
      </c>
      <c r="H251" s="72">
        <v>5.319999999987596</v>
      </c>
      <c r="I251" s="70" t="s">
        <v>652</v>
      </c>
      <c r="J251" s="70" t="s">
        <v>132</v>
      </c>
      <c r="K251" s="71">
        <v>3.49E-2</v>
      </c>
      <c r="L251" s="71">
        <v>4.4699999999979319E-2</v>
      </c>
      <c r="M251" s="72">
        <v>29030.749957</v>
      </c>
      <c r="N251" s="80">
        <v>99.98</v>
      </c>
      <c r="O251" s="72">
        <v>29.024941898000005</v>
      </c>
      <c r="P251" s="73">
        <f t="shared" si="3"/>
        <v>3.4711468291469955E-4</v>
      </c>
      <c r="Q251" s="73">
        <f>O251/'סכום נכסי הקרן'!$C$41</f>
        <v>3.3626946706912387E-5</v>
      </c>
    </row>
    <row r="252" spans="1:17">
      <c r="A252" s="69" t="s">
        <v>3275</v>
      </c>
      <c r="B252" s="70" t="s">
        <v>2887</v>
      </c>
      <c r="C252" s="54" t="s">
        <v>3052</v>
      </c>
      <c r="D252" s="117" t="s">
        <v>3363</v>
      </c>
      <c r="E252" s="54" t="s">
        <v>624</v>
      </c>
      <c r="F252" s="79">
        <v>44858</v>
      </c>
      <c r="G252" s="54" t="s">
        <v>130</v>
      </c>
      <c r="H252" s="72">
        <v>5.3600000000566359</v>
      </c>
      <c r="I252" s="70" t="s">
        <v>652</v>
      </c>
      <c r="J252" s="70" t="s">
        <v>132</v>
      </c>
      <c r="K252" s="71">
        <v>3.49E-2</v>
      </c>
      <c r="L252" s="71">
        <v>4.4700000000637147E-2</v>
      </c>
      <c r="M252" s="72">
        <v>35323.591143999998</v>
      </c>
      <c r="N252" s="80">
        <v>99.97</v>
      </c>
      <c r="O252" s="72">
        <v>35.312991625000002</v>
      </c>
      <c r="P252" s="73">
        <f t="shared" si="3"/>
        <v>4.2231464006913113E-4</v>
      </c>
      <c r="Q252" s="73">
        <f>O252/'סכום נכסי הקרן'!$C$41</f>
        <v>4.0911988441132493E-5</v>
      </c>
    </row>
    <row r="253" spans="1:17">
      <c r="A253" s="69" t="s">
        <v>3275</v>
      </c>
      <c r="B253" s="70" t="s">
        <v>2887</v>
      </c>
      <c r="C253" s="54" t="s">
        <v>3053</v>
      </c>
      <c r="D253" s="117" t="s">
        <v>3363</v>
      </c>
      <c r="E253" s="54" t="s">
        <v>624</v>
      </c>
      <c r="F253" s="79">
        <v>44858</v>
      </c>
      <c r="G253" s="54" t="s">
        <v>130</v>
      </c>
      <c r="H253" s="72">
        <v>5.5200000000933818</v>
      </c>
      <c r="I253" s="70" t="s">
        <v>652</v>
      </c>
      <c r="J253" s="70" t="s">
        <v>132</v>
      </c>
      <c r="K253" s="71">
        <v>3.49E-2</v>
      </c>
      <c r="L253" s="71">
        <v>4.4500000000404973E-2</v>
      </c>
      <c r="M253" s="72">
        <v>21010.026507999999</v>
      </c>
      <c r="N253" s="80">
        <v>99.9</v>
      </c>
      <c r="O253" s="72">
        <v>20.989015027000001</v>
      </c>
      <c r="P253" s="73">
        <f t="shared" si="3"/>
        <v>2.5101153764207847E-4</v>
      </c>
      <c r="Q253" s="73">
        <f>O253/'סכום נכסי הקרן'!$C$41</f>
        <v>2.4316895869209161E-5</v>
      </c>
    </row>
    <row r="254" spans="1:17">
      <c r="A254" s="69" t="s">
        <v>3303</v>
      </c>
      <c r="B254" s="70" t="s">
        <v>2878</v>
      </c>
      <c r="C254" s="54">
        <v>9637</v>
      </c>
      <c r="D254" s="117" t="s">
        <v>3363</v>
      </c>
      <c r="E254" s="54" t="s">
        <v>624</v>
      </c>
      <c r="F254" s="79">
        <v>45104</v>
      </c>
      <c r="G254" s="54" t="s">
        <v>130</v>
      </c>
      <c r="H254" s="72">
        <v>2.3000000000004426</v>
      </c>
      <c r="I254" s="70" t="s">
        <v>332</v>
      </c>
      <c r="J254" s="70" t="s">
        <v>132</v>
      </c>
      <c r="K254" s="71">
        <v>5.2159000000000004E-2</v>
      </c>
      <c r="L254" s="71">
        <v>5.7900000000050043E-2</v>
      </c>
      <c r="M254" s="72">
        <v>226242.75</v>
      </c>
      <c r="N254" s="80">
        <v>99.81</v>
      </c>
      <c r="O254" s="72">
        <v>225.81289755300003</v>
      </c>
      <c r="P254" s="73">
        <f t="shared" si="3"/>
        <v>2.7005384750678932E-3</v>
      </c>
      <c r="Q254" s="73">
        <f>O254/'סכום נכסי הקרן'!$C$41</f>
        <v>2.6161631256431313E-4</v>
      </c>
    </row>
    <row r="255" spans="1:17">
      <c r="A255" s="69" t="s">
        <v>3304</v>
      </c>
      <c r="B255" s="70" t="s">
        <v>2878</v>
      </c>
      <c r="C255" s="54">
        <v>9577</v>
      </c>
      <c r="D255" s="117" t="s">
        <v>3363</v>
      </c>
      <c r="E255" s="54" t="s">
        <v>624</v>
      </c>
      <c r="F255" s="79">
        <v>45063</v>
      </c>
      <c r="G255" s="54" t="s">
        <v>130</v>
      </c>
      <c r="H255" s="72">
        <v>3.3699999999968129</v>
      </c>
      <c r="I255" s="70" t="s">
        <v>332</v>
      </c>
      <c r="J255" s="70" t="s">
        <v>132</v>
      </c>
      <c r="K255" s="71">
        <v>4.4344000000000001E-2</v>
      </c>
      <c r="L255" s="71">
        <v>4.1899999999954911E-2</v>
      </c>
      <c r="M255" s="72">
        <v>339364.125</v>
      </c>
      <c r="N255" s="80">
        <v>102.62</v>
      </c>
      <c r="O255" s="72">
        <v>348.25546100299999</v>
      </c>
      <c r="P255" s="73">
        <f t="shared" si="3"/>
        <v>4.1648518830522977E-3</v>
      </c>
      <c r="Q255" s="73">
        <f>O255/'סכום נכסי הקרן'!$C$41</f>
        <v>4.0347256744538147E-4</v>
      </c>
    </row>
    <row r="256" spans="1:17">
      <c r="A256" s="69" t="s">
        <v>3305</v>
      </c>
      <c r="B256" s="70" t="s">
        <v>2887</v>
      </c>
      <c r="C256" s="54" t="s">
        <v>3054</v>
      </c>
      <c r="D256" s="117" t="s">
        <v>3363</v>
      </c>
      <c r="E256" s="54" t="s">
        <v>624</v>
      </c>
      <c r="F256" s="79">
        <v>42372</v>
      </c>
      <c r="G256" s="54" t="s">
        <v>130</v>
      </c>
      <c r="H256" s="72">
        <v>9.3600000000059786</v>
      </c>
      <c r="I256" s="70" t="s">
        <v>128</v>
      </c>
      <c r="J256" s="70" t="s">
        <v>132</v>
      </c>
      <c r="K256" s="71">
        <v>6.7000000000000004E-2</v>
      </c>
      <c r="L256" s="71">
        <v>3.410000000002724E-2</v>
      </c>
      <c r="M256" s="72">
        <v>273831.809167</v>
      </c>
      <c r="N256" s="80">
        <v>151.47999999999999</v>
      </c>
      <c r="O256" s="72">
        <v>414.80042440700004</v>
      </c>
      <c r="P256" s="73">
        <f t="shared" si="3"/>
        <v>4.9606754872036432E-3</v>
      </c>
      <c r="Q256" s="73">
        <f>O256/'סכום נכסי הקרן'!$C$41</f>
        <v>4.8056846468657233E-4</v>
      </c>
    </row>
    <row r="257" spans="1:17">
      <c r="A257" s="69" t="s">
        <v>3306</v>
      </c>
      <c r="B257" s="70" t="s">
        <v>2887</v>
      </c>
      <c r="C257" s="54" t="s">
        <v>3055</v>
      </c>
      <c r="D257" s="117" t="s">
        <v>3363</v>
      </c>
      <c r="E257" s="54" t="s">
        <v>645</v>
      </c>
      <c r="F257" s="79">
        <v>44871</v>
      </c>
      <c r="G257" s="117" t="s">
        <v>3363</v>
      </c>
      <c r="H257" s="72">
        <v>4.6900000000045567</v>
      </c>
      <c r="I257" s="70" t="s">
        <v>332</v>
      </c>
      <c r="J257" s="70" t="s">
        <v>132</v>
      </c>
      <c r="K257" s="71">
        <v>0.05</v>
      </c>
      <c r="L257" s="71">
        <v>6.990000000006405E-2</v>
      </c>
      <c r="M257" s="72">
        <v>338897.55457699997</v>
      </c>
      <c r="N257" s="80">
        <v>95.84</v>
      </c>
      <c r="O257" s="72">
        <v>324.79940380799997</v>
      </c>
      <c r="P257" s="73">
        <f t="shared" si="3"/>
        <v>3.8843365289033022E-3</v>
      </c>
      <c r="Q257" s="73">
        <f>O257/'סכום נכסי הקרן'!$C$41</f>
        <v>3.7629747134967125E-4</v>
      </c>
    </row>
    <row r="258" spans="1:17">
      <c r="A258" s="69" t="s">
        <v>3306</v>
      </c>
      <c r="B258" s="70" t="s">
        <v>2887</v>
      </c>
      <c r="C258" s="54" t="s">
        <v>3056</v>
      </c>
      <c r="D258" s="117" t="s">
        <v>3363</v>
      </c>
      <c r="E258" s="54" t="s">
        <v>645</v>
      </c>
      <c r="F258" s="79">
        <v>44969</v>
      </c>
      <c r="G258" s="117" t="s">
        <v>3363</v>
      </c>
      <c r="H258" s="72">
        <v>4.6900000000026134</v>
      </c>
      <c r="I258" s="70" t="s">
        <v>332</v>
      </c>
      <c r="J258" s="70" t="s">
        <v>132</v>
      </c>
      <c r="K258" s="71">
        <v>0.05</v>
      </c>
      <c r="L258" s="71">
        <v>6.7100000000024432E-2</v>
      </c>
      <c r="M258" s="72">
        <v>245700.30093</v>
      </c>
      <c r="N258" s="80">
        <v>96.56</v>
      </c>
      <c r="O258" s="72">
        <v>237.248224502</v>
      </c>
      <c r="P258" s="73">
        <f t="shared" si="3"/>
        <v>2.8372956786439515E-3</v>
      </c>
      <c r="Q258" s="73">
        <f>O258/'סכום נכסי הקרן'!$C$41</f>
        <v>2.7486475010611707E-4</v>
      </c>
    </row>
    <row r="259" spans="1:17">
      <c r="A259" s="69" t="s">
        <v>3306</v>
      </c>
      <c r="B259" s="70" t="s">
        <v>2887</v>
      </c>
      <c r="C259" s="54" t="s">
        <v>3057</v>
      </c>
      <c r="D259" s="117" t="s">
        <v>3363</v>
      </c>
      <c r="E259" s="54" t="s">
        <v>645</v>
      </c>
      <c r="F259" s="79">
        <v>45018</v>
      </c>
      <c r="G259" s="117" t="s">
        <v>3363</v>
      </c>
      <c r="H259" s="72">
        <v>4.6900000000139368</v>
      </c>
      <c r="I259" s="70" t="s">
        <v>332</v>
      </c>
      <c r="J259" s="70" t="s">
        <v>132</v>
      </c>
      <c r="K259" s="71">
        <v>0.05</v>
      </c>
      <c r="L259" s="71">
        <v>4.18000000001362E-2</v>
      </c>
      <c r="M259" s="72">
        <v>117172.10465199999</v>
      </c>
      <c r="N259" s="80">
        <v>107.78</v>
      </c>
      <c r="O259" s="72">
        <v>126.28808979599998</v>
      </c>
      <c r="P259" s="73">
        <f t="shared" si="3"/>
        <v>1.5103027733696251E-3</v>
      </c>
      <c r="Q259" s="73">
        <f>O259/'סכום נכסי הקרן'!$C$41</f>
        <v>1.4631150271417009E-4</v>
      </c>
    </row>
    <row r="260" spans="1:17">
      <c r="A260" s="69" t="s">
        <v>3306</v>
      </c>
      <c r="B260" s="70" t="s">
        <v>2887</v>
      </c>
      <c r="C260" s="54" t="s">
        <v>3058</v>
      </c>
      <c r="D260" s="117" t="s">
        <v>3363</v>
      </c>
      <c r="E260" s="54" t="s">
        <v>645</v>
      </c>
      <c r="F260" s="79">
        <v>45109</v>
      </c>
      <c r="G260" s="117" t="s">
        <v>3363</v>
      </c>
      <c r="H260" s="72">
        <v>4.6900000000033559</v>
      </c>
      <c r="I260" s="70" t="s">
        <v>332</v>
      </c>
      <c r="J260" s="70" t="s">
        <v>132</v>
      </c>
      <c r="K260" s="71">
        <v>0.05</v>
      </c>
      <c r="L260" s="71">
        <v>5.2500000000093243E-2</v>
      </c>
      <c r="M260" s="72">
        <v>105807.740416</v>
      </c>
      <c r="N260" s="80">
        <v>101.37</v>
      </c>
      <c r="O260" s="72">
        <v>107.257298756</v>
      </c>
      <c r="P260" s="73">
        <f t="shared" si="3"/>
        <v>1.2827100008955246E-3</v>
      </c>
      <c r="Q260" s="73">
        <f>O260/'סכום נכסי הקרן'!$C$41</f>
        <v>1.2426331401007621E-4</v>
      </c>
    </row>
    <row r="261" spans="1:17">
      <c r="A261" s="69" t="s">
        <v>3306</v>
      </c>
      <c r="B261" s="70" t="s">
        <v>2887</v>
      </c>
      <c r="C261" s="54" t="s">
        <v>3059</v>
      </c>
      <c r="D261" s="117" t="s">
        <v>3363</v>
      </c>
      <c r="E261" s="54" t="s">
        <v>645</v>
      </c>
      <c r="F261" s="79">
        <v>45200</v>
      </c>
      <c r="G261" s="117" t="s">
        <v>3363</v>
      </c>
      <c r="H261" s="72">
        <v>4.6900000000091842</v>
      </c>
      <c r="I261" s="70" t="s">
        <v>332</v>
      </c>
      <c r="J261" s="70" t="s">
        <v>132</v>
      </c>
      <c r="K261" s="71">
        <v>0.05</v>
      </c>
      <c r="L261" s="71">
        <v>4.9200000000096521E-2</v>
      </c>
      <c r="M261" s="72">
        <v>126433.31470100001</v>
      </c>
      <c r="N261" s="80">
        <v>101.61</v>
      </c>
      <c r="O261" s="72">
        <v>128.46889637800001</v>
      </c>
      <c r="P261" s="73">
        <f t="shared" si="3"/>
        <v>1.5363834452231453E-3</v>
      </c>
      <c r="Q261" s="73">
        <f>O261/'סכום נכסי הקרן'!$C$41</f>
        <v>1.4883808371366736E-4</v>
      </c>
    </row>
    <row r="262" spans="1:17">
      <c r="A262" s="69" t="s">
        <v>3307</v>
      </c>
      <c r="B262" s="70" t="s">
        <v>2887</v>
      </c>
      <c r="C262" s="54" t="s">
        <v>3060</v>
      </c>
      <c r="D262" s="117" t="s">
        <v>3363</v>
      </c>
      <c r="E262" s="54" t="s">
        <v>645</v>
      </c>
      <c r="F262" s="79">
        <v>41816</v>
      </c>
      <c r="G262" s="117" t="s">
        <v>3363</v>
      </c>
      <c r="H262" s="72">
        <v>5.5400000000146994</v>
      </c>
      <c r="I262" s="70" t="s">
        <v>652</v>
      </c>
      <c r="J262" s="70" t="s">
        <v>132</v>
      </c>
      <c r="K262" s="71">
        <v>4.4999999999999998E-2</v>
      </c>
      <c r="L262" s="71">
        <v>9.0500000000353853E-2</v>
      </c>
      <c r="M262" s="72">
        <v>84241.576016000006</v>
      </c>
      <c r="N262" s="80">
        <v>87.22</v>
      </c>
      <c r="O262" s="72">
        <v>73.475507248</v>
      </c>
      <c r="P262" s="73">
        <f t="shared" si="3"/>
        <v>8.7870726804602619E-4</v>
      </c>
      <c r="Q262" s="73">
        <f>O262/'סכום נכסי הקרן'!$C$41</f>
        <v>8.5125302754252911E-5</v>
      </c>
    </row>
    <row r="263" spans="1:17">
      <c r="A263" s="69" t="s">
        <v>3307</v>
      </c>
      <c r="B263" s="70" t="s">
        <v>2887</v>
      </c>
      <c r="C263" s="54" t="s">
        <v>3061</v>
      </c>
      <c r="D263" s="117" t="s">
        <v>3363</v>
      </c>
      <c r="E263" s="54" t="s">
        <v>645</v>
      </c>
      <c r="F263" s="79">
        <v>42625</v>
      </c>
      <c r="G263" s="117" t="s">
        <v>3363</v>
      </c>
      <c r="H263" s="72">
        <v>5.5400000000408491</v>
      </c>
      <c r="I263" s="70" t="s">
        <v>652</v>
      </c>
      <c r="J263" s="70" t="s">
        <v>132</v>
      </c>
      <c r="K263" s="71">
        <v>4.4999999999999998E-2</v>
      </c>
      <c r="L263" s="71">
        <v>9.0500000000632214E-2</v>
      </c>
      <c r="M263" s="72">
        <v>23457.789670999999</v>
      </c>
      <c r="N263" s="80">
        <v>87.66</v>
      </c>
      <c r="O263" s="72">
        <v>20.563098254</v>
      </c>
      <c r="P263" s="73">
        <f t="shared" ref="P263:P327" si="4">IFERROR(O263/$O$8,0)</f>
        <v>2.459179196728334E-4</v>
      </c>
      <c r="Q263" s="73">
        <f>O263/'סכום נכסי הקרן'!$C$41</f>
        <v>2.3823448520457085E-5</v>
      </c>
    </row>
    <row r="264" spans="1:17">
      <c r="A264" s="69" t="s">
        <v>3307</v>
      </c>
      <c r="B264" s="70" t="s">
        <v>2887</v>
      </c>
      <c r="C264" s="54" t="s">
        <v>3062</v>
      </c>
      <c r="D264" s="117" t="s">
        <v>3363</v>
      </c>
      <c r="E264" s="54" t="s">
        <v>645</v>
      </c>
      <c r="F264" s="79">
        <v>42716</v>
      </c>
      <c r="G264" s="117" t="s">
        <v>3363</v>
      </c>
      <c r="H264" s="72">
        <v>5.539999999914043</v>
      </c>
      <c r="I264" s="70" t="s">
        <v>652</v>
      </c>
      <c r="J264" s="70" t="s">
        <v>132</v>
      </c>
      <c r="K264" s="71">
        <v>4.4999999999999998E-2</v>
      </c>
      <c r="L264" s="71">
        <v>9.0499999998684993E-2</v>
      </c>
      <c r="M264" s="72">
        <v>17747.196101000001</v>
      </c>
      <c r="N264" s="80">
        <v>87.84</v>
      </c>
      <c r="O264" s="72">
        <v>15.589137821</v>
      </c>
      <c r="P264" s="73">
        <f t="shared" si="4"/>
        <v>1.8643340099236619E-4</v>
      </c>
      <c r="Q264" s="73">
        <f>O264/'סכום נכסי הקרן'!$C$41</f>
        <v>1.8060849477517845E-5</v>
      </c>
    </row>
    <row r="265" spans="1:17">
      <c r="A265" s="69" t="s">
        <v>3307</v>
      </c>
      <c r="B265" s="70" t="s">
        <v>2887</v>
      </c>
      <c r="C265" s="54" t="s">
        <v>3063</v>
      </c>
      <c r="D265" s="117" t="s">
        <v>3363</v>
      </c>
      <c r="E265" s="54" t="s">
        <v>645</v>
      </c>
      <c r="F265" s="79">
        <v>42803</v>
      </c>
      <c r="G265" s="117" t="s">
        <v>3363</v>
      </c>
      <c r="H265" s="72">
        <v>5.5400000000262661</v>
      </c>
      <c r="I265" s="70" t="s">
        <v>652</v>
      </c>
      <c r="J265" s="70" t="s">
        <v>132</v>
      </c>
      <c r="K265" s="71">
        <v>4.4999999999999998E-2</v>
      </c>
      <c r="L265" s="71">
        <v>9.0500000000427822E-2</v>
      </c>
      <c r="M265" s="72">
        <v>113737.35251599998</v>
      </c>
      <c r="N265" s="80">
        <v>88.37</v>
      </c>
      <c r="O265" s="72">
        <v>100.509699234</v>
      </c>
      <c r="P265" s="73">
        <f t="shared" si="4"/>
        <v>1.2020142022012368E-3</v>
      </c>
      <c r="Q265" s="73">
        <f>O265/'סכום נכסי הקרן'!$C$41</f>
        <v>1.1644585927327563E-4</v>
      </c>
    </row>
    <row r="266" spans="1:17">
      <c r="A266" s="69" t="s">
        <v>3307</v>
      </c>
      <c r="B266" s="70" t="s">
        <v>2887</v>
      </c>
      <c r="C266" s="54" t="s">
        <v>3064</v>
      </c>
      <c r="D266" s="117" t="s">
        <v>3363</v>
      </c>
      <c r="E266" s="54" t="s">
        <v>645</v>
      </c>
      <c r="F266" s="79">
        <v>42898</v>
      </c>
      <c r="G266" s="117" t="s">
        <v>3363</v>
      </c>
      <c r="H266" s="72">
        <v>5.5400000000563612</v>
      </c>
      <c r="I266" s="70" t="s">
        <v>652</v>
      </c>
      <c r="J266" s="70" t="s">
        <v>132</v>
      </c>
      <c r="K266" s="71">
        <v>4.4999999999999998E-2</v>
      </c>
      <c r="L266" s="71">
        <v>9.0500000000771005E-2</v>
      </c>
      <c r="M266" s="72">
        <v>21391.081425</v>
      </c>
      <c r="N266" s="80">
        <v>87.92</v>
      </c>
      <c r="O266" s="72">
        <v>18.807039810999999</v>
      </c>
      <c r="P266" s="73">
        <f t="shared" si="4"/>
        <v>2.2491688987702084E-4</v>
      </c>
      <c r="Q266" s="73">
        <f>O266/'סכום נכסי הקרן'!$C$41</f>
        <v>2.1788960944754012E-5</v>
      </c>
    </row>
    <row r="267" spans="1:17">
      <c r="A267" s="69" t="s">
        <v>3307</v>
      </c>
      <c r="B267" s="70" t="s">
        <v>2887</v>
      </c>
      <c r="C267" s="54" t="s">
        <v>3065</v>
      </c>
      <c r="D267" s="117" t="s">
        <v>3363</v>
      </c>
      <c r="E267" s="54" t="s">
        <v>645</v>
      </c>
      <c r="F267" s="79">
        <v>42989</v>
      </c>
      <c r="G267" s="117" t="s">
        <v>3363</v>
      </c>
      <c r="H267" s="72">
        <v>5.5399999999117515</v>
      </c>
      <c r="I267" s="70" t="s">
        <v>652</v>
      </c>
      <c r="J267" s="70" t="s">
        <v>132</v>
      </c>
      <c r="K267" s="71">
        <v>4.4999999999999998E-2</v>
      </c>
      <c r="L267" s="71">
        <v>9.0499999998844366E-2</v>
      </c>
      <c r="M267" s="72">
        <v>26955.455392</v>
      </c>
      <c r="N267" s="80">
        <v>88.28</v>
      </c>
      <c r="O267" s="72">
        <v>23.796277015000001</v>
      </c>
      <c r="P267" s="73">
        <f t="shared" si="4"/>
        <v>2.8458410630552357E-4</v>
      </c>
      <c r="Q267" s="73">
        <f>O267/'סכום נכסי הקרן'!$C$41</f>
        <v>2.7569258943511185E-5</v>
      </c>
    </row>
    <row r="268" spans="1:17">
      <c r="A268" s="69" t="s">
        <v>3307</v>
      </c>
      <c r="B268" s="70" t="s">
        <v>2887</v>
      </c>
      <c r="C268" s="54" t="s">
        <v>3066</v>
      </c>
      <c r="D268" s="117" t="s">
        <v>3363</v>
      </c>
      <c r="E268" s="54" t="s">
        <v>645</v>
      </c>
      <c r="F268" s="79">
        <v>43080</v>
      </c>
      <c r="G268" s="117" t="s">
        <v>3363</v>
      </c>
      <c r="H268" s="72">
        <v>5.5400000002594929</v>
      </c>
      <c r="I268" s="70" t="s">
        <v>652</v>
      </c>
      <c r="J268" s="70" t="s">
        <v>132</v>
      </c>
      <c r="K268" s="71">
        <v>4.4999999999999998E-2</v>
      </c>
      <c r="L268" s="71">
        <v>9.0500000003755826E-2</v>
      </c>
      <c r="M268" s="72">
        <v>8351.7317500000008</v>
      </c>
      <c r="N268" s="80">
        <v>87.67</v>
      </c>
      <c r="O268" s="72">
        <v>7.3219636650000002</v>
      </c>
      <c r="P268" s="73">
        <f t="shared" si="4"/>
        <v>8.7564726393631664E-5</v>
      </c>
      <c r="Q268" s="73">
        <f>O268/'סכום נכסי הקרן'!$C$41</f>
        <v>8.4828862988996919E-6</v>
      </c>
    </row>
    <row r="269" spans="1:17">
      <c r="A269" s="69" t="s">
        <v>3307</v>
      </c>
      <c r="B269" s="70" t="s">
        <v>2887</v>
      </c>
      <c r="C269" s="54" t="s">
        <v>3067</v>
      </c>
      <c r="D269" s="117" t="s">
        <v>3363</v>
      </c>
      <c r="E269" s="54" t="s">
        <v>645</v>
      </c>
      <c r="F269" s="79">
        <v>43171</v>
      </c>
      <c r="G269" s="117" t="s">
        <v>3363</v>
      </c>
      <c r="H269" s="72">
        <v>5.4299999996823338</v>
      </c>
      <c r="I269" s="70" t="s">
        <v>652</v>
      </c>
      <c r="J269" s="70" t="s">
        <v>132</v>
      </c>
      <c r="K269" s="71">
        <v>4.4999999999999998E-2</v>
      </c>
      <c r="L269" s="71">
        <v>9.149999999319286E-2</v>
      </c>
      <c r="M269" s="72">
        <v>6240.2912859999997</v>
      </c>
      <c r="N269" s="80">
        <v>88.28</v>
      </c>
      <c r="O269" s="72">
        <v>5.5089294249999998</v>
      </c>
      <c r="P269" s="73">
        <f t="shared" si="4"/>
        <v>6.588231243591559E-5</v>
      </c>
      <c r="Q269" s="73">
        <f>O269/'סכום נכסי הקרן'!$C$41</f>
        <v>6.3823892167508946E-6</v>
      </c>
    </row>
    <row r="270" spans="1:17">
      <c r="A270" s="69" t="s">
        <v>3307</v>
      </c>
      <c r="B270" s="70" t="s">
        <v>2887</v>
      </c>
      <c r="C270" s="54" t="s">
        <v>3068</v>
      </c>
      <c r="D270" s="117" t="s">
        <v>3363</v>
      </c>
      <c r="E270" s="54" t="s">
        <v>645</v>
      </c>
      <c r="F270" s="79">
        <v>43341</v>
      </c>
      <c r="G270" s="117" t="s">
        <v>3363</v>
      </c>
      <c r="H270" s="72">
        <v>5.5799999999088303</v>
      </c>
      <c r="I270" s="70" t="s">
        <v>652</v>
      </c>
      <c r="J270" s="70" t="s">
        <v>132</v>
      </c>
      <c r="K270" s="71">
        <v>4.4999999999999998E-2</v>
      </c>
      <c r="L270" s="71">
        <v>8.7799999998798881E-2</v>
      </c>
      <c r="M270" s="72">
        <v>15655.379617000001</v>
      </c>
      <c r="N270" s="80">
        <v>88.28</v>
      </c>
      <c r="O270" s="72">
        <v>13.820568697000002</v>
      </c>
      <c r="P270" s="73">
        <f t="shared" si="4"/>
        <v>1.6528275363371332E-4</v>
      </c>
      <c r="Q270" s="73">
        <f>O270/'סכום נכסי הקרן'!$C$41</f>
        <v>1.6011867609122217E-5</v>
      </c>
    </row>
    <row r="271" spans="1:17">
      <c r="A271" s="69" t="s">
        <v>3307</v>
      </c>
      <c r="B271" s="70" t="s">
        <v>2887</v>
      </c>
      <c r="C271" s="54" t="s">
        <v>3069</v>
      </c>
      <c r="D271" s="117" t="s">
        <v>3363</v>
      </c>
      <c r="E271" s="54" t="s">
        <v>645</v>
      </c>
      <c r="F271" s="79">
        <v>43990</v>
      </c>
      <c r="G271" s="117" t="s">
        <v>3363</v>
      </c>
      <c r="H271" s="72">
        <v>5.5399999999188205</v>
      </c>
      <c r="I271" s="70" t="s">
        <v>652</v>
      </c>
      <c r="J271" s="70" t="s">
        <v>132</v>
      </c>
      <c r="K271" s="71">
        <v>4.4999999999999998E-2</v>
      </c>
      <c r="L271" s="71">
        <v>9.0499999998540179E-2</v>
      </c>
      <c r="M271" s="72">
        <v>16146.762354</v>
      </c>
      <c r="N271" s="80">
        <v>86.97</v>
      </c>
      <c r="O271" s="72">
        <v>14.042838940999999</v>
      </c>
      <c r="P271" s="73">
        <f t="shared" si="4"/>
        <v>1.6794092485550473E-4</v>
      </c>
      <c r="Q271" s="73">
        <f>O271/'סכום נכסי הקרן'!$C$41</f>
        <v>1.6269379568174075E-5</v>
      </c>
    </row>
    <row r="272" spans="1:17">
      <c r="A272" s="69" t="s">
        <v>3307</v>
      </c>
      <c r="B272" s="70" t="s">
        <v>2887</v>
      </c>
      <c r="C272" s="54" t="s">
        <v>3070</v>
      </c>
      <c r="D272" s="117" t="s">
        <v>3363</v>
      </c>
      <c r="E272" s="54" t="s">
        <v>645</v>
      </c>
      <c r="F272" s="79">
        <v>41893</v>
      </c>
      <c r="G272" s="117" t="s">
        <v>3363</v>
      </c>
      <c r="H272" s="72">
        <v>5.5400000001546079</v>
      </c>
      <c r="I272" s="70" t="s">
        <v>652</v>
      </c>
      <c r="J272" s="70" t="s">
        <v>132</v>
      </c>
      <c r="K272" s="71">
        <v>4.4999999999999998E-2</v>
      </c>
      <c r="L272" s="71">
        <v>9.0500000002541978E-2</v>
      </c>
      <c r="M272" s="72">
        <v>16527.348179000001</v>
      </c>
      <c r="N272" s="80">
        <v>86.88</v>
      </c>
      <c r="O272" s="72">
        <v>14.358960107</v>
      </c>
      <c r="P272" s="73">
        <f t="shared" si="4"/>
        <v>1.7172147672307888E-4</v>
      </c>
      <c r="Q272" s="73">
        <f>O272/'סכום נכסי הקרן'!$C$41</f>
        <v>1.6635622837131021E-5</v>
      </c>
    </row>
    <row r="273" spans="1:17">
      <c r="A273" s="69" t="s">
        <v>3307</v>
      </c>
      <c r="B273" s="70" t="s">
        <v>2887</v>
      </c>
      <c r="C273" s="54" t="s">
        <v>3071</v>
      </c>
      <c r="D273" s="117" t="s">
        <v>3363</v>
      </c>
      <c r="E273" s="54" t="s">
        <v>645</v>
      </c>
      <c r="F273" s="79">
        <v>42151</v>
      </c>
      <c r="G273" s="117" t="s">
        <v>3363</v>
      </c>
      <c r="H273" s="72">
        <v>5.5400000000079075</v>
      </c>
      <c r="I273" s="70" t="s">
        <v>652</v>
      </c>
      <c r="J273" s="70" t="s">
        <v>132</v>
      </c>
      <c r="K273" s="71">
        <v>4.4999999999999998E-2</v>
      </c>
      <c r="L273" s="71">
        <v>9.0500000000122385E-2</v>
      </c>
      <c r="M273" s="72">
        <v>60525.964767999991</v>
      </c>
      <c r="N273" s="80">
        <v>87.75</v>
      </c>
      <c r="O273" s="72">
        <v>53.111537727000005</v>
      </c>
      <c r="P273" s="73">
        <f t="shared" si="4"/>
        <v>6.3517076595733153E-4</v>
      </c>
      <c r="Q273" s="73">
        <f>O273/'סכום נכסי הקרן'!$C$41</f>
        <v>6.1532555515332851E-5</v>
      </c>
    </row>
    <row r="274" spans="1:17">
      <c r="A274" s="69" t="s">
        <v>3307</v>
      </c>
      <c r="B274" s="70" t="s">
        <v>2887</v>
      </c>
      <c r="C274" s="54" t="s">
        <v>3072</v>
      </c>
      <c r="D274" s="117" t="s">
        <v>3363</v>
      </c>
      <c r="E274" s="54" t="s">
        <v>645</v>
      </c>
      <c r="F274" s="79">
        <v>42166</v>
      </c>
      <c r="G274" s="117" t="s">
        <v>3363</v>
      </c>
      <c r="H274" s="72">
        <v>5.539999999967181</v>
      </c>
      <c r="I274" s="70" t="s">
        <v>652</v>
      </c>
      <c r="J274" s="70" t="s">
        <v>132</v>
      </c>
      <c r="K274" s="71">
        <v>4.4999999999999998E-2</v>
      </c>
      <c r="L274" s="71">
        <v>9.0499999999339623E-2</v>
      </c>
      <c r="M274" s="72">
        <v>56948.280017999998</v>
      </c>
      <c r="N274" s="80">
        <v>87.75</v>
      </c>
      <c r="O274" s="72">
        <v>49.972119166000006</v>
      </c>
      <c r="P274" s="73">
        <f t="shared" si="4"/>
        <v>5.97625875009139E-4</v>
      </c>
      <c r="Q274" s="73">
        <f>O274/'סכום נכסי הקרן'!$C$41</f>
        <v>5.7895371295897328E-5</v>
      </c>
    </row>
    <row r="275" spans="1:17">
      <c r="A275" s="69" t="s">
        <v>3307</v>
      </c>
      <c r="B275" s="70" t="s">
        <v>2887</v>
      </c>
      <c r="C275" s="54" t="s">
        <v>3073</v>
      </c>
      <c r="D275" s="117" t="s">
        <v>3363</v>
      </c>
      <c r="E275" s="54" t="s">
        <v>645</v>
      </c>
      <c r="F275" s="79">
        <v>42257</v>
      </c>
      <c r="G275" s="117" t="s">
        <v>3363</v>
      </c>
      <c r="H275" s="72">
        <v>5.5399999999203571</v>
      </c>
      <c r="I275" s="70" t="s">
        <v>652</v>
      </c>
      <c r="J275" s="70" t="s">
        <v>132</v>
      </c>
      <c r="K275" s="71">
        <v>4.4999999999999998E-2</v>
      </c>
      <c r="L275" s="71">
        <v>9.0499999998577815E-2</v>
      </c>
      <c r="M275" s="72">
        <v>30262.570191999999</v>
      </c>
      <c r="N275" s="80">
        <v>87.13</v>
      </c>
      <c r="O275" s="72">
        <v>26.367777314999998</v>
      </c>
      <c r="P275" s="73">
        <f t="shared" si="4"/>
        <v>3.1533715705705872E-4</v>
      </c>
      <c r="Q275" s="73">
        <f>O275/'סכום נכסי הקרן'!$C$41</f>
        <v>3.0548479499706941E-5</v>
      </c>
    </row>
    <row r="276" spans="1:17">
      <c r="A276" s="69" t="s">
        <v>3307</v>
      </c>
      <c r="B276" s="70" t="s">
        <v>2887</v>
      </c>
      <c r="C276" s="54" t="s">
        <v>3074</v>
      </c>
      <c r="D276" s="117" t="s">
        <v>3363</v>
      </c>
      <c r="E276" s="54" t="s">
        <v>645</v>
      </c>
      <c r="F276" s="79">
        <v>42348</v>
      </c>
      <c r="G276" s="117" t="s">
        <v>3363</v>
      </c>
      <c r="H276" s="72">
        <v>5.5400000000056666</v>
      </c>
      <c r="I276" s="70" t="s">
        <v>652</v>
      </c>
      <c r="J276" s="70" t="s">
        <v>132</v>
      </c>
      <c r="K276" s="71">
        <v>4.4999999999999998E-2</v>
      </c>
      <c r="L276" s="71">
        <v>9.0499999999989117E-2</v>
      </c>
      <c r="M276" s="72">
        <v>52405.314739000009</v>
      </c>
      <c r="N276" s="80">
        <v>87.57</v>
      </c>
      <c r="O276" s="72">
        <v>45.891335380999998</v>
      </c>
      <c r="P276" s="73">
        <f t="shared" si="4"/>
        <v>5.488230221196615E-4</v>
      </c>
      <c r="Q276" s="73">
        <f>O276/'סכום נכסי הקרן'!$C$41</f>
        <v>5.3167565144110228E-5</v>
      </c>
    </row>
    <row r="277" spans="1:17">
      <c r="A277" s="69" t="s">
        <v>3307</v>
      </c>
      <c r="B277" s="70" t="s">
        <v>2887</v>
      </c>
      <c r="C277" s="54" t="s">
        <v>3075</v>
      </c>
      <c r="D277" s="117" t="s">
        <v>3363</v>
      </c>
      <c r="E277" s="54" t="s">
        <v>645</v>
      </c>
      <c r="F277" s="79">
        <v>42439</v>
      </c>
      <c r="G277" s="117" t="s">
        <v>3363</v>
      </c>
      <c r="H277" s="72">
        <v>5.5400000000036327</v>
      </c>
      <c r="I277" s="70" t="s">
        <v>652</v>
      </c>
      <c r="J277" s="70" t="s">
        <v>132</v>
      </c>
      <c r="K277" s="71">
        <v>4.4999999999999998E-2</v>
      </c>
      <c r="L277" s="71">
        <v>9.0500000000090813E-2</v>
      </c>
      <c r="M277" s="72">
        <v>62241.023817000001</v>
      </c>
      <c r="N277" s="80">
        <v>88.46</v>
      </c>
      <c r="O277" s="72">
        <v>55.058411070000005</v>
      </c>
      <c r="P277" s="73">
        <f t="shared" si="4"/>
        <v>6.5845378666088349E-4</v>
      </c>
      <c r="Q277" s="73">
        <f>O277/'סכום נכסי הקרן'!$C$41</f>
        <v>6.3788112352629404E-5</v>
      </c>
    </row>
    <row r="278" spans="1:17">
      <c r="A278" s="69" t="s">
        <v>3307</v>
      </c>
      <c r="B278" s="70" t="s">
        <v>2887</v>
      </c>
      <c r="C278" s="54" t="s">
        <v>3076</v>
      </c>
      <c r="D278" s="117" t="s">
        <v>3363</v>
      </c>
      <c r="E278" s="54" t="s">
        <v>645</v>
      </c>
      <c r="F278" s="79">
        <v>42549</v>
      </c>
      <c r="G278" s="117" t="s">
        <v>3363</v>
      </c>
      <c r="H278" s="72">
        <v>5.5700000000429277</v>
      </c>
      <c r="I278" s="70" t="s">
        <v>652</v>
      </c>
      <c r="J278" s="70" t="s">
        <v>132</v>
      </c>
      <c r="K278" s="71">
        <v>4.4999999999999998E-2</v>
      </c>
      <c r="L278" s="71">
        <v>8.9200000000647761E-2</v>
      </c>
      <c r="M278" s="72">
        <v>43779.609670000005</v>
      </c>
      <c r="N278" s="80">
        <v>88.86</v>
      </c>
      <c r="O278" s="72">
        <v>38.902563169000004</v>
      </c>
      <c r="P278" s="73">
        <f t="shared" si="4"/>
        <v>4.6524299433333197E-4</v>
      </c>
      <c r="Q278" s="73">
        <f>O278/'סכום נכסי הקרן'!$C$41</f>
        <v>4.5070698954143187E-5</v>
      </c>
    </row>
    <row r="279" spans="1:17">
      <c r="A279" s="69" t="s">
        <v>3307</v>
      </c>
      <c r="B279" s="70" t="s">
        <v>2887</v>
      </c>
      <c r="C279" s="54" t="s">
        <v>3077</v>
      </c>
      <c r="D279" s="117" t="s">
        <v>3363</v>
      </c>
      <c r="E279" s="54" t="s">
        <v>645</v>
      </c>
      <c r="F279" s="79">
        <v>42604</v>
      </c>
      <c r="G279" s="117" t="s">
        <v>3363</v>
      </c>
      <c r="H279" s="72">
        <v>5.5399999999609442</v>
      </c>
      <c r="I279" s="70" t="s">
        <v>652</v>
      </c>
      <c r="J279" s="70" t="s">
        <v>132</v>
      </c>
      <c r="K279" s="71">
        <v>4.4999999999999998E-2</v>
      </c>
      <c r="L279" s="71">
        <v>9.0499999999262726E-2</v>
      </c>
      <c r="M279" s="72">
        <v>57249.459841999997</v>
      </c>
      <c r="N279" s="80">
        <v>87.66</v>
      </c>
      <c r="O279" s="72">
        <v>50.184876173999996</v>
      </c>
      <c r="P279" s="73">
        <f t="shared" si="4"/>
        <v>6.0017027567079492E-4</v>
      </c>
      <c r="Q279" s="73">
        <f>O279/'סכום נכסי הקרן'!$C$41</f>
        <v>5.8141861662516482E-5</v>
      </c>
    </row>
    <row r="280" spans="1:17">
      <c r="A280" s="69" t="s">
        <v>3276</v>
      </c>
      <c r="B280" s="70" t="s">
        <v>2887</v>
      </c>
      <c r="C280" s="54" t="s">
        <v>2963</v>
      </c>
      <c r="D280" s="117" t="s">
        <v>3363</v>
      </c>
      <c r="E280" s="54" t="s">
        <v>645</v>
      </c>
      <c r="F280" s="79">
        <v>44748</v>
      </c>
      <c r="G280" s="117" t="s">
        <v>3363</v>
      </c>
      <c r="H280" s="72">
        <v>1.419999999999886</v>
      </c>
      <c r="I280" s="70" t="s">
        <v>332</v>
      </c>
      <c r="J280" s="70" t="s">
        <v>132</v>
      </c>
      <c r="K280" s="71">
        <v>7.5660000000000005E-2</v>
      </c>
      <c r="L280" s="71">
        <v>7.8399999999992531E-2</v>
      </c>
      <c r="M280" s="72">
        <v>1902149.3711689999</v>
      </c>
      <c r="N280" s="80">
        <v>101.68</v>
      </c>
      <c r="O280" s="72">
        <v>1934.1054819410003</v>
      </c>
      <c r="P280" s="73">
        <f>IFERROR(O280/$O$8,0)</f>
        <v>2.3130327476514018E-2</v>
      </c>
      <c r="Q280" s="73">
        <f>O280/'סכום נכסי הקרן'!$C$41</f>
        <v>2.2407645877581799E-3</v>
      </c>
    </row>
    <row r="281" spans="1:17">
      <c r="A281" s="119" t="s">
        <v>3363</v>
      </c>
      <c r="B281" s="119" t="s">
        <v>3363</v>
      </c>
      <c r="C281" s="119" t="s">
        <v>3363</v>
      </c>
      <c r="D281" s="119" t="s">
        <v>3363</v>
      </c>
      <c r="E281" s="120" t="s">
        <v>3363</v>
      </c>
      <c r="F281" s="120" t="s">
        <v>3363</v>
      </c>
      <c r="G281" s="120" t="s">
        <v>3363</v>
      </c>
      <c r="H281" s="120" t="s">
        <v>3363</v>
      </c>
      <c r="I281" s="120" t="s">
        <v>3363</v>
      </c>
      <c r="J281" s="120" t="s">
        <v>3363</v>
      </c>
      <c r="K281" s="120" t="s">
        <v>3363</v>
      </c>
      <c r="L281" s="120" t="s">
        <v>3363</v>
      </c>
      <c r="M281" s="120" t="s">
        <v>3363</v>
      </c>
      <c r="N281" s="120" t="s">
        <v>3363</v>
      </c>
      <c r="O281" s="120" t="s">
        <v>3363</v>
      </c>
      <c r="P281" s="120" t="s">
        <v>3363</v>
      </c>
      <c r="Q281" s="120" t="s">
        <v>3363</v>
      </c>
    </row>
    <row r="282" spans="1:17">
      <c r="A282" s="68" t="s">
        <v>38</v>
      </c>
      <c r="B282" s="116" t="s">
        <v>3363</v>
      </c>
      <c r="C282" s="116" t="s">
        <v>3363</v>
      </c>
      <c r="D282" s="116" t="s">
        <v>3363</v>
      </c>
      <c r="E282" s="116" t="s">
        <v>3363</v>
      </c>
      <c r="F282" s="116" t="s">
        <v>3363</v>
      </c>
      <c r="G282" s="116" t="s">
        <v>3363</v>
      </c>
      <c r="H282" s="116" t="s">
        <v>3363</v>
      </c>
      <c r="I282" s="116" t="s">
        <v>3363</v>
      </c>
      <c r="J282" s="116" t="s">
        <v>3363</v>
      </c>
      <c r="K282" s="116" t="s">
        <v>3363</v>
      </c>
      <c r="L282" s="116" t="s">
        <v>3363</v>
      </c>
      <c r="M282" s="116" t="s">
        <v>3363</v>
      </c>
      <c r="N282" s="116" t="s">
        <v>3363</v>
      </c>
      <c r="O282" s="66">
        <v>1608.9564440080001</v>
      </c>
      <c r="P282" s="67">
        <f t="shared" si="4"/>
        <v>1.9241809608028293E-2</v>
      </c>
      <c r="Q282" s="67">
        <f>O282/'סכום נכסי הקרן'!$C$41</f>
        <v>1.8640620465851265E-3</v>
      </c>
    </row>
    <row r="283" spans="1:17">
      <c r="A283" s="69" t="s">
        <v>3308</v>
      </c>
      <c r="B283" s="70" t="s">
        <v>2878</v>
      </c>
      <c r="C283" s="54">
        <v>9915</v>
      </c>
      <c r="D283" s="117" t="s">
        <v>3363</v>
      </c>
      <c r="E283" s="54" t="s">
        <v>645</v>
      </c>
      <c r="F283" s="79">
        <v>45291</v>
      </c>
      <c r="G283" s="117" t="s">
        <v>3363</v>
      </c>
      <c r="H283" s="72">
        <v>3</v>
      </c>
      <c r="I283" s="70" t="s">
        <v>563</v>
      </c>
      <c r="J283" s="70" t="s">
        <v>132</v>
      </c>
      <c r="K283" s="71">
        <v>6.5000000000000002E-2</v>
      </c>
      <c r="L283" s="71">
        <v>6.5000000000000002E-2</v>
      </c>
      <c r="M283" s="72">
        <v>1493790.2636849999</v>
      </c>
      <c r="N283" s="80">
        <v>107.70966199999999</v>
      </c>
      <c r="O283" s="72">
        <v>1608.9564440080001</v>
      </c>
      <c r="P283" s="73">
        <f t="shared" si="4"/>
        <v>1.9241809608028293E-2</v>
      </c>
      <c r="Q283" s="73">
        <f>O283/'סכום נכסי הקרן'!$C$41</f>
        <v>1.8640620465851265E-3</v>
      </c>
    </row>
    <row r="284" spans="1:17">
      <c r="A284" s="118" t="s">
        <v>3363</v>
      </c>
      <c r="B284" s="117" t="s">
        <v>3363</v>
      </c>
      <c r="C284" s="117" t="s">
        <v>3363</v>
      </c>
      <c r="D284" s="117" t="s">
        <v>3363</v>
      </c>
      <c r="E284" s="117" t="s">
        <v>3363</v>
      </c>
      <c r="F284" s="117" t="s">
        <v>3363</v>
      </c>
      <c r="G284" s="117" t="s">
        <v>3363</v>
      </c>
      <c r="H284" s="117" t="s">
        <v>3363</v>
      </c>
      <c r="I284" s="117" t="s">
        <v>3363</v>
      </c>
      <c r="J284" s="117" t="s">
        <v>3363</v>
      </c>
      <c r="K284" s="117" t="s">
        <v>3363</v>
      </c>
      <c r="L284" s="117" t="s">
        <v>3363</v>
      </c>
      <c r="M284" s="117" t="s">
        <v>3363</v>
      </c>
      <c r="N284" s="117" t="s">
        <v>3363</v>
      </c>
      <c r="O284" s="117" t="s">
        <v>3363</v>
      </c>
      <c r="P284" s="117" t="s">
        <v>3363</v>
      </c>
      <c r="Q284" s="117" t="s">
        <v>3363</v>
      </c>
    </row>
    <row r="285" spans="1:17">
      <c r="A285" s="63" t="s">
        <v>41</v>
      </c>
      <c r="B285" s="116" t="s">
        <v>3363</v>
      </c>
      <c r="C285" s="116" t="s">
        <v>3363</v>
      </c>
      <c r="D285" s="116" t="s">
        <v>3363</v>
      </c>
      <c r="E285" s="116" t="s">
        <v>3363</v>
      </c>
      <c r="F285" s="116" t="s">
        <v>3363</v>
      </c>
      <c r="G285" s="116" t="s">
        <v>3363</v>
      </c>
      <c r="H285" s="66">
        <v>2.1382368102568052</v>
      </c>
      <c r="I285" s="116" t="s">
        <v>3363</v>
      </c>
      <c r="J285" s="116" t="s">
        <v>3363</v>
      </c>
      <c r="K285" s="116" t="s">
        <v>3363</v>
      </c>
      <c r="L285" s="65">
        <v>0.15801648117092854</v>
      </c>
      <c r="M285" s="116" t="s">
        <v>3363</v>
      </c>
      <c r="N285" s="116" t="s">
        <v>3363</v>
      </c>
      <c r="O285" s="66">
        <v>28859.193150506002</v>
      </c>
      <c r="P285" s="67">
        <f t="shared" si="4"/>
        <v>0.34513246279063947</v>
      </c>
      <c r="Q285" s="67">
        <f>O285/'סכום נכסי הקרן'!$C$41</f>
        <v>3.3434917922899474E-2</v>
      </c>
    </row>
    <row r="286" spans="1:17">
      <c r="A286" s="68" t="s">
        <v>39</v>
      </c>
      <c r="B286" s="116" t="s">
        <v>3363</v>
      </c>
      <c r="C286" s="116" t="s">
        <v>3363</v>
      </c>
      <c r="D286" s="116" t="s">
        <v>3363</v>
      </c>
      <c r="E286" s="116" t="s">
        <v>3363</v>
      </c>
      <c r="F286" s="116" t="s">
        <v>3363</v>
      </c>
      <c r="G286" s="116" t="s">
        <v>3363</v>
      </c>
      <c r="H286" s="66">
        <v>2.1382368102568057</v>
      </c>
      <c r="I286" s="116" t="s">
        <v>3363</v>
      </c>
      <c r="J286" s="116" t="s">
        <v>3363</v>
      </c>
      <c r="K286" s="116" t="s">
        <v>3363</v>
      </c>
      <c r="L286" s="65">
        <v>0.15801648117092845</v>
      </c>
      <c r="M286" s="116" t="s">
        <v>3363</v>
      </c>
      <c r="N286" s="116" t="s">
        <v>3363</v>
      </c>
      <c r="O286" s="66">
        <v>28859.193150506002</v>
      </c>
      <c r="P286" s="67">
        <f t="shared" si="4"/>
        <v>0.34513246279063947</v>
      </c>
      <c r="Q286" s="67">
        <f>O286/'סכום נכסי הקרן'!$C$41</f>
        <v>3.3434917922899474E-2</v>
      </c>
    </row>
    <row r="287" spans="1:17">
      <c r="A287" s="69" t="s">
        <v>3309</v>
      </c>
      <c r="B287" s="70" t="s">
        <v>2887</v>
      </c>
      <c r="C287" s="54">
        <v>9645</v>
      </c>
      <c r="D287" s="117" t="s">
        <v>3363</v>
      </c>
      <c r="E287" s="54" t="s">
        <v>2918</v>
      </c>
      <c r="F287" s="79">
        <v>45114</v>
      </c>
      <c r="G287" s="54" t="s">
        <v>2877</v>
      </c>
      <c r="H287" s="72">
        <v>0.59999999999634457</v>
      </c>
      <c r="I287" s="70" t="s">
        <v>3245</v>
      </c>
      <c r="J287" s="70" t="s">
        <v>2820</v>
      </c>
      <c r="K287" s="71">
        <v>7.7199999999999991E-2</v>
      </c>
      <c r="L287" s="71">
        <v>8.1500000000584868E-2</v>
      </c>
      <c r="M287" s="72">
        <v>151817.21377199999</v>
      </c>
      <c r="N287" s="80">
        <v>101.26</v>
      </c>
      <c r="O287" s="72">
        <v>54.712543992000001</v>
      </c>
      <c r="P287" s="73">
        <f t="shared" si="4"/>
        <v>6.5431749789474211E-4</v>
      </c>
      <c r="Q287" s="73">
        <f>O287/'סכום נכסי הקרן'!$C$41</f>
        <v>6.3387406854563177E-5</v>
      </c>
    </row>
    <row r="288" spans="1:17">
      <c r="A288" s="69" t="s">
        <v>3309</v>
      </c>
      <c r="B288" s="70" t="s">
        <v>2887</v>
      </c>
      <c r="C288" s="54">
        <v>9722</v>
      </c>
      <c r="D288" s="117" t="s">
        <v>3363</v>
      </c>
      <c r="E288" s="54" t="s">
        <v>2918</v>
      </c>
      <c r="F288" s="79">
        <v>45169</v>
      </c>
      <c r="G288" s="54" t="s">
        <v>2877</v>
      </c>
      <c r="H288" s="72">
        <v>0.59999999999136133</v>
      </c>
      <c r="I288" s="70" t="s">
        <v>3245</v>
      </c>
      <c r="J288" s="70" t="s">
        <v>2820</v>
      </c>
      <c r="K288" s="71">
        <v>7.7199999999999991E-2</v>
      </c>
      <c r="L288" s="71">
        <v>8.1299999998851055E-2</v>
      </c>
      <c r="M288" s="72">
        <v>64235.672766999996</v>
      </c>
      <c r="N288" s="80">
        <v>101.27</v>
      </c>
      <c r="O288" s="72">
        <v>23.151815681999999</v>
      </c>
      <c r="P288" s="73">
        <f t="shared" si="4"/>
        <v>2.7687687326294873E-4</v>
      </c>
      <c r="Q288" s="73">
        <f>O288/'סכום נכסי הקרן'!$C$41</f>
        <v>2.6822616039776376E-5</v>
      </c>
    </row>
    <row r="289" spans="1:17">
      <c r="A289" s="69" t="s">
        <v>3309</v>
      </c>
      <c r="B289" s="70" t="s">
        <v>2887</v>
      </c>
      <c r="C289" s="54">
        <v>9788</v>
      </c>
      <c r="D289" s="117" t="s">
        <v>3363</v>
      </c>
      <c r="E289" s="54" t="s">
        <v>2918</v>
      </c>
      <c r="F289" s="79">
        <v>45198</v>
      </c>
      <c r="G289" s="54" t="s">
        <v>2877</v>
      </c>
      <c r="H289" s="72">
        <v>0.61000000001057197</v>
      </c>
      <c r="I289" s="70" t="s">
        <v>3245</v>
      </c>
      <c r="J289" s="70" t="s">
        <v>2820</v>
      </c>
      <c r="K289" s="71">
        <v>7.7499999999999999E-2</v>
      </c>
      <c r="L289" s="71">
        <v>8.0699999998003771E-2</v>
      </c>
      <c r="M289" s="72">
        <v>44619.617899999997</v>
      </c>
      <c r="N289" s="80">
        <v>101.26</v>
      </c>
      <c r="O289" s="72">
        <v>16.080211602999999</v>
      </c>
      <c r="P289" s="73">
        <f t="shared" si="4"/>
        <v>1.9230624376068874E-4</v>
      </c>
      <c r="Q289" s="73">
        <f>O289/'סכום נכסי הקרן'!$C$41</f>
        <v>1.8629784704141459E-5</v>
      </c>
    </row>
    <row r="290" spans="1:17">
      <c r="A290" s="69" t="s">
        <v>3309</v>
      </c>
      <c r="B290" s="70" t="s">
        <v>2887</v>
      </c>
      <c r="C290" s="54">
        <v>9813</v>
      </c>
      <c r="D290" s="117" t="s">
        <v>3363</v>
      </c>
      <c r="E290" s="54" t="s">
        <v>2918</v>
      </c>
      <c r="F290" s="79">
        <v>45229</v>
      </c>
      <c r="G290" s="54" t="s">
        <v>2877</v>
      </c>
      <c r="H290" s="72">
        <v>0.59999999993804776</v>
      </c>
      <c r="I290" s="70" t="s">
        <v>3245</v>
      </c>
      <c r="J290" s="70" t="s">
        <v>2820</v>
      </c>
      <c r="K290" s="71">
        <v>7.7199999999999991E-2</v>
      </c>
      <c r="L290" s="71">
        <v>8.1499999997780043E-2</v>
      </c>
      <c r="M290" s="72">
        <v>26868.469583999999</v>
      </c>
      <c r="N290" s="80">
        <v>101.28</v>
      </c>
      <c r="O290" s="72">
        <v>9.6848881609999999</v>
      </c>
      <c r="P290" s="73">
        <f t="shared" si="4"/>
        <v>1.1582338028044386E-4</v>
      </c>
      <c r="Q290" s="73">
        <f>O290/'סכום נכסי הקרן'!$C$41</f>
        <v>1.1220460636815075E-5</v>
      </c>
    </row>
    <row r="291" spans="1:17">
      <c r="A291" s="69" t="s">
        <v>3309</v>
      </c>
      <c r="B291" s="70" t="s">
        <v>2887</v>
      </c>
      <c r="C291" s="54">
        <v>9848</v>
      </c>
      <c r="D291" s="117" t="s">
        <v>3363</v>
      </c>
      <c r="E291" s="54" t="s">
        <v>2918</v>
      </c>
      <c r="F291" s="79">
        <v>45267</v>
      </c>
      <c r="G291" s="54" t="s">
        <v>2877</v>
      </c>
      <c r="H291" s="72">
        <v>0.60000000027946032</v>
      </c>
      <c r="I291" s="70" t="s">
        <v>3245</v>
      </c>
      <c r="J291" s="70" t="s">
        <v>2820</v>
      </c>
      <c r="K291" s="71">
        <v>7.6700000000000004E-2</v>
      </c>
      <c r="L291" s="71">
        <v>8.2800000014345621E-2</v>
      </c>
      <c r="M291" s="72">
        <v>6009.1435939999992</v>
      </c>
      <c r="N291" s="80">
        <v>100.39</v>
      </c>
      <c r="O291" s="72">
        <v>2.1469949390000003</v>
      </c>
      <c r="P291" s="73">
        <f t="shared" si="4"/>
        <v>2.5676312121120981E-5</v>
      </c>
      <c r="Q291" s="73">
        <f>O291/'סכום נכסי הקרן'!$C$41</f>
        <v>2.4874084036922197E-6</v>
      </c>
    </row>
    <row r="292" spans="1:17">
      <c r="A292" s="69" t="s">
        <v>3310</v>
      </c>
      <c r="B292" s="70" t="s">
        <v>2887</v>
      </c>
      <c r="C292" s="54">
        <v>8763</v>
      </c>
      <c r="D292" s="117" t="s">
        <v>3363</v>
      </c>
      <c r="E292" s="54" t="s">
        <v>2918</v>
      </c>
      <c r="F292" s="79">
        <v>44529</v>
      </c>
      <c r="G292" s="54" t="s">
        <v>2877</v>
      </c>
      <c r="H292" s="72">
        <v>0.59999999999999987</v>
      </c>
      <c r="I292" s="70" t="s">
        <v>3245</v>
      </c>
      <c r="J292" s="70" t="s">
        <v>2820</v>
      </c>
      <c r="K292" s="71">
        <v>7.7199999999999991E-2</v>
      </c>
      <c r="L292" s="71">
        <v>7.9899999999943336E-2</v>
      </c>
      <c r="M292" s="72">
        <v>1467756.757038</v>
      </c>
      <c r="N292" s="80">
        <v>101.35</v>
      </c>
      <c r="O292" s="72">
        <v>529.42666410000004</v>
      </c>
      <c r="P292" s="73">
        <f t="shared" si="4"/>
        <v>6.3315120244330841E-3</v>
      </c>
      <c r="Q292" s="73">
        <f>O292/'סכום נכסי הקרן'!$C$41</f>
        <v>6.1336909067631379E-4</v>
      </c>
    </row>
    <row r="293" spans="1:17">
      <c r="A293" s="69" t="s">
        <v>3310</v>
      </c>
      <c r="B293" s="70" t="s">
        <v>2887</v>
      </c>
      <c r="C293" s="54">
        <v>9327</v>
      </c>
      <c r="D293" s="117" t="s">
        <v>3363</v>
      </c>
      <c r="E293" s="54" t="s">
        <v>2918</v>
      </c>
      <c r="F293" s="79">
        <v>44880</v>
      </c>
      <c r="G293" s="54" t="s">
        <v>2877</v>
      </c>
      <c r="H293" s="72">
        <v>0.6</v>
      </c>
      <c r="I293" s="70" t="s">
        <v>3245</v>
      </c>
      <c r="J293" s="70" t="s">
        <v>137</v>
      </c>
      <c r="K293" s="71">
        <v>7.1160000000000001E-2</v>
      </c>
      <c r="L293" s="71">
        <v>6.960000000175659E-2</v>
      </c>
      <c r="M293" s="72">
        <v>40233.633774000002</v>
      </c>
      <c r="N293" s="80">
        <v>101.43</v>
      </c>
      <c r="O293" s="72">
        <v>14.80141564</v>
      </c>
      <c r="P293" s="73">
        <f t="shared" si="4"/>
        <v>1.7701288480171943E-4</v>
      </c>
      <c r="Q293" s="73">
        <f>O293/'סכום נכסי הקרן'!$C$41</f>
        <v>1.7148231223416708E-5</v>
      </c>
    </row>
    <row r="294" spans="1:17">
      <c r="A294" s="69" t="s">
        <v>3310</v>
      </c>
      <c r="B294" s="70" t="s">
        <v>2887</v>
      </c>
      <c r="C294" s="54">
        <v>9474</v>
      </c>
      <c r="D294" s="117" t="s">
        <v>3363</v>
      </c>
      <c r="E294" s="54" t="s">
        <v>2918</v>
      </c>
      <c r="F294" s="79">
        <v>44977</v>
      </c>
      <c r="G294" s="54" t="s">
        <v>2877</v>
      </c>
      <c r="H294" s="72">
        <v>0.60000000003490406</v>
      </c>
      <c r="I294" s="70" t="s">
        <v>3245</v>
      </c>
      <c r="J294" s="70" t="s">
        <v>137</v>
      </c>
      <c r="K294" s="71">
        <v>7.1160000000000001E-2</v>
      </c>
      <c r="L294" s="71">
        <v>6.9599999995322848E-2</v>
      </c>
      <c r="M294" s="72">
        <v>15575.423916</v>
      </c>
      <c r="N294" s="80">
        <v>101.43</v>
      </c>
      <c r="O294" s="72">
        <v>5.729990033</v>
      </c>
      <c r="P294" s="73">
        <f t="shared" si="4"/>
        <v>6.8526017395619166E-5</v>
      </c>
      <c r="Q294" s="73">
        <f>O294/'סכום נכסי הקרן'!$C$41</f>
        <v>6.6384997478360877E-6</v>
      </c>
    </row>
    <row r="295" spans="1:17">
      <c r="A295" s="69" t="s">
        <v>3310</v>
      </c>
      <c r="B295" s="70" t="s">
        <v>2887</v>
      </c>
      <c r="C295" s="54">
        <v>9571</v>
      </c>
      <c r="D295" s="117" t="s">
        <v>3363</v>
      </c>
      <c r="E295" s="54" t="s">
        <v>2918</v>
      </c>
      <c r="F295" s="79">
        <v>45069</v>
      </c>
      <c r="G295" s="54" t="s">
        <v>2877</v>
      </c>
      <c r="H295" s="72">
        <v>0.60000000004254528</v>
      </c>
      <c r="I295" s="70" t="s">
        <v>3245</v>
      </c>
      <c r="J295" s="70" t="s">
        <v>137</v>
      </c>
      <c r="K295" s="71">
        <v>7.1160000000000001E-2</v>
      </c>
      <c r="L295" s="71">
        <v>6.9599999999829812E-2</v>
      </c>
      <c r="M295" s="72">
        <v>25556.127911</v>
      </c>
      <c r="N295" s="80">
        <v>101.43</v>
      </c>
      <c r="O295" s="72">
        <v>9.401757571000001</v>
      </c>
      <c r="P295" s="73">
        <f t="shared" si="4"/>
        <v>1.1243736885218073E-4</v>
      </c>
      <c r="Q295" s="73">
        <f>O295/'סכום נכסי הקרן'!$C$41</f>
        <v>1.0892438713653786E-5</v>
      </c>
    </row>
    <row r="296" spans="1:17">
      <c r="A296" s="69" t="s">
        <v>3310</v>
      </c>
      <c r="B296" s="70" t="s">
        <v>2887</v>
      </c>
      <c r="C296" s="54">
        <v>9849</v>
      </c>
      <c r="D296" s="117" t="s">
        <v>3363</v>
      </c>
      <c r="E296" s="54" t="s">
        <v>2918</v>
      </c>
      <c r="F296" s="79">
        <v>45267</v>
      </c>
      <c r="G296" s="54" t="s">
        <v>2877</v>
      </c>
      <c r="H296" s="72">
        <v>0.60000000002399967</v>
      </c>
      <c r="I296" s="70" t="s">
        <v>3245</v>
      </c>
      <c r="J296" s="70" t="s">
        <v>137</v>
      </c>
      <c r="K296" s="71">
        <v>7.0110000000000006E-2</v>
      </c>
      <c r="L296" s="71">
        <v>7.029999999935202E-2</v>
      </c>
      <c r="M296" s="72">
        <v>22827.83858</v>
      </c>
      <c r="N296" s="80">
        <v>100.65</v>
      </c>
      <c r="O296" s="72">
        <v>8.3334744179999998</v>
      </c>
      <c r="P296" s="73">
        <f t="shared" si="4"/>
        <v>9.9661571773246269E-5</v>
      </c>
      <c r="Q296" s="73">
        <f>O296/'סכום נכסי הקרן'!$C$41</f>
        <v>9.6547755762023831E-6</v>
      </c>
    </row>
    <row r="297" spans="1:17">
      <c r="A297" s="69" t="s">
        <v>3311</v>
      </c>
      <c r="B297" s="70" t="s">
        <v>2887</v>
      </c>
      <c r="C297" s="54">
        <v>9382</v>
      </c>
      <c r="D297" s="117" t="s">
        <v>3363</v>
      </c>
      <c r="E297" s="54" t="s">
        <v>2918</v>
      </c>
      <c r="F297" s="79">
        <v>44341</v>
      </c>
      <c r="G297" s="54" t="s">
        <v>2877</v>
      </c>
      <c r="H297" s="72">
        <v>0.22999999999948897</v>
      </c>
      <c r="I297" s="70" t="s">
        <v>3245</v>
      </c>
      <c r="J297" s="70" t="s">
        <v>131</v>
      </c>
      <c r="K297" s="71">
        <v>7.9724000000000003E-2</v>
      </c>
      <c r="L297" s="71">
        <v>8.8600000000037246E-2</v>
      </c>
      <c r="M297" s="72">
        <v>150851.028605</v>
      </c>
      <c r="N297" s="80">
        <v>100.14</v>
      </c>
      <c r="O297" s="72">
        <v>547.90265373599993</v>
      </c>
      <c r="P297" s="73">
        <f t="shared" si="4"/>
        <v>6.5524698236449855E-3</v>
      </c>
      <c r="Q297" s="73">
        <f>O297/'סכום נכסי הקרן'!$C$41</f>
        <v>6.3477451229715929E-4</v>
      </c>
    </row>
    <row r="298" spans="1:17">
      <c r="A298" s="69" t="s">
        <v>3311</v>
      </c>
      <c r="B298" s="70" t="s">
        <v>2887</v>
      </c>
      <c r="C298" s="54">
        <v>9410</v>
      </c>
      <c r="D298" s="117" t="s">
        <v>3363</v>
      </c>
      <c r="E298" s="54" t="s">
        <v>2918</v>
      </c>
      <c r="F298" s="79">
        <v>44946</v>
      </c>
      <c r="G298" s="54" t="s">
        <v>2877</v>
      </c>
      <c r="H298" s="72">
        <v>0.22999999994110451</v>
      </c>
      <c r="I298" s="70" t="s">
        <v>3245</v>
      </c>
      <c r="J298" s="70" t="s">
        <v>131</v>
      </c>
      <c r="K298" s="71">
        <v>7.9724000000000003E-2</v>
      </c>
      <c r="L298" s="71">
        <v>8.8600000023689077E-2</v>
      </c>
      <c r="M298" s="72">
        <v>420.73165599999999</v>
      </c>
      <c r="N298" s="80">
        <v>100.14</v>
      </c>
      <c r="O298" s="72">
        <v>1.528130183</v>
      </c>
      <c r="P298" s="73">
        <f t="shared" si="4"/>
        <v>1.8275193307483488E-5</v>
      </c>
      <c r="Q298" s="73">
        <f>O298/'סכום נכסי הקרן'!$C$41</f>
        <v>1.770420502667952E-6</v>
      </c>
    </row>
    <row r="299" spans="1:17">
      <c r="A299" s="69" t="s">
        <v>3311</v>
      </c>
      <c r="B299" s="70" t="s">
        <v>2887</v>
      </c>
      <c r="C299" s="54">
        <v>9460</v>
      </c>
      <c r="D299" s="117" t="s">
        <v>3363</v>
      </c>
      <c r="E299" s="54" t="s">
        <v>2918</v>
      </c>
      <c r="F299" s="79">
        <v>44978</v>
      </c>
      <c r="G299" s="54" t="s">
        <v>2877</v>
      </c>
      <c r="H299" s="72">
        <v>0.23000000025875672</v>
      </c>
      <c r="I299" s="70" t="s">
        <v>3245</v>
      </c>
      <c r="J299" s="70" t="s">
        <v>131</v>
      </c>
      <c r="K299" s="71">
        <v>7.9724000000000003E-2</v>
      </c>
      <c r="L299" s="71">
        <v>8.8600000015717079E-2</v>
      </c>
      <c r="M299" s="72">
        <v>574.57533000000001</v>
      </c>
      <c r="N299" s="80">
        <v>100.14</v>
      </c>
      <c r="O299" s="72">
        <v>2.0869023019999999</v>
      </c>
      <c r="P299" s="73">
        <f t="shared" si="4"/>
        <v>2.4957653089483073E-5</v>
      </c>
      <c r="Q299" s="73">
        <f>O299/'סכום נכסי הקרן'!$C$41</f>
        <v>2.4177878714969052E-6</v>
      </c>
    </row>
    <row r="300" spans="1:17">
      <c r="A300" s="69" t="s">
        <v>3311</v>
      </c>
      <c r="B300" s="70" t="s">
        <v>2887</v>
      </c>
      <c r="C300" s="54">
        <v>9511</v>
      </c>
      <c r="D300" s="117" t="s">
        <v>3363</v>
      </c>
      <c r="E300" s="54" t="s">
        <v>2918</v>
      </c>
      <c r="F300" s="79">
        <v>45005</v>
      </c>
      <c r="G300" s="54" t="s">
        <v>2877</v>
      </c>
      <c r="H300" s="72">
        <v>0.23000000020301764</v>
      </c>
      <c r="I300" s="70" t="s">
        <v>3245</v>
      </c>
      <c r="J300" s="70" t="s">
        <v>131</v>
      </c>
      <c r="K300" s="71">
        <v>7.9660000000000009E-2</v>
      </c>
      <c r="L300" s="71">
        <v>8.8600000037281412E-2</v>
      </c>
      <c r="M300" s="72">
        <v>298.35531500000002</v>
      </c>
      <c r="N300" s="80">
        <v>100.14</v>
      </c>
      <c r="O300" s="72">
        <v>1.083649686</v>
      </c>
      <c r="P300" s="73">
        <f t="shared" si="4"/>
        <v>1.2959568307436398E-5</v>
      </c>
      <c r="Q300" s="73">
        <f>O300/'סכום נכסי הקרן'!$C$41</f>
        <v>1.2554660873445285E-6</v>
      </c>
    </row>
    <row r="301" spans="1:17">
      <c r="A301" s="69" t="s">
        <v>3311</v>
      </c>
      <c r="B301" s="70" t="s">
        <v>2887</v>
      </c>
      <c r="C301" s="54">
        <v>9540</v>
      </c>
      <c r="D301" s="117" t="s">
        <v>3363</v>
      </c>
      <c r="E301" s="54" t="s">
        <v>2918</v>
      </c>
      <c r="F301" s="79">
        <v>45036</v>
      </c>
      <c r="G301" s="54" t="s">
        <v>2877</v>
      </c>
      <c r="H301" s="72">
        <v>0.22999999990150327</v>
      </c>
      <c r="I301" s="70" t="s">
        <v>3245</v>
      </c>
      <c r="J301" s="70" t="s">
        <v>131</v>
      </c>
      <c r="K301" s="71">
        <v>7.9724000000000003E-2</v>
      </c>
      <c r="L301" s="71">
        <v>8.8600000000050513E-2</v>
      </c>
      <c r="M301" s="72">
        <v>1090.153129</v>
      </c>
      <c r="N301" s="80">
        <v>100.14</v>
      </c>
      <c r="O301" s="72">
        <v>3.9595208930000001</v>
      </c>
      <c r="P301" s="73">
        <f t="shared" si="4"/>
        <v>4.7352647391949751E-5</v>
      </c>
      <c r="Q301" s="73">
        <f>O301/'סכום נכסי הקרן'!$C$41</f>
        <v>4.5873166093397675E-6</v>
      </c>
    </row>
    <row r="302" spans="1:17">
      <c r="A302" s="69" t="s">
        <v>3311</v>
      </c>
      <c r="B302" s="70" t="s">
        <v>2887</v>
      </c>
      <c r="C302" s="54">
        <v>9562</v>
      </c>
      <c r="D302" s="117" t="s">
        <v>3363</v>
      </c>
      <c r="E302" s="54" t="s">
        <v>2918</v>
      </c>
      <c r="F302" s="79">
        <v>45068</v>
      </c>
      <c r="G302" s="54" t="s">
        <v>2877</v>
      </c>
      <c r="H302" s="72">
        <v>0.23000000007477331</v>
      </c>
      <c r="I302" s="70" t="s">
        <v>3245</v>
      </c>
      <c r="J302" s="70" t="s">
        <v>131</v>
      </c>
      <c r="K302" s="71">
        <v>7.9724000000000003E-2</v>
      </c>
      <c r="L302" s="71">
        <v>8.8600000005234131E-2</v>
      </c>
      <c r="M302" s="72">
        <v>589.13986599999998</v>
      </c>
      <c r="N302" s="80">
        <v>100.14</v>
      </c>
      <c r="O302" s="72">
        <v>2.1398017079999998</v>
      </c>
      <c r="P302" s="73">
        <f t="shared" si="4"/>
        <v>2.5590286932630617E-5</v>
      </c>
      <c r="Q302" s="73">
        <f>O302/'סכום נכסי הקרן'!$C$41</f>
        <v>2.4790746610670812E-6</v>
      </c>
    </row>
    <row r="303" spans="1:17">
      <c r="A303" s="69" t="s">
        <v>3311</v>
      </c>
      <c r="B303" s="70" t="s">
        <v>2887</v>
      </c>
      <c r="C303" s="54">
        <v>9603</v>
      </c>
      <c r="D303" s="117" t="s">
        <v>3363</v>
      </c>
      <c r="E303" s="54" t="s">
        <v>2918</v>
      </c>
      <c r="F303" s="79">
        <v>45097</v>
      </c>
      <c r="G303" s="54" t="s">
        <v>2877</v>
      </c>
      <c r="H303" s="72">
        <v>0.23000000029922094</v>
      </c>
      <c r="I303" s="70" t="s">
        <v>3245</v>
      </c>
      <c r="J303" s="70" t="s">
        <v>131</v>
      </c>
      <c r="K303" s="71">
        <v>7.9724000000000003E-2</v>
      </c>
      <c r="L303" s="71">
        <v>8.8600000023937669E-2</v>
      </c>
      <c r="M303" s="72">
        <v>460.06894200000005</v>
      </c>
      <c r="N303" s="80">
        <v>100.14</v>
      </c>
      <c r="O303" s="72">
        <v>1.67100615</v>
      </c>
      <c r="P303" s="73">
        <f t="shared" si="4"/>
        <v>1.9983873592033976E-5</v>
      </c>
      <c r="Q303" s="73">
        <f>O303/'סכום נכסי הקרן'!$C$41</f>
        <v>1.9359499478221086E-6</v>
      </c>
    </row>
    <row r="304" spans="1:17">
      <c r="A304" s="69" t="s">
        <v>3311</v>
      </c>
      <c r="B304" s="70" t="s">
        <v>2887</v>
      </c>
      <c r="C304" s="54">
        <v>9659</v>
      </c>
      <c r="D304" s="117" t="s">
        <v>3363</v>
      </c>
      <c r="E304" s="54" t="s">
        <v>2918</v>
      </c>
      <c r="F304" s="79">
        <v>45159</v>
      </c>
      <c r="G304" s="54" t="s">
        <v>2877</v>
      </c>
      <c r="H304" s="72">
        <v>0.23000000006584043</v>
      </c>
      <c r="I304" s="70" t="s">
        <v>3245</v>
      </c>
      <c r="J304" s="70" t="s">
        <v>131</v>
      </c>
      <c r="K304" s="71">
        <v>7.9724000000000003E-2</v>
      </c>
      <c r="L304" s="71">
        <v>8.8599999995464321E-2</v>
      </c>
      <c r="M304" s="72">
        <v>1129.057098</v>
      </c>
      <c r="N304" s="80">
        <v>100.14</v>
      </c>
      <c r="O304" s="72">
        <v>4.1008230509999999</v>
      </c>
      <c r="P304" s="73">
        <f t="shared" si="4"/>
        <v>4.9042506201717515E-5</v>
      </c>
      <c r="Q304" s="73">
        <f>O304/'סכום נכסי הקרן'!$C$41</f>
        <v>4.7510227126400157E-6</v>
      </c>
    </row>
    <row r="305" spans="1:17">
      <c r="A305" s="69" t="s">
        <v>3311</v>
      </c>
      <c r="B305" s="70" t="s">
        <v>2887</v>
      </c>
      <c r="C305" s="54">
        <v>9749</v>
      </c>
      <c r="D305" s="117" t="s">
        <v>3363</v>
      </c>
      <c r="E305" s="54" t="s">
        <v>2918</v>
      </c>
      <c r="F305" s="79">
        <v>45189</v>
      </c>
      <c r="G305" s="54" t="s">
        <v>2877</v>
      </c>
      <c r="H305" s="72">
        <v>0.22999999990817016</v>
      </c>
      <c r="I305" s="70" t="s">
        <v>3245</v>
      </c>
      <c r="J305" s="70" t="s">
        <v>131</v>
      </c>
      <c r="K305" s="71">
        <v>7.9724000000000003E-2</v>
      </c>
      <c r="L305" s="71">
        <v>8.8600000006863078E-2</v>
      </c>
      <c r="M305" s="72">
        <v>569.65865599999995</v>
      </c>
      <c r="N305" s="80">
        <v>100.14</v>
      </c>
      <c r="O305" s="72">
        <v>2.0690445530000003</v>
      </c>
      <c r="P305" s="73">
        <f t="shared" si="4"/>
        <v>2.474408894511756E-5</v>
      </c>
      <c r="Q305" s="73">
        <f>O305/'סכום נכסי הקרן'!$C$41</f>
        <v>2.3970987147007022E-6</v>
      </c>
    </row>
    <row r="306" spans="1:17">
      <c r="A306" s="69" t="s">
        <v>3311</v>
      </c>
      <c r="B306" s="70" t="s">
        <v>2887</v>
      </c>
      <c r="C306" s="54">
        <v>9805</v>
      </c>
      <c r="D306" s="117" t="s">
        <v>3363</v>
      </c>
      <c r="E306" s="54" t="s">
        <v>2918</v>
      </c>
      <c r="F306" s="79">
        <v>45219</v>
      </c>
      <c r="G306" s="54" t="s">
        <v>2877</v>
      </c>
      <c r="H306" s="72">
        <v>0.22999999995724438</v>
      </c>
      <c r="I306" s="70" t="s">
        <v>3245</v>
      </c>
      <c r="J306" s="70" t="s">
        <v>131</v>
      </c>
      <c r="K306" s="71">
        <v>7.9724000000000003E-2</v>
      </c>
      <c r="L306" s="71">
        <v>8.8600000017197256E-2</v>
      </c>
      <c r="M306" s="72">
        <v>579.55450800000006</v>
      </c>
      <c r="N306" s="80">
        <v>100.14</v>
      </c>
      <c r="O306" s="72">
        <v>2.1049870830000001</v>
      </c>
      <c r="P306" s="73">
        <f t="shared" si="4"/>
        <v>2.5173932351796751E-5</v>
      </c>
      <c r="Q306" s="73">
        <f>O306/'סכום נכסי הקרן'!$C$41</f>
        <v>2.4387400570010245E-6</v>
      </c>
    </row>
    <row r="307" spans="1:17">
      <c r="A307" s="69" t="s">
        <v>3311</v>
      </c>
      <c r="B307" s="70" t="s">
        <v>2887</v>
      </c>
      <c r="C307" s="54">
        <v>9824</v>
      </c>
      <c r="D307" s="117" t="s">
        <v>3363</v>
      </c>
      <c r="E307" s="54" t="s">
        <v>2918</v>
      </c>
      <c r="F307" s="79">
        <v>45250</v>
      </c>
      <c r="G307" s="54" t="s">
        <v>2877</v>
      </c>
      <c r="H307" s="72">
        <v>0.23000000003831936</v>
      </c>
      <c r="I307" s="70" t="s">
        <v>3245</v>
      </c>
      <c r="J307" s="70" t="s">
        <v>131</v>
      </c>
      <c r="K307" s="71">
        <v>7.9724000000000003E-2</v>
      </c>
      <c r="L307" s="71">
        <v>8.8599999993102529E-2</v>
      </c>
      <c r="M307" s="72">
        <v>431.09986499999997</v>
      </c>
      <c r="N307" s="80">
        <v>100.14</v>
      </c>
      <c r="O307" s="72">
        <v>1.5657882780000001</v>
      </c>
      <c r="P307" s="73">
        <f t="shared" si="4"/>
        <v>1.8725553475336137E-5</v>
      </c>
      <c r="Q307" s="73">
        <f>O307/'סכום נכסי הקרן'!$C$41</f>
        <v>1.8140494187256997E-6</v>
      </c>
    </row>
    <row r="308" spans="1:17">
      <c r="A308" s="69" t="s">
        <v>3312</v>
      </c>
      <c r="B308" s="70" t="s">
        <v>2878</v>
      </c>
      <c r="C308" s="54">
        <v>6211</v>
      </c>
      <c r="D308" s="117" t="s">
        <v>3363</v>
      </c>
      <c r="E308" s="54" t="s">
        <v>452</v>
      </c>
      <c r="F308" s="79">
        <v>43186</v>
      </c>
      <c r="G308" s="54" t="s">
        <v>311</v>
      </c>
      <c r="H308" s="72">
        <v>3.3299999999996959</v>
      </c>
      <c r="I308" s="70" t="s">
        <v>652</v>
      </c>
      <c r="J308" s="70" t="s">
        <v>131</v>
      </c>
      <c r="K308" s="71">
        <v>4.8000000000000001E-2</v>
      </c>
      <c r="L308" s="71">
        <v>6.009999999999429E-2</v>
      </c>
      <c r="M308" s="72">
        <v>380583.982846</v>
      </c>
      <c r="N308" s="80">
        <v>97.74</v>
      </c>
      <c r="O308" s="72">
        <v>1349.1816153770001</v>
      </c>
      <c r="P308" s="73">
        <f t="shared" si="4"/>
        <v>1.6135114077461758E-2</v>
      </c>
      <c r="Q308" s="73">
        <f>O308/'סכום נכסי הקרן'!$C$41</f>
        <v>1.5630990214438477E-3</v>
      </c>
    </row>
    <row r="309" spans="1:17">
      <c r="A309" s="69" t="s">
        <v>3312</v>
      </c>
      <c r="B309" s="70" t="s">
        <v>2878</v>
      </c>
      <c r="C309" s="54">
        <v>6831</v>
      </c>
      <c r="D309" s="117" t="s">
        <v>3363</v>
      </c>
      <c r="E309" s="54" t="s">
        <v>452</v>
      </c>
      <c r="F309" s="79">
        <v>43552</v>
      </c>
      <c r="G309" s="54" t="s">
        <v>311</v>
      </c>
      <c r="H309" s="72">
        <v>3.3299999999994991</v>
      </c>
      <c r="I309" s="70" t="s">
        <v>652</v>
      </c>
      <c r="J309" s="70" t="s">
        <v>131</v>
      </c>
      <c r="K309" s="71">
        <v>4.5999999999999999E-2</v>
      </c>
      <c r="L309" s="71">
        <v>6.4399999999993324E-2</v>
      </c>
      <c r="M309" s="72">
        <v>189807.58886099997</v>
      </c>
      <c r="N309" s="80">
        <v>95.72</v>
      </c>
      <c r="O309" s="72">
        <v>658.96720150099998</v>
      </c>
      <c r="P309" s="73">
        <f t="shared" si="4"/>
        <v>7.8807114241275338E-3</v>
      </c>
      <c r="Q309" s="73">
        <f>O309/'סכום נכסי הקרן'!$C$41</f>
        <v>7.6344872779932126E-4</v>
      </c>
    </row>
    <row r="310" spans="1:17">
      <c r="A310" s="69" t="s">
        <v>3312</v>
      </c>
      <c r="B310" s="70" t="s">
        <v>2878</v>
      </c>
      <c r="C310" s="54">
        <v>7598</v>
      </c>
      <c r="D310" s="117" t="s">
        <v>3363</v>
      </c>
      <c r="E310" s="54" t="s">
        <v>452</v>
      </c>
      <c r="F310" s="79">
        <v>43942</v>
      </c>
      <c r="G310" s="54" t="s">
        <v>311</v>
      </c>
      <c r="H310" s="72">
        <v>3.259999999997929</v>
      </c>
      <c r="I310" s="70" t="s">
        <v>652</v>
      </c>
      <c r="J310" s="70" t="s">
        <v>131</v>
      </c>
      <c r="K310" s="71">
        <v>5.4400000000000004E-2</v>
      </c>
      <c r="L310" s="71">
        <v>7.5999999999957976E-2</v>
      </c>
      <c r="M310" s="72">
        <v>192877.07386599999</v>
      </c>
      <c r="N310" s="80">
        <v>95.24</v>
      </c>
      <c r="O310" s="72">
        <v>666.26587261299994</v>
      </c>
      <c r="P310" s="73">
        <f t="shared" si="4"/>
        <v>7.967997590544118E-3</v>
      </c>
      <c r="Q310" s="73">
        <f>O310/'סכום נכסי הקרן'!$C$41</f>
        <v>7.7190462843047521E-4</v>
      </c>
    </row>
    <row r="311" spans="1:17">
      <c r="A311" s="69" t="s">
        <v>3313</v>
      </c>
      <c r="B311" s="70" t="s">
        <v>2887</v>
      </c>
      <c r="C311" s="54">
        <v>9459</v>
      </c>
      <c r="D311" s="117" t="s">
        <v>3363</v>
      </c>
      <c r="E311" s="54" t="s">
        <v>296</v>
      </c>
      <c r="F311" s="79">
        <v>44195</v>
      </c>
      <c r="G311" s="54" t="s">
        <v>2877</v>
      </c>
      <c r="H311" s="72">
        <v>2.6100000000000003</v>
      </c>
      <c r="I311" s="70" t="s">
        <v>3245</v>
      </c>
      <c r="J311" s="70" t="s">
        <v>134</v>
      </c>
      <c r="K311" s="71">
        <v>7.3550000000000004E-2</v>
      </c>
      <c r="L311" s="71">
        <v>7.4099999999999999E-2</v>
      </c>
      <c r="M311" s="72">
        <v>73167.509999999995</v>
      </c>
      <c r="N311" s="80">
        <v>100.53</v>
      </c>
      <c r="O311" s="72">
        <v>339.89168999999998</v>
      </c>
      <c r="P311" s="73">
        <f t="shared" si="4"/>
        <v>4.0648279887795739E-3</v>
      </c>
      <c r="Q311" s="73">
        <f>O311/'סכום נכסי הקרן'!$C$41</f>
        <v>3.9378269165596321E-4</v>
      </c>
    </row>
    <row r="312" spans="1:17">
      <c r="A312" s="69" t="s">
        <v>3313</v>
      </c>
      <c r="B312" s="70" t="s">
        <v>2887</v>
      </c>
      <c r="C312" s="54">
        <v>9448</v>
      </c>
      <c r="D312" s="117" t="s">
        <v>3363</v>
      </c>
      <c r="E312" s="54" t="s">
        <v>296</v>
      </c>
      <c r="F312" s="79">
        <v>43788</v>
      </c>
      <c r="G312" s="54" t="s">
        <v>2877</v>
      </c>
      <c r="H312" s="72">
        <v>2.67</v>
      </c>
      <c r="I312" s="70" t="s">
        <v>3245</v>
      </c>
      <c r="J312" s="70" t="s">
        <v>133</v>
      </c>
      <c r="K312" s="71">
        <v>6.0560000000000003E-2</v>
      </c>
      <c r="L312" s="71">
        <v>6.0700000000000004E-2</v>
      </c>
      <c r="M312" s="72">
        <v>280722.63</v>
      </c>
      <c r="N312" s="80">
        <v>100.52</v>
      </c>
      <c r="O312" s="72">
        <v>1132.0028300000001</v>
      </c>
      <c r="P312" s="73">
        <f t="shared" si="4"/>
        <v>1.3537832557076305E-2</v>
      </c>
      <c r="Q312" s="73">
        <f>O312/'סכום נכסי הקרן'!$C$41</f>
        <v>1.3114857893688659E-3</v>
      </c>
    </row>
    <row r="313" spans="1:17">
      <c r="A313" s="69" t="s">
        <v>3313</v>
      </c>
      <c r="B313" s="70" t="s">
        <v>2887</v>
      </c>
      <c r="C313" s="54">
        <v>9617</v>
      </c>
      <c r="D313" s="117" t="s">
        <v>3363</v>
      </c>
      <c r="E313" s="54" t="s">
        <v>296</v>
      </c>
      <c r="F313" s="79">
        <v>45099</v>
      </c>
      <c r="G313" s="54" t="s">
        <v>2877</v>
      </c>
      <c r="H313" s="72">
        <v>2.6700000000000004</v>
      </c>
      <c r="I313" s="70" t="s">
        <v>3245</v>
      </c>
      <c r="J313" s="70" t="s">
        <v>133</v>
      </c>
      <c r="K313" s="71">
        <v>6.0560000000000003E-2</v>
      </c>
      <c r="L313" s="71">
        <v>5.9600000000000007E-2</v>
      </c>
      <c r="M313" s="72">
        <v>4875.71</v>
      </c>
      <c r="N313" s="80">
        <v>100.8</v>
      </c>
      <c r="O313" s="72">
        <v>19.71585</v>
      </c>
      <c r="P313" s="73">
        <f t="shared" si="4"/>
        <v>2.3578552009488599E-4</v>
      </c>
      <c r="Q313" s="73">
        <f>O313/'סכום נכסי הקרן'!$C$41</f>
        <v>2.2841866128840111E-5</v>
      </c>
    </row>
    <row r="314" spans="1:17">
      <c r="A314" s="69" t="s">
        <v>3313</v>
      </c>
      <c r="B314" s="70" t="s">
        <v>2887</v>
      </c>
      <c r="C314" s="54">
        <v>9802</v>
      </c>
      <c r="D314" s="117" t="s">
        <v>3363</v>
      </c>
      <c r="E314" s="54" t="s">
        <v>296</v>
      </c>
      <c r="F314" s="79">
        <v>45210</v>
      </c>
      <c r="G314" s="54" t="s">
        <v>2877</v>
      </c>
      <c r="H314" s="72">
        <v>2.6700000000000004</v>
      </c>
      <c r="I314" s="70" t="s">
        <v>3245</v>
      </c>
      <c r="J314" s="70" t="s">
        <v>133</v>
      </c>
      <c r="K314" s="71">
        <v>6.0560000000000003E-2</v>
      </c>
      <c r="L314" s="71">
        <v>5.9600000000000007E-2</v>
      </c>
      <c r="M314" s="72">
        <v>4441.3900000000003</v>
      </c>
      <c r="N314" s="80">
        <v>100.8</v>
      </c>
      <c r="O314" s="72">
        <v>17.959619999999997</v>
      </c>
      <c r="P314" s="73">
        <f t="shared" si="4"/>
        <v>2.1478243861697648E-4</v>
      </c>
      <c r="Q314" s="73">
        <f>O314/'סכום נכסי הקרן'!$C$41</f>
        <v>2.0807179795182017E-5</v>
      </c>
    </row>
    <row r="315" spans="1:17">
      <c r="A315" s="69" t="s">
        <v>3313</v>
      </c>
      <c r="B315" s="70" t="s">
        <v>2887</v>
      </c>
      <c r="C315" s="54">
        <v>9887</v>
      </c>
      <c r="D315" s="117" t="s">
        <v>3363</v>
      </c>
      <c r="E315" s="54" t="s">
        <v>296</v>
      </c>
      <c r="F315" s="79">
        <v>45282</v>
      </c>
      <c r="G315" s="54" t="s">
        <v>2877</v>
      </c>
      <c r="H315" s="72">
        <v>2.67</v>
      </c>
      <c r="I315" s="70" t="s">
        <v>3245</v>
      </c>
      <c r="J315" s="70" t="s">
        <v>133</v>
      </c>
      <c r="K315" s="71">
        <v>6.0479999999999999E-2</v>
      </c>
      <c r="L315" s="71">
        <v>5.96E-2</v>
      </c>
      <c r="M315" s="72">
        <v>3450.99</v>
      </c>
      <c r="N315" s="80">
        <v>100.9</v>
      </c>
      <c r="O315" s="72">
        <v>13.968590000000001</v>
      </c>
      <c r="P315" s="73">
        <f t="shared" si="4"/>
        <v>1.6705296794925016E-4</v>
      </c>
      <c r="Q315" s="73">
        <f>O315/'סכום נכסי הקרן'!$C$41</f>
        <v>1.6183358201074502E-5</v>
      </c>
    </row>
    <row r="316" spans="1:17">
      <c r="A316" s="69" t="s">
        <v>3314</v>
      </c>
      <c r="B316" s="70" t="s">
        <v>2887</v>
      </c>
      <c r="C316" s="54">
        <v>9047</v>
      </c>
      <c r="D316" s="117" t="s">
        <v>3363</v>
      </c>
      <c r="E316" s="54" t="s">
        <v>296</v>
      </c>
      <c r="F316" s="79">
        <v>44677</v>
      </c>
      <c r="G316" s="54" t="s">
        <v>2877</v>
      </c>
      <c r="H316" s="72">
        <v>2.6299999999996859</v>
      </c>
      <c r="I316" s="70" t="s">
        <v>3245</v>
      </c>
      <c r="J316" s="70" t="s">
        <v>2820</v>
      </c>
      <c r="K316" s="71">
        <v>0.1148</v>
      </c>
      <c r="L316" s="71">
        <v>0.12209999999991523</v>
      </c>
      <c r="M316" s="72">
        <v>447545.20664400002</v>
      </c>
      <c r="N316" s="80">
        <v>100</v>
      </c>
      <c r="O316" s="72">
        <v>159.281333735</v>
      </c>
      <c r="P316" s="73">
        <f t="shared" si="4"/>
        <v>1.9048751190597457E-3</v>
      </c>
      <c r="Q316" s="73">
        <f>O316/'סכום נכסי הקרן'!$C$41</f>
        <v>1.8453593945977345E-4</v>
      </c>
    </row>
    <row r="317" spans="1:17">
      <c r="A317" s="69" t="s">
        <v>3314</v>
      </c>
      <c r="B317" s="70" t="s">
        <v>2887</v>
      </c>
      <c r="C317" s="54">
        <v>9048</v>
      </c>
      <c r="D317" s="117" t="s">
        <v>3363</v>
      </c>
      <c r="E317" s="54" t="s">
        <v>296</v>
      </c>
      <c r="F317" s="79">
        <v>44677</v>
      </c>
      <c r="G317" s="54" t="s">
        <v>2877</v>
      </c>
      <c r="H317" s="72">
        <v>2.7799999999975755</v>
      </c>
      <c r="I317" s="70" t="s">
        <v>3245</v>
      </c>
      <c r="J317" s="70" t="s">
        <v>2820</v>
      </c>
      <c r="K317" s="71">
        <v>7.5600000000000001E-2</v>
      </c>
      <c r="L317" s="71">
        <v>7.92999999999425E-2</v>
      </c>
      <c r="M317" s="72">
        <v>1436768.771164</v>
      </c>
      <c r="N317" s="80">
        <v>100</v>
      </c>
      <c r="O317" s="72">
        <v>511.34600565800002</v>
      </c>
      <c r="P317" s="73">
        <f t="shared" si="4"/>
        <v>6.115282064557909E-3</v>
      </c>
      <c r="Q317" s="73">
        <f>O317/'סכום נכסי הקרן'!$C$41</f>
        <v>5.9242168137600736E-4</v>
      </c>
    </row>
    <row r="318" spans="1:17">
      <c r="A318" s="69" t="s">
        <v>3314</v>
      </c>
      <c r="B318" s="70" t="s">
        <v>2887</v>
      </c>
      <c r="C318" s="54">
        <v>9074</v>
      </c>
      <c r="D318" s="117" t="s">
        <v>3363</v>
      </c>
      <c r="E318" s="54" t="s">
        <v>296</v>
      </c>
      <c r="F318" s="79">
        <v>44684</v>
      </c>
      <c r="G318" s="54" t="s">
        <v>2877</v>
      </c>
      <c r="H318" s="72">
        <v>2.7200000000242612</v>
      </c>
      <c r="I318" s="70" t="s">
        <v>3245</v>
      </c>
      <c r="J318" s="70" t="s">
        <v>2820</v>
      </c>
      <c r="K318" s="71">
        <v>7.9399999999999998E-2</v>
      </c>
      <c r="L318" s="71">
        <v>8.1500000000492803E-2</v>
      </c>
      <c r="M318" s="72">
        <v>72681.726869999999</v>
      </c>
      <c r="N318" s="80">
        <v>101.98</v>
      </c>
      <c r="O318" s="72">
        <v>26.379602438000003</v>
      </c>
      <c r="P318" s="73">
        <f t="shared" si="4"/>
        <v>3.154785759041661E-4</v>
      </c>
      <c r="Q318" s="73">
        <f>O318/'סכום נכסי הקרן'!$C$41</f>
        <v>3.0562179536810247E-5</v>
      </c>
    </row>
    <row r="319" spans="1:17">
      <c r="A319" s="69" t="s">
        <v>3314</v>
      </c>
      <c r="B319" s="70" t="s">
        <v>2887</v>
      </c>
      <c r="C319" s="54">
        <v>9220</v>
      </c>
      <c r="D319" s="117" t="s">
        <v>3363</v>
      </c>
      <c r="E319" s="54" t="s">
        <v>296</v>
      </c>
      <c r="F319" s="79">
        <v>44811</v>
      </c>
      <c r="G319" s="54" t="s">
        <v>2877</v>
      </c>
      <c r="H319" s="72">
        <v>2.7500000000259885</v>
      </c>
      <c r="I319" s="70" t="s">
        <v>3245</v>
      </c>
      <c r="J319" s="70" t="s">
        <v>2820</v>
      </c>
      <c r="K319" s="71">
        <v>7.8700000000000006E-2</v>
      </c>
      <c r="L319" s="71">
        <v>8.3300000000447003E-2</v>
      </c>
      <c r="M319" s="72">
        <v>107554.632195</v>
      </c>
      <c r="N319" s="80">
        <v>100.52</v>
      </c>
      <c r="O319" s="72">
        <v>38.477741915999999</v>
      </c>
      <c r="P319" s="73">
        <f t="shared" si="4"/>
        <v>4.6016247789168891E-4</v>
      </c>
      <c r="Q319" s="73">
        <f>O319/'סכום נכסי הקרן'!$C$41</f>
        <v>4.4578520823871748E-5</v>
      </c>
    </row>
    <row r="320" spans="1:17">
      <c r="A320" s="69" t="s">
        <v>3314</v>
      </c>
      <c r="B320" s="70" t="s">
        <v>2887</v>
      </c>
      <c r="C320" s="54">
        <v>9599</v>
      </c>
      <c r="D320" s="117" t="s">
        <v>3363</v>
      </c>
      <c r="E320" s="54" t="s">
        <v>296</v>
      </c>
      <c r="F320" s="79">
        <v>45089</v>
      </c>
      <c r="G320" s="54" t="s">
        <v>2877</v>
      </c>
      <c r="H320" s="72">
        <v>2.7499999999795213</v>
      </c>
      <c r="I320" s="70" t="s">
        <v>3245</v>
      </c>
      <c r="J320" s="70" t="s">
        <v>2820</v>
      </c>
      <c r="K320" s="71">
        <v>7.8700000000000006E-2</v>
      </c>
      <c r="L320" s="71">
        <v>8.3299999999210908E-2</v>
      </c>
      <c r="M320" s="72">
        <v>102486.530684</v>
      </c>
      <c r="N320" s="80">
        <v>100.41</v>
      </c>
      <c r="O320" s="72">
        <v>36.624504432999998</v>
      </c>
      <c r="P320" s="73">
        <f t="shared" si="4"/>
        <v>4.3799926586742964E-4</v>
      </c>
      <c r="Q320" s="73">
        <f>O320/'סכום נכסי הקרן'!$C$41</f>
        <v>4.2431446135657206E-5</v>
      </c>
    </row>
    <row r="321" spans="1:17">
      <c r="A321" s="69" t="s">
        <v>3314</v>
      </c>
      <c r="B321" s="70" t="s">
        <v>2887</v>
      </c>
      <c r="C321" s="54">
        <v>9748</v>
      </c>
      <c r="D321" s="117" t="s">
        <v>3363</v>
      </c>
      <c r="E321" s="54" t="s">
        <v>296</v>
      </c>
      <c r="F321" s="79">
        <v>45180</v>
      </c>
      <c r="G321" s="54" t="s">
        <v>2877</v>
      </c>
      <c r="H321" s="72">
        <v>2.7499999999670086</v>
      </c>
      <c r="I321" s="70" t="s">
        <v>3245</v>
      </c>
      <c r="J321" s="70" t="s">
        <v>2820</v>
      </c>
      <c r="K321" s="71">
        <v>7.8700000000000006E-2</v>
      </c>
      <c r="L321" s="71">
        <v>8.32999999992214E-2</v>
      </c>
      <c r="M321" s="72">
        <v>148405.642459</v>
      </c>
      <c r="N321" s="80">
        <v>100.43</v>
      </c>
      <c r="O321" s="72">
        <v>53.044685461</v>
      </c>
      <c r="P321" s="73">
        <f t="shared" si="4"/>
        <v>6.3437126726423277E-4</v>
      </c>
      <c r="Q321" s="73">
        <f>O321/'סכום נכסי הקרן'!$C$41</f>
        <v>6.1455103591607433E-5</v>
      </c>
    </row>
    <row r="322" spans="1:17">
      <c r="A322" s="69" t="s">
        <v>3314</v>
      </c>
      <c r="B322" s="70" t="s">
        <v>2887</v>
      </c>
      <c r="C322" s="54">
        <v>9822</v>
      </c>
      <c r="D322" s="117" t="s">
        <v>3363</v>
      </c>
      <c r="E322" s="54" t="s">
        <v>296</v>
      </c>
      <c r="F322" s="79">
        <v>45238</v>
      </c>
      <c r="G322" s="54" t="s">
        <v>2877</v>
      </c>
      <c r="H322" s="72">
        <v>2.7299999999954698</v>
      </c>
      <c r="I322" s="70" t="s">
        <v>3245</v>
      </c>
      <c r="J322" s="70" t="s">
        <v>2820</v>
      </c>
      <c r="K322" s="71">
        <v>7.9500000000000001E-2</v>
      </c>
      <c r="L322" s="71">
        <v>8.3399999999788574E-2</v>
      </c>
      <c r="M322" s="72">
        <v>183933.29240600002</v>
      </c>
      <c r="N322" s="80">
        <v>101.16</v>
      </c>
      <c r="O322" s="72">
        <v>66.221216310000003</v>
      </c>
      <c r="P322" s="73">
        <f t="shared" si="4"/>
        <v>7.9195185239131448E-4</v>
      </c>
      <c r="Q322" s="73">
        <f>O322/'סכום נכסי הקרן'!$C$41</f>
        <v>7.6720818927004589E-5</v>
      </c>
    </row>
    <row r="323" spans="1:17">
      <c r="A323" s="69" t="s">
        <v>3314</v>
      </c>
      <c r="B323" s="70" t="s">
        <v>2887</v>
      </c>
      <c r="C323" s="54">
        <v>9860</v>
      </c>
      <c r="D323" s="117" t="s">
        <v>3363</v>
      </c>
      <c r="E323" s="54" t="s">
        <v>296</v>
      </c>
      <c r="F323" s="79">
        <v>45271</v>
      </c>
      <c r="G323" s="54" t="s">
        <v>2877</v>
      </c>
      <c r="H323" s="72">
        <v>2.7499999999746585</v>
      </c>
      <c r="I323" s="70" t="s">
        <v>3245</v>
      </c>
      <c r="J323" s="70" t="s">
        <v>2820</v>
      </c>
      <c r="K323" s="71">
        <v>7.8700000000000006E-2</v>
      </c>
      <c r="L323" s="71">
        <v>8.3299999999381674E-2</v>
      </c>
      <c r="M323" s="72">
        <v>55200.695538</v>
      </c>
      <c r="N323" s="80">
        <v>100.43</v>
      </c>
      <c r="O323" s="72">
        <v>19.730405634</v>
      </c>
      <c r="P323" s="73">
        <f t="shared" si="4"/>
        <v>2.3595959363130473E-4</v>
      </c>
      <c r="Q323" s="73">
        <f>O323/'סכום נכסי הקרן'!$C$41</f>
        <v>2.2858729608895416E-5</v>
      </c>
    </row>
    <row r="324" spans="1:17">
      <c r="A324" s="69" t="s">
        <v>3315</v>
      </c>
      <c r="B324" s="70" t="s">
        <v>2887</v>
      </c>
      <c r="C324" s="54">
        <v>7088</v>
      </c>
      <c r="D324" s="117" t="s">
        <v>3363</v>
      </c>
      <c r="E324" s="54" t="s">
        <v>808</v>
      </c>
      <c r="F324" s="79">
        <v>43684</v>
      </c>
      <c r="G324" s="54" t="s">
        <v>804</v>
      </c>
      <c r="H324" s="72">
        <v>6.9899999999999993</v>
      </c>
      <c r="I324" s="70" t="s">
        <v>3241</v>
      </c>
      <c r="J324" s="70" t="s">
        <v>131</v>
      </c>
      <c r="K324" s="71">
        <v>4.36E-2</v>
      </c>
      <c r="L324" s="71">
        <v>3.5899999999999994E-2</v>
      </c>
      <c r="M324" s="72">
        <v>160516.32999999999</v>
      </c>
      <c r="N324" s="80">
        <v>107.83</v>
      </c>
      <c r="O324" s="72">
        <v>627.7784200000001</v>
      </c>
      <c r="P324" s="73">
        <f t="shared" si="4"/>
        <v>7.5077189806194407E-3</v>
      </c>
      <c r="Q324" s="73">
        <f>O324/'סכום נכסי הקרן'!$C$41</f>
        <v>7.2731485724504715E-4</v>
      </c>
    </row>
    <row r="325" spans="1:17">
      <c r="A325" s="69" t="s">
        <v>3316</v>
      </c>
      <c r="B325" s="70" t="s">
        <v>2887</v>
      </c>
      <c r="C325" s="54">
        <v>7310</v>
      </c>
      <c r="D325" s="117" t="s">
        <v>3363</v>
      </c>
      <c r="E325" s="54" t="s">
        <v>914</v>
      </c>
      <c r="F325" s="79">
        <v>43811</v>
      </c>
      <c r="G325" s="54" t="s">
        <v>837</v>
      </c>
      <c r="H325" s="72">
        <v>7.2</v>
      </c>
      <c r="I325" s="70" t="s">
        <v>3241</v>
      </c>
      <c r="J325" s="70" t="s">
        <v>131</v>
      </c>
      <c r="K325" s="71">
        <v>4.4800000000000006E-2</v>
      </c>
      <c r="L325" s="71">
        <v>6.0400000000000002E-2</v>
      </c>
      <c r="M325" s="72">
        <v>47709.98</v>
      </c>
      <c r="N325" s="80">
        <v>91.39</v>
      </c>
      <c r="O325" s="72">
        <v>158.14502999999999</v>
      </c>
      <c r="P325" s="73">
        <f t="shared" si="4"/>
        <v>1.8912858511791958E-3</v>
      </c>
      <c r="Q325" s="73">
        <f>O325/'סכום נכסי הקרן'!$C$41</f>
        <v>1.8321947084205871E-4</v>
      </c>
    </row>
    <row r="326" spans="1:17">
      <c r="A326" s="69" t="s">
        <v>3317</v>
      </c>
      <c r="B326" s="70" t="s">
        <v>2887</v>
      </c>
      <c r="C326" s="54">
        <v>4623</v>
      </c>
      <c r="D326" s="117" t="s">
        <v>3363</v>
      </c>
      <c r="E326" s="54" t="s">
        <v>816</v>
      </c>
      <c r="F326" s="79">
        <v>42354</v>
      </c>
      <c r="G326" s="54" t="s">
        <v>297</v>
      </c>
      <c r="H326" s="72">
        <v>2</v>
      </c>
      <c r="I326" s="70" t="s">
        <v>3241</v>
      </c>
      <c r="J326" s="70" t="s">
        <v>131</v>
      </c>
      <c r="K326" s="71">
        <v>5.0199999999999995E-2</v>
      </c>
      <c r="L326" s="71">
        <v>6.2400000000000004E-2</v>
      </c>
      <c r="M326" s="72">
        <v>63506.95</v>
      </c>
      <c r="N326" s="80">
        <v>100.26</v>
      </c>
      <c r="O326" s="72">
        <v>230.93856</v>
      </c>
      <c r="P326" s="73">
        <f t="shared" si="4"/>
        <v>2.7618372263718805E-3</v>
      </c>
      <c r="Q326" s="73">
        <f>O326/'סכום נכסי הקרן'!$C$41</f>
        <v>2.6755466649964923E-4</v>
      </c>
    </row>
    <row r="327" spans="1:17">
      <c r="A327" s="69" t="s">
        <v>3318</v>
      </c>
      <c r="B327" s="70" t="s">
        <v>2887</v>
      </c>
      <c r="C327" s="54" t="s">
        <v>3078</v>
      </c>
      <c r="D327" s="117" t="s">
        <v>3363</v>
      </c>
      <c r="E327" s="54" t="s">
        <v>816</v>
      </c>
      <c r="F327" s="79">
        <v>43185</v>
      </c>
      <c r="G327" s="54" t="s">
        <v>297</v>
      </c>
      <c r="H327" s="72">
        <v>3.8999999999892774</v>
      </c>
      <c r="I327" s="70" t="s">
        <v>3241</v>
      </c>
      <c r="J327" s="70" t="s">
        <v>139</v>
      </c>
      <c r="K327" s="71">
        <v>4.2199999999999994E-2</v>
      </c>
      <c r="L327" s="71">
        <v>6.6599999999867751E-2</v>
      </c>
      <c r="M327" s="72">
        <v>89406.20262299999</v>
      </c>
      <c r="N327" s="80">
        <v>91.4</v>
      </c>
      <c r="O327" s="72">
        <v>223.83178420600001</v>
      </c>
      <c r="P327" s="73">
        <f t="shared" si="4"/>
        <v>2.6768459717830071E-3</v>
      </c>
      <c r="Q327" s="73">
        <f>O327/'סכום נכסי הקרן'!$C$41</f>
        <v>2.5932108685209514E-4</v>
      </c>
    </row>
    <row r="328" spans="1:17">
      <c r="A328" s="69" t="s">
        <v>3319</v>
      </c>
      <c r="B328" s="70" t="s">
        <v>2887</v>
      </c>
      <c r="C328" s="54">
        <v>6812</v>
      </c>
      <c r="D328" s="117" t="s">
        <v>3363</v>
      </c>
      <c r="E328" s="54" t="s">
        <v>645</v>
      </c>
      <c r="F328" s="79">
        <v>43536</v>
      </c>
      <c r="G328" s="117" t="s">
        <v>3363</v>
      </c>
      <c r="H328" s="72">
        <v>2.300000000003426</v>
      </c>
      <c r="I328" s="70" t="s">
        <v>3241</v>
      </c>
      <c r="J328" s="70" t="s">
        <v>131</v>
      </c>
      <c r="K328" s="71">
        <v>7.9560000000000006E-2</v>
      </c>
      <c r="L328" s="71">
        <v>7.6700000000099355E-2</v>
      </c>
      <c r="M328" s="72">
        <v>79159.055376999997</v>
      </c>
      <c r="N328" s="80">
        <v>101.66</v>
      </c>
      <c r="O328" s="72">
        <v>291.87591713</v>
      </c>
      <c r="P328" s="73">
        <f t="shared" ref="P328:P383" si="5">IFERROR(O328/$O$8,0)</f>
        <v>3.4905984232822271E-3</v>
      </c>
      <c r="Q328" s="73">
        <f>O328/'סכום נכסי הקרן'!$C$41</f>
        <v>3.3815385211978635E-4</v>
      </c>
    </row>
    <row r="329" spans="1:17">
      <c r="A329" s="69" t="s">
        <v>3319</v>
      </c>
      <c r="B329" s="70" t="s">
        <v>2887</v>
      </c>
      <c r="C329" s="54">
        <v>6872</v>
      </c>
      <c r="D329" s="117" t="s">
        <v>3363</v>
      </c>
      <c r="E329" s="54" t="s">
        <v>645</v>
      </c>
      <c r="F329" s="79">
        <v>43570</v>
      </c>
      <c r="G329" s="117" t="s">
        <v>3363</v>
      </c>
      <c r="H329" s="72">
        <v>2.2999999999995753</v>
      </c>
      <c r="I329" s="70" t="s">
        <v>3241</v>
      </c>
      <c r="J329" s="70" t="s">
        <v>131</v>
      </c>
      <c r="K329" s="71">
        <v>7.9560000000000006E-2</v>
      </c>
      <c r="L329" s="71">
        <v>7.6700000000021654E-2</v>
      </c>
      <c r="M329" s="72">
        <v>63871.035280999997</v>
      </c>
      <c r="N329" s="80">
        <v>101.67</v>
      </c>
      <c r="O329" s="72">
        <v>235.52897034699998</v>
      </c>
      <c r="P329" s="73">
        <f t="shared" si="5"/>
        <v>2.8167347981791491E-3</v>
      </c>
      <c r="Q329" s="73">
        <f>O329/'סכום נכסי הקרן'!$C$41</f>
        <v>2.7287290226542227E-4</v>
      </c>
    </row>
    <row r="330" spans="1:17">
      <c r="A330" s="69" t="s">
        <v>3319</v>
      </c>
      <c r="B330" s="70" t="s">
        <v>2887</v>
      </c>
      <c r="C330" s="54">
        <v>7258</v>
      </c>
      <c r="D330" s="117" t="s">
        <v>3363</v>
      </c>
      <c r="E330" s="54" t="s">
        <v>645</v>
      </c>
      <c r="F330" s="79">
        <v>43774</v>
      </c>
      <c r="G330" s="117" t="s">
        <v>3363</v>
      </c>
      <c r="H330" s="72">
        <v>2.300000000005114</v>
      </c>
      <c r="I330" s="70" t="s">
        <v>3241</v>
      </c>
      <c r="J330" s="70" t="s">
        <v>131</v>
      </c>
      <c r="K330" s="71">
        <v>7.9560000000000006E-2</v>
      </c>
      <c r="L330" s="71">
        <v>7.6000000000102277E-2</v>
      </c>
      <c r="M330" s="72">
        <v>58330.820093000002</v>
      </c>
      <c r="N330" s="80">
        <v>101.67</v>
      </c>
      <c r="O330" s="72">
        <v>215.09903404299999</v>
      </c>
      <c r="P330" s="73">
        <f t="shared" si="5"/>
        <v>2.572409387053378E-3</v>
      </c>
      <c r="Q330" s="73">
        <f>O330/'סכום נכסי הקרן'!$C$41</f>
        <v>2.4920372898216546E-4</v>
      </c>
    </row>
    <row r="331" spans="1:17">
      <c r="A331" s="69" t="s">
        <v>3320</v>
      </c>
      <c r="B331" s="70" t="s">
        <v>2887</v>
      </c>
      <c r="C331" s="54">
        <v>6861</v>
      </c>
      <c r="D331" s="117" t="s">
        <v>3363</v>
      </c>
      <c r="E331" s="54" t="s">
        <v>645</v>
      </c>
      <c r="F331" s="79">
        <v>43563</v>
      </c>
      <c r="G331" s="117" t="s">
        <v>3363</v>
      </c>
      <c r="H331" s="72">
        <v>0.93999999999981665</v>
      </c>
      <c r="I331" s="70" t="s">
        <v>3237</v>
      </c>
      <c r="J331" s="70" t="s">
        <v>131</v>
      </c>
      <c r="K331" s="71">
        <v>8.0427999999999999E-2</v>
      </c>
      <c r="L331" s="71">
        <v>8.249999999999541E-2</v>
      </c>
      <c r="M331" s="72">
        <v>447326.35104500002</v>
      </c>
      <c r="N331" s="80">
        <v>100.86</v>
      </c>
      <c r="O331" s="72">
        <v>1636.4056920950002</v>
      </c>
      <c r="P331" s="73">
        <f t="shared" si="5"/>
        <v>1.9570080275354677E-2</v>
      </c>
      <c r="Q331" s="73">
        <f>O331/'סכום נכסי הקרן'!$C$41</f>
        <v>1.895863467783836E-3</v>
      </c>
    </row>
    <row r="332" spans="1:17">
      <c r="A332" s="69" t="s">
        <v>3321</v>
      </c>
      <c r="B332" s="70" t="s">
        <v>2887</v>
      </c>
      <c r="C332" s="54">
        <v>6932</v>
      </c>
      <c r="D332" s="117" t="s">
        <v>3363</v>
      </c>
      <c r="E332" s="54" t="s">
        <v>645</v>
      </c>
      <c r="F332" s="79">
        <v>43098</v>
      </c>
      <c r="G332" s="117" t="s">
        <v>3363</v>
      </c>
      <c r="H332" s="72">
        <v>1.3800000000008381</v>
      </c>
      <c r="I332" s="70" t="s">
        <v>3241</v>
      </c>
      <c r="J332" s="70" t="s">
        <v>131</v>
      </c>
      <c r="K332" s="71">
        <v>8.1890000000000004E-2</v>
      </c>
      <c r="L332" s="71">
        <v>6.8000000000055877E-2</v>
      </c>
      <c r="M332" s="72">
        <v>96902.286754000001</v>
      </c>
      <c r="N332" s="80">
        <v>101.82</v>
      </c>
      <c r="O332" s="72">
        <v>357.86125691500001</v>
      </c>
      <c r="P332" s="73">
        <f t="shared" si="5"/>
        <v>4.2797293844045728E-3</v>
      </c>
      <c r="Q332" s="73">
        <f>O332/'סכום נכסי הקרן'!$C$41</f>
        <v>4.1460139548388166E-4</v>
      </c>
    </row>
    <row r="333" spans="1:17">
      <c r="A333" s="69" t="s">
        <v>3321</v>
      </c>
      <c r="B333" s="70" t="s">
        <v>2887</v>
      </c>
      <c r="C333" s="54">
        <v>9335</v>
      </c>
      <c r="D333" s="117" t="s">
        <v>3363</v>
      </c>
      <c r="E333" s="54" t="s">
        <v>645</v>
      </c>
      <c r="F333" s="79">
        <v>44064</v>
      </c>
      <c r="G333" s="117" t="s">
        <v>3363</v>
      </c>
      <c r="H333" s="72">
        <v>3.3700000000008816</v>
      </c>
      <c r="I333" s="70" t="s">
        <v>3241</v>
      </c>
      <c r="J333" s="70" t="s">
        <v>131</v>
      </c>
      <c r="K333" s="71">
        <v>9.2037999999999995E-2</v>
      </c>
      <c r="L333" s="71">
        <v>0.10940000000002219</v>
      </c>
      <c r="M333" s="72">
        <v>377644.92503500002</v>
      </c>
      <c r="N333" s="80">
        <v>96.08</v>
      </c>
      <c r="O333" s="72">
        <v>1316.0251679319999</v>
      </c>
      <c r="P333" s="73">
        <f t="shared" si="5"/>
        <v>1.5738589950664378E-2</v>
      </c>
      <c r="Q333" s="73">
        <f>O333/'סכום נכסי הקרן'!$C$41</f>
        <v>1.5246855047125571E-3</v>
      </c>
    </row>
    <row r="334" spans="1:17">
      <c r="A334" s="69" t="s">
        <v>3321</v>
      </c>
      <c r="B334" s="70" t="s">
        <v>2887</v>
      </c>
      <c r="C334" s="54" t="s">
        <v>3079</v>
      </c>
      <c r="D334" s="117" t="s">
        <v>3363</v>
      </c>
      <c r="E334" s="54" t="s">
        <v>645</v>
      </c>
      <c r="F334" s="79">
        <v>42817</v>
      </c>
      <c r="G334" s="117" t="s">
        <v>3363</v>
      </c>
      <c r="H334" s="72">
        <v>1.3999999999971295</v>
      </c>
      <c r="I334" s="70" t="s">
        <v>3241</v>
      </c>
      <c r="J334" s="70" t="s">
        <v>131</v>
      </c>
      <c r="K334" s="71">
        <v>5.7820000000000003E-2</v>
      </c>
      <c r="L334" s="71">
        <v>7.83999999998823E-2</v>
      </c>
      <c r="M334" s="72">
        <v>39351.669697999998</v>
      </c>
      <c r="N334" s="80">
        <v>97.63</v>
      </c>
      <c r="O334" s="72">
        <v>139.345845121</v>
      </c>
      <c r="P334" s="73">
        <f t="shared" si="5"/>
        <v>1.6664628998960946E-3</v>
      </c>
      <c r="Q334" s="73">
        <f>O334/'סכום נכסי הקרן'!$C$41</f>
        <v>1.6143961025590932E-4</v>
      </c>
    </row>
    <row r="335" spans="1:17">
      <c r="A335" s="69" t="s">
        <v>3321</v>
      </c>
      <c r="B335" s="70" t="s">
        <v>2887</v>
      </c>
      <c r="C335" s="54">
        <v>7291</v>
      </c>
      <c r="D335" s="117" t="s">
        <v>3363</v>
      </c>
      <c r="E335" s="54" t="s">
        <v>645</v>
      </c>
      <c r="F335" s="79">
        <v>43798</v>
      </c>
      <c r="G335" s="117" t="s">
        <v>3363</v>
      </c>
      <c r="H335" s="72">
        <v>1.379999999999042</v>
      </c>
      <c r="I335" s="70" t="s">
        <v>3241</v>
      </c>
      <c r="J335" s="70" t="s">
        <v>131</v>
      </c>
      <c r="K335" s="71">
        <v>8.1890000000000004E-2</v>
      </c>
      <c r="L335" s="71">
        <v>7.9099999998855086E-2</v>
      </c>
      <c r="M335" s="72">
        <v>5700.1346400000002</v>
      </c>
      <c r="N335" s="80">
        <v>100.97</v>
      </c>
      <c r="O335" s="72">
        <v>20.874930328999998</v>
      </c>
      <c r="P335" s="73">
        <f t="shared" si="5"/>
        <v>2.4964717750275916E-4</v>
      </c>
      <c r="Q335" s="73">
        <f>O335/'סכום נכסי הקרן'!$C$41</f>
        <v>2.4184722648218678E-5</v>
      </c>
    </row>
    <row r="336" spans="1:17">
      <c r="A336" s="69" t="s">
        <v>3322</v>
      </c>
      <c r="B336" s="70" t="s">
        <v>2887</v>
      </c>
      <c r="C336" s="54" t="s">
        <v>3080</v>
      </c>
      <c r="D336" s="117" t="s">
        <v>3363</v>
      </c>
      <c r="E336" s="54" t="s">
        <v>645</v>
      </c>
      <c r="F336" s="79">
        <v>43083</v>
      </c>
      <c r="G336" s="117" t="s">
        <v>3363</v>
      </c>
      <c r="H336" s="72">
        <v>0.5</v>
      </c>
      <c r="I336" s="70" t="s">
        <v>3241</v>
      </c>
      <c r="J336" s="70" t="s">
        <v>139</v>
      </c>
      <c r="K336" s="71">
        <v>7.2329999999999992E-2</v>
      </c>
      <c r="L336" s="71">
        <v>7.0799999999274874E-2</v>
      </c>
      <c r="M336" s="72">
        <v>7707.1579339999998</v>
      </c>
      <c r="N336" s="80">
        <v>101.92</v>
      </c>
      <c r="O336" s="72">
        <v>21.513813982000002</v>
      </c>
      <c r="P336" s="73">
        <f t="shared" si="5"/>
        <v>2.5728770603197434E-4</v>
      </c>
      <c r="Q336" s="73">
        <f>O336/'סכום נכסי הקרן'!$C$41</f>
        <v>2.4924903511520562E-5</v>
      </c>
    </row>
    <row r="337" spans="1:17">
      <c r="A337" s="69" t="s">
        <v>3322</v>
      </c>
      <c r="B337" s="70" t="s">
        <v>2887</v>
      </c>
      <c r="C337" s="54" t="s">
        <v>3081</v>
      </c>
      <c r="D337" s="117" t="s">
        <v>3363</v>
      </c>
      <c r="E337" s="54" t="s">
        <v>645</v>
      </c>
      <c r="F337" s="79">
        <v>43083</v>
      </c>
      <c r="G337" s="117" t="s">
        <v>3363</v>
      </c>
      <c r="H337" s="72">
        <v>4.8200000000119632</v>
      </c>
      <c r="I337" s="70" t="s">
        <v>3241</v>
      </c>
      <c r="J337" s="70" t="s">
        <v>139</v>
      </c>
      <c r="K337" s="71">
        <v>7.3249999999999996E-2</v>
      </c>
      <c r="L337" s="71">
        <v>7.2200000000269174E-2</v>
      </c>
      <c r="M337" s="72">
        <v>23756.527887</v>
      </c>
      <c r="N337" s="80">
        <v>102.77</v>
      </c>
      <c r="O337" s="72">
        <v>66.873989109999997</v>
      </c>
      <c r="P337" s="73">
        <f t="shared" si="5"/>
        <v>7.9975848381485409E-4</v>
      </c>
      <c r="Q337" s="73">
        <f>O337/'סכום נכסי הקרן'!$C$41</f>
        <v>7.7477091109545435E-5</v>
      </c>
    </row>
    <row r="338" spans="1:17">
      <c r="A338" s="69" t="s">
        <v>3322</v>
      </c>
      <c r="B338" s="70" t="s">
        <v>2887</v>
      </c>
      <c r="C338" s="54" t="s">
        <v>3082</v>
      </c>
      <c r="D338" s="117" t="s">
        <v>3363</v>
      </c>
      <c r="E338" s="54" t="s">
        <v>645</v>
      </c>
      <c r="F338" s="79">
        <v>43083</v>
      </c>
      <c r="G338" s="117" t="s">
        <v>3363</v>
      </c>
      <c r="H338" s="72">
        <v>5.1499999999993866</v>
      </c>
      <c r="I338" s="70" t="s">
        <v>3241</v>
      </c>
      <c r="J338" s="70" t="s">
        <v>139</v>
      </c>
      <c r="K338" s="71">
        <v>4.4999999999999998E-2</v>
      </c>
      <c r="L338" s="71">
        <v>6.0899999999963546E-2</v>
      </c>
      <c r="M338" s="72">
        <v>95026.111439999993</v>
      </c>
      <c r="N338" s="80">
        <v>93.81</v>
      </c>
      <c r="O338" s="72">
        <v>244.17431452099996</v>
      </c>
      <c r="P338" s="73">
        <f t="shared" si="5"/>
        <v>2.9201260784164139E-3</v>
      </c>
      <c r="Q338" s="73">
        <f>O338/'סכום נכסי הקרן'!$C$41</f>
        <v>2.8288899562483894E-4</v>
      </c>
    </row>
    <row r="339" spans="1:17">
      <c r="A339" s="69" t="s">
        <v>3323</v>
      </c>
      <c r="B339" s="70" t="s">
        <v>2887</v>
      </c>
      <c r="C339" s="54">
        <v>9186</v>
      </c>
      <c r="D339" s="117" t="s">
        <v>3363</v>
      </c>
      <c r="E339" s="54" t="s">
        <v>645</v>
      </c>
      <c r="F339" s="79">
        <v>44778</v>
      </c>
      <c r="G339" s="117" t="s">
        <v>3363</v>
      </c>
      <c r="H339" s="72">
        <v>3.2499999999976947</v>
      </c>
      <c r="I339" s="70" t="s">
        <v>848</v>
      </c>
      <c r="J339" s="70" t="s">
        <v>133</v>
      </c>
      <c r="K339" s="71">
        <v>7.5700000000000003E-2</v>
      </c>
      <c r="L339" s="71">
        <v>7.389999999996158E-2</v>
      </c>
      <c r="M339" s="72">
        <v>159697.046374</v>
      </c>
      <c r="N339" s="80">
        <v>101.55</v>
      </c>
      <c r="O339" s="72">
        <v>650.57060884999999</v>
      </c>
      <c r="P339" s="73">
        <f t="shared" si="5"/>
        <v>7.7802950096568946E-3</v>
      </c>
      <c r="Q339" s="73">
        <f>O339/'סכום נכסי הקרן'!$C$41</f>
        <v>7.5372082637622541E-4</v>
      </c>
    </row>
    <row r="340" spans="1:17">
      <c r="A340" s="69" t="s">
        <v>3323</v>
      </c>
      <c r="B340" s="70" t="s">
        <v>2887</v>
      </c>
      <c r="C340" s="54">
        <v>9187</v>
      </c>
      <c r="D340" s="117" t="s">
        <v>3363</v>
      </c>
      <c r="E340" s="54" t="s">
        <v>645</v>
      </c>
      <c r="F340" s="79">
        <v>44778</v>
      </c>
      <c r="G340" s="117" t="s">
        <v>3363</v>
      </c>
      <c r="H340" s="72">
        <v>3.1699999999999626</v>
      </c>
      <c r="I340" s="70" t="s">
        <v>848</v>
      </c>
      <c r="J340" s="70" t="s">
        <v>131</v>
      </c>
      <c r="K340" s="71">
        <v>9.0955999999999995E-2</v>
      </c>
      <c r="L340" s="71">
        <v>9.5100000000005111E-2</v>
      </c>
      <c r="M340" s="72">
        <v>439754.508661</v>
      </c>
      <c r="N340" s="80">
        <v>100.78</v>
      </c>
      <c r="O340" s="72">
        <v>1607.4304687179999</v>
      </c>
      <c r="P340" s="73">
        <f t="shared" si="5"/>
        <v>1.922356018548731E-2</v>
      </c>
      <c r="Q340" s="73">
        <f>O340/'סכום נכסי הקרן'!$C$41</f>
        <v>1.862294122641188E-3</v>
      </c>
    </row>
    <row r="341" spans="1:17">
      <c r="A341" s="69" t="s">
        <v>3324</v>
      </c>
      <c r="B341" s="70" t="s">
        <v>2887</v>
      </c>
      <c r="C341" s="54" t="s">
        <v>3083</v>
      </c>
      <c r="D341" s="117" t="s">
        <v>3363</v>
      </c>
      <c r="E341" s="54" t="s">
        <v>645</v>
      </c>
      <c r="F341" s="79">
        <v>45116</v>
      </c>
      <c r="G341" s="117" t="s">
        <v>3363</v>
      </c>
      <c r="H341" s="72">
        <v>0.49000000000752231</v>
      </c>
      <c r="I341" s="70" t="s">
        <v>3241</v>
      </c>
      <c r="J341" s="70" t="s">
        <v>131</v>
      </c>
      <c r="K341" s="71">
        <v>8.2027000000000003E-2</v>
      </c>
      <c r="L341" s="71">
        <v>6.9600000000468065E-2</v>
      </c>
      <c r="M341" s="72">
        <v>16468.774137</v>
      </c>
      <c r="N341" s="80">
        <v>100.15</v>
      </c>
      <c r="O341" s="72">
        <v>59.821843895000001</v>
      </c>
      <c r="P341" s="73">
        <f t="shared" si="5"/>
        <v>7.1542056648927924E-4</v>
      </c>
      <c r="Q341" s="73">
        <f>O341/'סכום נכסי הקרן'!$C$41</f>
        <v>6.9306803908021264E-5</v>
      </c>
    </row>
    <row r="342" spans="1:17">
      <c r="A342" s="69" t="s">
        <v>3325</v>
      </c>
      <c r="B342" s="70" t="s">
        <v>2887</v>
      </c>
      <c r="C342" s="54">
        <v>8706</v>
      </c>
      <c r="D342" s="117" t="s">
        <v>3363</v>
      </c>
      <c r="E342" s="54" t="s">
        <v>645</v>
      </c>
      <c r="F342" s="79">
        <v>44498</v>
      </c>
      <c r="G342" s="117" t="s">
        <v>3363</v>
      </c>
      <c r="H342" s="72">
        <v>2.92</v>
      </c>
      <c r="I342" s="70" t="s">
        <v>3241</v>
      </c>
      <c r="J342" s="70" t="s">
        <v>131</v>
      </c>
      <c r="K342" s="71">
        <v>8.8596999999999995E-2</v>
      </c>
      <c r="L342" s="71">
        <v>9.3600000000000017E-2</v>
      </c>
      <c r="M342" s="72">
        <v>243451.8</v>
      </c>
      <c r="N342" s="80">
        <v>99.83</v>
      </c>
      <c r="O342" s="72">
        <v>881.49856999999997</v>
      </c>
      <c r="P342" s="73">
        <f t="shared" si="5"/>
        <v>1.0542005482408736E-2</v>
      </c>
      <c r="Q342" s="73">
        <f>O342/'סכום נכסי הקרן'!$C$41</f>
        <v>1.0212632135415919E-3</v>
      </c>
    </row>
    <row r="343" spans="1:17">
      <c r="A343" s="69" t="s">
        <v>3326</v>
      </c>
      <c r="B343" s="70" t="s">
        <v>2887</v>
      </c>
      <c r="C343" s="54">
        <v>8702</v>
      </c>
      <c r="D343" s="117" t="s">
        <v>3363</v>
      </c>
      <c r="E343" s="54" t="s">
        <v>645</v>
      </c>
      <c r="F343" s="79">
        <v>44497</v>
      </c>
      <c r="G343" s="117" t="s">
        <v>3363</v>
      </c>
      <c r="H343" s="72">
        <v>0.24999999957657804</v>
      </c>
      <c r="I343" s="70" t="s">
        <v>3237</v>
      </c>
      <c r="J343" s="70" t="s">
        <v>131</v>
      </c>
      <c r="K343" s="71">
        <v>7.276500000000001E-2</v>
      </c>
      <c r="L343" s="71">
        <v>0</v>
      </c>
      <c r="M343" s="72">
        <v>354.16602799999998</v>
      </c>
      <c r="N343" s="80">
        <v>91.926800999999998</v>
      </c>
      <c r="O343" s="72">
        <v>1.1808551580000002</v>
      </c>
      <c r="P343" s="73">
        <f t="shared" si="5"/>
        <v>1.4122066641091245E-5</v>
      </c>
      <c r="Q343" s="73">
        <f>O343/'סכום נכסי הקרן'!$C$41</f>
        <v>1.3680838227409085E-6</v>
      </c>
    </row>
    <row r="344" spans="1:17">
      <c r="A344" s="69" t="s">
        <v>3326</v>
      </c>
      <c r="B344" s="70" t="s">
        <v>2887</v>
      </c>
      <c r="C344" s="54">
        <v>9118</v>
      </c>
      <c r="D344" s="117" t="s">
        <v>3363</v>
      </c>
      <c r="E344" s="54" t="s">
        <v>645</v>
      </c>
      <c r="F344" s="79">
        <v>44733</v>
      </c>
      <c r="G344" s="117" t="s">
        <v>3363</v>
      </c>
      <c r="H344" s="72">
        <v>0.25000000005316497</v>
      </c>
      <c r="I344" s="70" t="s">
        <v>3237</v>
      </c>
      <c r="J344" s="70" t="s">
        <v>131</v>
      </c>
      <c r="K344" s="71">
        <v>7.276500000000001E-2</v>
      </c>
      <c r="L344" s="71">
        <v>0</v>
      </c>
      <c r="M344" s="72">
        <v>1410.3430089999999</v>
      </c>
      <c r="N344" s="80">
        <v>91.926798000000005</v>
      </c>
      <c r="O344" s="72">
        <v>4.7023445989999999</v>
      </c>
      <c r="P344" s="73">
        <f t="shared" si="5"/>
        <v>5.6236214362586101E-5</v>
      </c>
      <c r="Q344" s="73">
        <f>O344/'סכום נכסי הקרן'!$C$41</f>
        <v>5.4479175801211882E-6</v>
      </c>
    </row>
    <row r="345" spans="1:17">
      <c r="A345" s="69" t="s">
        <v>3326</v>
      </c>
      <c r="B345" s="70" t="s">
        <v>2887</v>
      </c>
      <c r="C345" s="54">
        <v>9233</v>
      </c>
      <c r="D345" s="117" t="s">
        <v>3363</v>
      </c>
      <c r="E345" s="54" t="s">
        <v>645</v>
      </c>
      <c r="F345" s="79">
        <v>44819</v>
      </c>
      <c r="G345" s="117" t="s">
        <v>3363</v>
      </c>
      <c r="H345" s="72">
        <v>0.25000000027085428</v>
      </c>
      <c r="I345" s="70" t="s">
        <v>3237</v>
      </c>
      <c r="J345" s="70" t="s">
        <v>131</v>
      </c>
      <c r="K345" s="71">
        <v>7.276500000000001E-2</v>
      </c>
      <c r="L345" s="71">
        <v>0</v>
      </c>
      <c r="M345" s="72">
        <v>276.83097900000001</v>
      </c>
      <c r="N345" s="80">
        <v>91.926794000000001</v>
      </c>
      <c r="O345" s="72">
        <v>0.92300556700000003</v>
      </c>
      <c r="P345" s="73">
        <f t="shared" si="5"/>
        <v>1.1038395385721141E-5</v>
      </c>
      <c r="Q345" s="73">
        <f>O345/'סכום נכסי הקרן'!$C$41</f>
        <v>1.0693512883080447E-6</v>
      </c>
    </row>
    <row r="346" spans="1:17">
      <c r="A346" s="69" t="s">
        <v>3326</v>
      </c>
      <c r="B346" s="70" t="s">
        <v>2887</v>
      </c>
      <c r="C346" s="54">
        <v>9276</v>
      </c>
      <c r="D346" s="117" t="s">
        <v>3363</v>
      </c>
      <c r="E346" s="54" t="s">
        <v>645</v>
      </c>
      <c r="F346" s="79">
        <v>44854</v>
      </c>
      <c r="G346" s="117" t="s">
        <v>3363</v>
      </c>
      <c r="H346" s="72">
        <v>0.25</v>
      </c>
      <c r="I346" s="70" t="s">
        <v>3237</v>
      </c>
      <c r="J346" s="70" t="s">
        <v>131</v>
      </c>
      <c r="K346" s="71">
        <v>7.276500000000001E-2</v>
      </c>
      <c r="L346" s="71">
        <v>0</v>
      </c>
      <c r="M346" s="72">
        <v>66.420406</v>
      </c>
      <c r="N346" s="80">
        <v>91.926783</v>
      </c>
      <c r="O346" s="72">
        <v>0.22145790400000001</v>
      </c>
      <c r="P346" s="73">
        <f t="shared" si="5"/>
        <v>2.6484562965209888E-6</v>
      </c>
      <c r="Q346" s="73">
        <f>O346/'סכום נכסי הקרן'!$C$41</f>
        <v>2.5657081973851117E-7</v>
      </c>
    </row>
    <row r="347" spans="1:17">
      <c r="A347" s="69" t="s">
        <v>3326</v>
      </c>
      <c r="B347" s="70" t="s">
        <v>2887</v>
      </c>
      <c r="C347" s="54">
        <v>9430</v>
      </c>
      <c r="D347" s="117" t="s">
        <v>3363</v>
      </c>
      <c r="E347" s="54" t="s">
        <v>645</v>
      </c>
      <c r="F347" s="79">
        <v>44950</v>
      </c>
      <c r="G347" s="117" t="s">
        <v>3363</v>
      </c>
      <c r="H347" s="72">
        <v>0.25000000020657631</v>
      </c>
      <c r="I347" s="70" t="s">
        <v>3237</v>
      </c>
      <c r="J347" s="70" t="s">
        <v>131</v>
      </c>
      <c r="K347" s="71">
        <v>7.276500000000001E-2</v>
      </c>
      <c r="L347" s="71">
        <v>0</v>
      </c>
      <c r="M347" s="72">
        <v>362.96928000000003</v>
      </c>
      <c r="N347" s="80">
        <v>91.926793000000004</v>
      </c>
      <c r="O347" s="72">
        <v>1.210206675</v>
      </c>
      <c r="P347" s="73">
        <f t="shared" si="5"/>
        <v>1.4473086896440056E-5</v>
      </c>
      <c r="Q347" s="73">
        <f>O347/'סכום נכסי הקרן'!$C$41</f>
        <v>1.4020891241604452E-6</v>
      </c>
    </row>
    <row r="348" spans="1:17">
      <c r="A348" s="69" t="s">
        <v>3326</v>
      </c>
      <c r="B348" s="70" t="s">
        <v>2887</v>
      </c>
      <c r="C348" s="54">
        <v>9539</v>
      </c>
      <c r="D348" s="117" t="s">
        <v>3363</v>
      </c>
      <c r="E348" s="54" t="s">
        <v>645</v>
      </c>
      <c r="F348" s="79">
        <v>45029</v>
      </c>
      <c r="G348" s="117" t="s">
        <v>3363</v>
      </c>
      <c r="H348" s="72">
        <v>0.24999999876054305</v>
      </c>
      <c r="I348" s="70" t="s">
        <v>3237</v>
      </c>
      <c r="J348" s="70" t="s">
        <v>131</v>
      </c>
      <c r="K348" s="71">
        <v>7.276500000000001E-2</v>
      </c>
      <c r="L348" s="71">
        <v>0</v>
      </c>
      <c r="M348" s="72">
        <v>120.989778</v>
      </c>
      <c r="N348" s="80">
        <v>91.926809000000006</v>
      </c>
      <c r="O348" s="72">
        <v>0.40340247400000001</v>
      </c>
      <c r="P348" s="73">
        <f t="shared" si="5"/>
        <v>4.8243652766507015E-6</v>
      </c>
      <c r="Q348" s="73">
        <f>O348/'סכום נכסי הקרן'!$C$41</f>
        <v>4.6736332986662527E-7</v>
      </c>
    </row>
    <row r="349" spans="1:17">
      <c r="A349" s="69" t="s">
        <v>3326</v>
      </c>
      <c r="B349" s="70" t="s">
        <v>2887</v>
      </c>
      <c r="C349" s="54">
        <v>8060</v>
      </c>
      <c r="D349" s="117" t="s">
        <v>3363</v>
      </c>
      <c r="E349" s="54" t="s">
        <v>645</v>
      </c>
      <c r="F349" s="79">
        <v>44150</v>
      </c>
      <c r="G349" s="117" t="s">
        <v>3363</v>
      </c>
      <c r="H349" s="72">
        <v>0.25</v>
      </c>
      <c r="I349" s="70" t="s">
        <v>3237</v>
      </c>
      <c r="J349" s="70" t="s">
        <v>131</v>
      </c>
      <c r="K349" s="71">
        <v>7.276500000000001E-2</v>
      </c>
      <c r="L349" s="71">
        <v>0</v>
      </c>
      <c r="M349" s="72">
        <v>475152.968383</v>
      </c>
      <c r="N349" s="80">
        <v>91.926795999999996</v>
      </c>
      <c r="O349" s="72">
        <v>1584.2478594919999</v>
      </c>
      <c r="P349" s="73">
        <f t="shared" si="5"/>
        <v>1.8946315046499698E-2</v>
      </c>
      <c r="Q349" s="73">
        <f>O349/'סכום נכסי הקרן'!$C$41</f>
        <v>1.8354358306346295E-3</v>
      </c>
    </row>
    <row r="350" spans="1:17">
      <c r="A350" s="69" t="s">
        <v>3326</v>
      </c>
      <c r="B350" s="70" t="s">
        <v>2887</v>
      </c>
      <c r="C350" s="54">
        <v>8119</v>
      </c>
      <c r="D350" s="117" t="s">
        <v>3363</v>
      </c>
      <c r="E350" s="54" t="s">
        <v>645</v>
      </c>
      <c r="F350" s="79">
        <v>44169</v>
      </c>
      <c r="G350" s="117" t="s">
        <v>3363</v>
      </c>
      <c r="H350" s="72">
        <v>0.25000000013311757</v>
      </c>
      <c r="I350" s="70" t="s">
        <v>3237</v>
      </c>
      <c r="J350" s="70" t="s">
        <v>131</v>
      </c>
      <c r="K350" s="71">
        <v>7.276500000000001E-2</v>
      </c>
      <c r="L350" s="71">
        <v>0</v>
      </c>
      <c r="M350" s="72">
        <v>1126.535537</v>
      </c>
      <c r="N350" s="80">
        <v>91.926796999999993</v>
      </c>
      <c r="O350" s="72">
        <v>3.7560777459999999</v>
      </c>
      <c r="P350" s="73">
        <f t="shared" si="5"/>
        <v>4.4919632927692043E-5</v>
      </c>
      <c r="Q350" s="73">
        <f>O350/'סכום נכסי הקרן'!$C$41</f>
        <v>4.3516168485582668E-6</v>
      </c>
    </row>
    <row r="351" spans="1:17">
      <c r="A351" s="69" t="s">
        <v>3326</v>
      </c>
      <c r="B351" s="70" t="s">
        <v>2887</v>
      </c>
      <c r="C351" s="54">
        <v>8418</v>
      </c>
      <c r="D351" s="117" t="s">
        <v>3363</v>
      </c>
      <c r="E351" s="54" t="s">
        <v>645</v>
      </c>
      <c r="F351" s="79">
        <v>44326</v>
      </c>
      <c r="G351" s="117" t="s">
        <v>3363</v>
      </c>
      <c r="H351" s="72">
        <v>0.24999999968543662</v>
      </c>
      <c r="I351" s="70" t="s">
        <v>3237</v>
      </c>
      <c r="J351" s="70" t="s">
        <v>131</v>
      </c>
      <c r="K351" s="71">
        <v>7.276500000000001E-2</v>
      </c>
      <c r="L351" s="71">
        <v>0</v>
      </c>
      <c r="M351" s="72">
        <v>238.36480800000001</v>
      </c>
      <c r="N351" s="80">
        <v>91.926799000000003</v>
      </c>
      <c r="O351" s="72">
        <v>0.79475237300000001</v>
      </c>
      <c r="P351" s="73">
        <f t="shared" si="5"/>
        <v>9.5045915653877389E-6</v>
      </c>
      <c r="Q351" s="73">
        <f>O351/'סכום נכסי הקרן'!$C$41</f>
        <v>9.2076310732958522E-7</v>
      </c>
    </row>
    <row r="352" spans="1:17">
      <c r="A352" s="69" t="s">
        <v>3327</v>
      </c>
      <c r="B352" s="70" t="s">
        <v>2887</v>
      </c>
      <c r="C352" s="54">
        <v>8718</v>
      </c>
      <c r="D352" s="117" t="s">
        <v>3363</v>
      </c>
      <c r="E352" s="54" t="s">
        <v>645</v>
      </c>
      <c r="F352" s="79">
        <v>44508</v>
      </c>
      <c r="G352" s="117" t="s">
        <v>3363</v>
      </c>
      <c r="H352" s="72">
        <v>2.8600000000001136</v>
      </c>
      <c r="I352" s="70" t="s">
        <v>3241</v>
      </c>
      <c r="J352" s="70" t="s">
        <v>131</v>
      </c>
      <c r="K352" s="71">
        <v>8.7600999999999998E-2</v>
      </c>
      <c r="L352" s="71">
        <v>9.1300000000001977E-2</v>
      </c>
      <c r="M352" s="72">
        <v>388574.86212100001</v>
      </c>
      <c r="N352" s="80">
        <v>100.15</v>
      </c>
      <c r="O352" s="72">
        <v>1411.475044944</v>
      </c>
      <c r="P352" s="73">
        <f t="shared" si="5"/>
        <v>1.6880092797068025E-2</v>
      </c>
      <c r="Q352" s="73">
        <f>O352/'סכום נכסי הקרן'!$C$41</f>
        <v>1.6352692894706254E-3</v>
      </c>
    </row>
    <row r="353" spans="1:17">
      <c r="A353" s="69" t="s">
        <v>3328</v>
      </c>
      <c r="B353" s="70" t="s">
        <v>2887</v>
      </c>
      <c r="C353" s="54">
        <v>8806</v>
      </c>
      <c r="D353" s="117" t="s">
        <v>3363</v>
      </c>
      <c r="E353" s="54" t="s">
        <v>645</v>
      </c>
      <c r="F353" s="79">
        <v>44137</v>
      </c>
      <c r="G353" s="117" t="s">
        <v>3363</v>
      </c>
      <c r="H353" s="72">
        <v>0.69999999999979923</v>
      </c>
      <c r="I353" s="70" t="s">
        <v>3237</v>
      </c>
      <c r="J353" s="70" t="s">
        <v>131</v>
      </c>
      <c r="K353" s="71">
        <v>7.4573E-2</v>
      </c>
      <c r="L353" s="71">
        <v>7.6999999999998001E-2</v>
      </c>
      <c r="M353" s="72">
        <v>545366.98095999996</v>
      </c>
      <c r="N353" s="80">
        <v>100.71</v>
      </c>
      <c r="O353" s="72">
        <v>1992.0887279019998</v>
      </c>
      <c r="P353" s="73">
        <f t="shared" si="5"/>
        <v>2.3823759908070556E-2</v>
      </c>
      <c r="Q353" s="73">
        <f>O353/'סכום נכסי הקרן'!$C$41</f>
        <v>2.3079412776780546E-3</v>
      </c>
    </row>
    <row r="354" spans="1:17">
      <c r="A354" s="69" t="s">
        <v>3328</v>
      </c>
      <c r="B354" s="70" t="s">
        <v>2887</v>
      </c>
      <c r="C354" s="54">
        <v>9044</v>
      </c>
      <c r="D354" s="117" t="s">
        <v>3363</v>
      </c>
      <c r="E354" s="54" t="s">
        <v>645</v>
      </c>
      <c r="F354" s="79">
        <v>44679</v>
      </c>
      <c r="G354" s="117" t="s">
        <v>3363</v>
      </c>
      <c r="H354" s="72">
        <v>0.70000000001165885</v>
      </c>
      <c r="I354" s="70" t="s">
        <v>3237</v>
      </c>
      <c r="J354" s="70" t="s">
        <v>131</v>
      </c>
      <c r="K354" s="71">
        <v>7.4580999999999995E-2</v>
      </c>
      <c r="L354" s="71">
        <v>7.700000000186541E-2</v>
      </c>
      <c r="M354" s="72">
        <v>4696.2903130000004</v>
      </c>
      <c r="N354" s="80">
        <v>100.71</v>
      </c>
      <c r="O354" s="72">
        <v>17.154381954000002</v>
      </c>
      <c r="P354" s="73">
        <f t="shared" si="5"/>
        <v>2.0515244693635918E-4</v>
      </c>
      <c r="Q354" s="73">
        <f>O354/'סכום נכסי הקרן'!$C$41</f>
        <v>1.9874268475173967E-5</v>
      </c>
    </row>
    <row r="355" spans="1:17">
      <c r="A355" s="69" t="s">
        <v>3328</v>
      </c>
      <c r="B355" s="70" t="s">
        <v>2887</v>
      </c>
      <c r="C355" s="54">
        <v>9224</v>
      </c>
      <c r="D355" s="117" t="s">
        <v>3363</v>
      </c>
      <c r="E355" s="54" t="s">
        <v>645</v>
      </c>
      <c r="F355" s="79">
        <v>44810</v>
      </c>
      <c r="G355" s="117" t="s">
        <v>3363</v>
      </c>
      <c r="H355" s="72">
        <v>0.699999999993557</v>
      </c>
      <c r="I355" s="70" t="s">
        <v>3237</v>
      </c>
      <c r="J355" s="70" t="s">
        <v>131</v>
      </c>
      <c r="K355" s="71">
        <v>7.4580999999999995E-2</v>
      </c>
      <c r="L355" s="71">
        <v>7.7000000000902E-2</v>
      </c>
      <c r="M355" s="72">
        <v>8498.2972119999995</v>
      </c>
      <c r="N355" s="80">
        <v>100.71</v>
      </c>
      <c r="O355" s="72">
        <v>31.042168806000003</v>
      </c>
      <c r="P355" s="73">
        <f t="shared" si="5"/>
        <v>3.7123907499782955E-4</v>
      </c>
      <c r="Q355" s="73">
        <f>O355/'סכום נכסי הקרן'!$C$41</f>
        <v>3.5964011909986564E-5</v>
      </c>
    </row>
    <row r="356" spans="1:17">
      <c r="A356" s="69" t="s">
        <v>3329</v>
      </c>
      <c r="B356" s="70" t="s">
        <v>2887</v>
      </c>
      <c r="C356" s="54">
        <v>9405</v>
      </c>
      <c r="D356" s="117" t="s">
        <v>3363</v>
      </c>
      <c r="E356" s="54" t="s">
        <v>645</v>
      </c>
      <c r="F356" s="79">
        <v>43866</v>
      </c>
      <c r="G356" s="117" t="s">
        <v>3363</v>
      </c>
      <c r="H356" s="72">
        <v>0.81999999999986961</v>
      </c>
      <c r="I356" s="70" t="s">
        <v>3237</v>
      </c>
      <c r="J356" s="70" t="s">
        <v>131</v>
      </c>
      <c r="K356" s="71">
        <v>7.7218999999999996E-2</v>
      </c>
      <c r="L356" s="71">
        <v>8.509999999999282E-2</v>
      </c>
      <c r="M356" s="72">
        <v>464563.64848500001</v>
      </c>
      <c r="N356" s="80">
        <v>100.16</v>
      </c>
      <c r="O356" s="72">
        <v>1687.668337371</v>
      </c>
      <c r="P356" s="73">
        <f t="shared" si="5"/>
        <v>2.0183139792334229E-2</v>
      </c>
      <c r="Q356" s="73">
        <f>O356/'סכום נכסי הקרן'!$C$41</f>
        <v>1.9552539825627882E-3</v>
      </c>
    </row>
    <row r="357" spans="1:17">
      <c r="A357" s="69" t="s">
        <v>3329</v>
      </c>
      <c r="B357" s="70" t="s">
        <v>2887</v>
      </c>
      <c r="C357" s="54">
        <v>9439</v>
      </c>
      <c r="D357" s="117" t="s">
        <v>3363</v>
      </c>
      <c r="E357" s="54" t="s">
        <v>645</v>
      </c>
      <c r="F357" s="79">
        <v>44953</v>
      </c>
      <c r="G357" s="117" t="s">
        <v>3363</v>
      </c>
      <c r="H357" s="72">
        <v>0.8199999999220654</v>
      </c>
      <c r="I357" s="70" t="s">
        <v>3237</v>
      </c>
      <c r="J357" s="70" t="s">
        <v>131</v>
      </c>
      <c r="K357" s="71">
        <v>7.7218999999999996E-2</v>
      </c>
      <c r="L357" s="71">
        <v>7.7299999992678253E-2</v>
      </c>
      <c r="M357" s="72">
        <v>1334.189357</v>
      </c>
      <c r="N357" s="80">
        <v>100.76</v>
      </c>
      <c r="O357" s="72">
        <v>4.8758820089999997</v>
      </c>
      <c r="P357" s="73">
        <f t="shared" si="5"/>
        <v>5.8311580551351456E-5</v>
      </c>
      <c r="Q357" s="73">
        <f>O357/'סכום נכסי הקרן'!$C$41</f>
        <v>5.6489699459875161E-6</v>
      </c>
    </row>
    <row r="358" spans="1:17">
      <c r="A358" s="69" t="s">
        <v>3329</v>
      </c>
      <c r="B358" s="70" t="s">
        <v>2887</v>
      </c>
      <c r="C358" s="54">
        <v>9447</v>
      </c>
      <c r="D358" s="117" t="s">
        <v>3363</v>
      </c>
      <c r="E358" s="54" t="s">
        <v>645</v>
      </c>
      <c r="F358" s="79">
        <v>44959</v>
      </c>
      <c r="G358" s="117" t="s">
        <v>3363</v>
      </c>
      <c r="H358" s="72">
        <v>0.81999999994892236</v>
      </c>
      <c r="I358" s="70" t="s">
        <v>3237</v>
      </c>
      <c r="J358" s="70" t="s">
        <v>131</v>
      </c>
      <c r="K358" s="71">
        <v>7.7218999999999996E-2</v>
      </c>
      <c r="L358" s="71">
        <v>7.7300000010179074E-2</v>
      </c>
      <c r="M358" s="72">
        <v>749.99901799999998</v>
      </c>
      <c r="N358" s="80">
        <v>100.76</v>
      </c>
      <c r="O358" s="72">
        <v>2.7409201769999996</v>
      </c>
      <c r="P358" s="73">
        <f t="shared" si="5"/>
        <v>3.2779174596708326E-5</v>
      </c>
      <c r="Q358" s="73">
        <f>O358/'סכום נכסי הקרן'!$C$41</f>
        <v>3.1755025399803067E-6</v>
      </c>
    </row>
    <row r="359" spans="1:17">
      <c r="A359" s="69" t="s">
        <v>3329</v>
      </c>
      <c r="B359" s="70" t="s">
        <v>2887</v>
      </c>
      <c r="C359" s="54">
        <v>9467</v>
      </c>
      <c r="D359" s="117" t="s">
        <v>3363</v>
      </c>
      <c r="E359" s="54" t="s">
        <v>645</v>
      </c>
      <c r="F359" s="79">
        <v>44966</v>
      </c>
      <c r="G359" s="117" t="s">
        <v>3363</v>
      </c>
      <c r="H359" s="72">
        <v>0.81999999996589024</v>
      </c>
      <c r="I359" s="70" t="s">
        <v>3237</v>
      </c>
      <c r="J359" s="70" t="s">
        <v>131</v>
      </c>
      <c r="K359" s="71">
        <v>7.7218999999999996E-2</v>
      </c>
      <c r="L359" s="71">
        <v>7.8100000007625986E-2</v>
      </c>
      <c r="M359" s="72">
        <v>1123.7560120000001</v>
      </c>
      <c r="N359" s="80">
        <v>100.7</v>
      </c>
      <c r="O359" s="72">
        <v>4.1043942269999993</v>
      </c>
      <c r="P359" s="73">
        <f t="shared" si="5"/>
        <v>4.908521456024683E-5</v>
      </c>
      <c r="Q359" s="73">
        <f>O359/'סכום נכסי הקרן'!$C$41</f>
        <v>4.7551601109319744E-6</v>
      </c>
    </row>
    <row r="360" spans="1:17">
      <c r="A360" s="69" t="s">
        <v>3329</v>
      </c>
      <c r="B360" s="70" t="s">
        <v>2887</v>
      </c>
      <c r="C360" s="54">
        <v>9491</v>
      </c>
      <c r="D360" s="117" t="s">
        <v>3363</v>
      </c>
      <c r="E360" s="54" t="s">
        <v>645</v>
      </c>
      <c r="F360" s="79">
        <v>44986</v>
      </c>
      <c r="G360" s="117" t="s">
        <v>3363</v>
      </c>
      <c r="H360" s="72">
        <v>0.81999999998622097</v>
      </c>
      <c r="I360" s="70" t="s">
        <v>3237</v>
      </c>
      <c r="J360" s="70" t="s">
        <v>131</v>
      </c>
      <c r="K360" s="71">
        <v>7.7218999999999996E-2</v>
      </c>
      <c r="L360" s="71">
        <v>7.8099999998741093E-2</v>
      </c>
      <c r="M360" s="72">
        <v>4371.4124979999997</v>
      </c>
      <c r="N360" s="80">
        <v>100.7</v>
      </c>
      <c r="O360" s="72">
        <v>15.966099120999999</v>
      </c>
      <c r="P360" s="73">
        <f t="shared" si="5"/>
        <v>1.9094155134734172E-4</v>
      </c>
      <c r="Q360" s="73">
        <f>O360/'סכום נכסי הקרן'!$C$41</f>
        <v>1.8497579293901798E-5</v>
      </c>
    </row>
    <row r="361" spans="1:17">
      <c r="A361" s="69" t="s">
        <v>3329</v>
      </c>
      <c r="B361" s="70" t="s">
        <v>2887</v>
      </c>
      <c r="C361" s="54">
        <v>9510</v>
      </c>
      <c r="D361" s="117" t="s">
        <v>3363</v>
      </c>
      <c r="E361" s="54" t="s">
        <v>645</v>
      </c>
      <c r="F361" s="79">
        <v>44994</v>
      </c>
      <c r="G361" s="117" t="s">
        <v>3363</v>
      </c>
      <c r="H361" s="72">
        <v>0.81999999976254379</v>
      </c>
      <c r="I361" s="70" t="s">
        <v>3237</v>
      </c>
      <c r="J361" s="70" t="s">
        <v>131</v>
      </c>
      <c r="K361" s="71">
        <v>7.7218999999999996E-2</v>
      </c>
      <c r="L361" s="71">
        <v>7.8099999993036753E-2</v>
      </c>
      <c r="M361" s="72">
        <v>853.23994900000002</v>
      </c>
      <c r="N361" s="80">
        <v>100.7</v>
      </c>
      <c r="O361" s="72">
        <v>3.1163642570000003</v>
      </c>
      <c r="P361" s="73">
        <f t="shared" si="5"/>
        <v>3.7269180235285726E-5</v>
      </c>
      <c r="Q361" s="73">
        <f>O361/'סכום נכסי הקרן'!$C$41</f>
        <v>3.6104745758917971E-6</v>
      </c>
    </row>
    <row r="362" spans="1:17">
      <c r="A362" s="69" t="s">
        <v>3329</v>
      </c>
      <c r="B362" s="70" t="s">
        <v>2887</v>
      </c>
      <c r="C362" s="54">
        <v>9560</v>
      </c>
      <c r="D362" s="117" t="s">
        <v>3363</v>
      </c>
      <c r="E362" s="54" t="s">
        <v>645</v>
      </c>
      <c r="F362" s="79">
        <v>45058</v>
      </c>
      <c r="G362" s="117" t="s">
        <v>3363</v>
      </c>
      <c r="H362" s="72">
        <v>0.820000000027301</v>
      </c>
      <c r="I362" s="70" t="s">
        <v>3237</v>
      </c>
      <c r="J362" s="70" t="s">
        <v>131</v>
      </c>
      <c r="K362" s="71">
        <v>7.7218999999999996E-2</v>
      </c>
      <c r="L362" s="71">
        <v>7.8100000001738945E-2</v>
      </c>
      <c r="M362" s="72">
        <v>4613.2060339999998</v>
      </c>
      <c r="N362" s="80">
        <v>100.7</v>
      </c>
      <c r="O362" s="72">
        <v>16.849223046999999</v>
      </c>
      <c r="P362" s="73">
        <f t="shared" si="5"/>
        <v>2.0150299476470122E-4</v>
      </c>
      <c r="Q362" s="73">
        <f>O362/'סכום נכסי הקרן'!$C$41</f>
        <v>1.9520725569252222E-5</v>
      </c>
    </row>
    <row r="363" spans="1:17">
      <c r="A363" s="69" t="s">
        <v>3329</v>
      </c>
      <c r="B363" s="70" t="s">
        <v>2887</v>
      </c>
      <c r="C363" s="54">
        <v>9595</v>
      </c>
      <c r="D363" s="117" t="s">
        <v>3363</v>
      </c>
      <c r="E363" s="54" t="s">
        <v>645</v>
      </c>
      <c r="F363" s="79">
        <v>45237</v>
      </c>
      <c r="G363" s="117" t="s">
        <v>3363</v>
      </c>
      <c r="H363" s="72">
        <v>0.82000000000153872</v>
      </c>
      <c r="I363" s="70" t="s">
        <v>3237</v>
      </c>
      <c r="J363" s="70" t="s">
        <v>131</v>
      </c>
      <c r="K363" s="71">
        <v>7.7195E-2</v>
      </c>
      <c r="L363" s="71">
        <v>7.809999999973842E-2</v>
      </c>
      <c r="M363" s="72">
        <v>14235.141608</v>
      </c>
      <c r="N363" s="80">
        <v>100.7</v>
      </c>
      <c r="O363" s="72">
        <v>51.992273355999998</v>
      </c>
      <c r="P363" s="73">
        <f t="shared" si="5"/>
        <v>6.2178527500259657E-4</v>
      </c>
      <c r="Q363" s="73">
        <f>O363/'סכום נכסי הקרן'!$C$41</f>
        <v>6.0235827911645329E-5</v>
      </c>
    </row>
    <row r="364" spans="1:17">
      <c r="A364" s="69" t="s">
        <v>3330</v>
      </c>
      <c r="B364" s="70" t="s">
        <v>2887</v>
      </c>
      <c r="C364" s="54">
        <v>9606</v>
      </c>
      <c r="D364" s="117" t="s">
        <v>3363</v>
      </c>
      <c r="E364" s="54" t="s">
        <v>645</v>
      </c>
      <c r="F364" s="79">
        <v>44136</v>
      </c>
      <c r="G364" s="117" t="s">
        <v>3363</v>
      </c>
      <c r="H364" s="72">
        <v>0.25</v>
      </c>
      <c r="I364" s="70" t="s">
        <v>3237</v>
      </c>
      <c r="J364" s="70" t="s">
        <v>131</v>
      </c>
      <c r="K364" s="71">
        <v>7.0095999999999992E-2</v>
      </c>
      <c r="L364" s="71">
        <v>0</v>
      </c>
      <c r="M364" s="72">
        <v>317036.38729899999</v>
      </c>
      <c r="N364" s="80">
        <v>88.007137999999998</v>
      </c>
      <c r="O364" s="72">
        <v>1011.986170864</v>
      </c>
      <c r="P364" s="73">
        <f t="shared" si="5"/>
        <v>1.2102530990345351E-2</v>
      </c>
      <c r="Q364" s="73">
        <f>O364/'סכום נכסי הקרן'!$C$41</f>
        <v>1.1724400743114297E-3</v>
      </c>
    </row>
    <row r="365" spans="1:17">
      <c r="A365" s="69" t="s">
        <v>3331</v>
      </c>
      <c r="B365" s="70" t="s">
        <v>2887</v>
      </c>
      <c r="C365" s="54">
        <v>6588</v>
      </c>
      <c r="D365" s="117" t="s">
        <v>3363</v>
      </c>
      <c r="E365" s="54" t="s">
        <v>645</v>
      </c>
      <c r="F365" s="79">
        <v>43397</v>
      </c>
      <c r="G365" s="117" t="s">
        <v>3363</v>
      </c>
      <c r="H365" s="72">
        <v>0.50999999999991452</v>
      </c>
      <c r="I365" s="70" t="s">
        <v>3237</v>
      </c>
      <c r="J365" s="70" t="s">
        <v>131</v>
      </c>
      <c r="K365" s="71">
        <v>7.7218999999999996E-2</v>
      </c>
      <c r="L365" s="71">
        <v>7.559999999999012E-2</v>
      </c>
      <c r="M365" s="72">
        <v>288084.74055599998</v>
      </c>
      <c r="N365" s="80">
        <v>100.73</v>
      </c>
      <c r="O365" s="72">
        <v>1052.5110201590001</v>
      </c>
      <c r="P365" s="73">
        <f t="shared" si="5"/>
        <v>1.2587175206434867E-2</v>
      </c>
      <c r="Q365" s="73">
        <f>O365/'סכום נכסי הקרן'!$C$41</f>
        <v>1.2193902784612793E-3</v>
      </c>
    </row>
    <row r="366" spans="1:17">
      <c r="A366" s="69" t="s">
        <v>3332</v>
      </c>
      <c r="B366" s="70" t="s">
        <v>2887</v>
      </c>
      <c r="C366" s="54" t="s">
        <v>3084</v>
      </c>
      <c r="D366" s="117" t="s">
        <v>3363</v>
      </c>
      <c r="E366" s="54" t="s">
        <v>645</v>
      </c>
      <c r="F366" s="79">
        <v>44144</v>
      </c>
      <c r="G366" s="117" t="s">
        <v>3363</v>
      </c>
      <c r="H366" s="72">
        <v>1</v>
      </c>
      <c r="I366" s="70" t="s">
        <v>3237</v>
      </c>
      <c r="J366" s="70" t="s">
        <v>131</v>
      </c>
      <c r="K366" s="71">
        <v>7.8763E-2</v>
      </c>
      <c r="L366" s="71">
        <v>0</v>
      </c>
      <c r="M366" s="72">
        <v>358679.48758000002</v>
      </c>
      <c r="N366" s="80">
        <v>78.199742999999998</v>
      </c>
      <c r="O366" s="72">
        <v>1017.324305415</v>
      </c>
      <c r="P366" s="73">
        <f t="shared" si="5"/>
        <v>1.2166370735091027E-2</v>
      </c>
      <c r="Q366" s="73">
        <f>O366/'סכום נכסי הקרן'!$C$41</f>
        <v>1.1786245885368717E-3</v>
      </c>
    </row>
    <row r="367" spans="1:17">
      <c r="A367" s="69" t="s">
        <v>3333</v>
      </c>
      <c r="B367" s="70" t="s">
        <v>2887</v>
      </c>
      <c r="C367" s="54">
        <v>6826</v>
      </c>
      <c r="D367" s="117" t="s">
        <v>3363</v>
      </c>
      <c r="E367" s="54" t="s">
        <v>645</v>
      </c>
      <c r="F367" s="79">
        <v>43550</v>
      </c>
      <c r="G367" s="117" t="s">
        <v>3363</v>
      </c>
      <c r="H367" s="72">
        <v>1.7600000000011384</v>
      </c>
      <c r="I367" s="70" t="s">
        <v>3241</v>
      </c>
      <c r="J367" s="70" t="s">
        <v>131</v>
      </c>
      <c r="K367" s="71">
        <v>8.4559999999999996E-2</v>
      </c>
      <c r="L367" s="71">
        <v>8.5600000000030346E-2</v>
      </c>
      <c r="M367" s="72">
        <v>144432.345268</v>
      </c>
      <c r="N367" s="80">
        <v>100.61</v>
      </c>
      <c r="O367" s="72">
        <v>527.05161939000004</v>
      </c>
      <c r="P367" s="73">
        <f t="shared" si="5"/>
        <v>6.3031084226509672E-3</v>
      </c>
      <c r="Q367" s="73">
        <f>O367/'סכום נכסי הקרן'!$C$41</f>
        <v>6.106174744225976E-4</v>
      </c>
    </row>
    <row r="368" spans="1:17">
      <c r="A368" s="69" t="s">
        <v>3334</v>
      </c>
      <c r="B368" s="70" t="s">
        <v>2887</v>
      </c>
      <c r="C368" s="54">
        <v>6528</v>
      </c>
      <c r="D368" s="117" t="s">
        <v>3363</v>
      </c>
      <c r="E368" s="54" t="s">
        <v>645</v>
      </c>
      <c r="F368" s="79">
        <v>43373</v>
      </c>
      <c r="G368" s="117" t="s">
        <v>3363</v>
      </c>
      <c r="H368" s="72">
        <v>4.2699999999998886</v>
      </c>
      <c r="I368" s="70" t="s">
        <v>3241</v>
      </c>
      <c r="J368" s="70" t="s">
        <v>134</v>
      </c>
      <c r="K368" s="71">
        <v>3.032E-2</v>
      </c>
      <c r="L368" s="71">
        <v>6.3000000000001014E-2</v>
      </c>
      <c r="M368" s="72">
        <v>244385.43098800001</v>
      </c>
      <c r="N368" s="80">
        <v>87.41</v>
      </c>
      <c r="O368" s="72">
        <v>987.104212093</v>
      </c>
      <c r="P368" s="73">
        <f t="shared" si="5"/>
        <v>1.1804963013829009E-2</v>
      </c>
      <c r="Q368" s="73">
        <f>O368/'סכום נכסי הקרן'!$C$41</f>
        <v>1.1436129950188555E-3</v>
      </c>
    </row>
    <row r="369" spans="1:17">
      <c r="A369" s="69" t="s">
        <v>3335</v>
      </c>
      <c r="B369" s="70" t="s">
        <v>2887</v>
      </c>
      <c r="C369" s="54">
        <v>8860</v>
      </c>
      <c r="D369" s="117" t="s">
        <v>3363</v>
      </c>
      <c r="E369" s="54" t="s">
        <v>645</v>
      </c>
      <c r="F369" s="79">
        <v>44585</v>
      </c>
      <c r="G369" s="117" t="s">
        <v>3363</v>
      </c>
      <c r="H369" s="72">
        <v>2.1600000000181607</v>
      </c>
      <c r="I369" s="70" t="s">
        <v>3245</v>
      </c>
      <c r="J369" s="70" t="s">
        <v>133</v>
      </c>
      <c r="K369" s="71">
        <v>6.5960000000000005E-2</v>
      </c>
      <c r="L369" s="71">
        <v>7.1300000000512412E-2</v>
      </c>
      <c r="M369" s="72">
        <v>15352.975915999999</v>
      </c>
      <c r="N369" s="80">
        <v>100.13</v>
      </c>
      <c r="O369" s="72">
        <v>61.670067268000004</v>
      </c>
      <c r="P369" s="73">
        <f t="shared" si="5"/>
        <v>7.375238138387128E-4</v>
      </c>
      <c r="Q369" s="73">
        <f>O369/'סכום נכסי הקרן'!$C$41</f>
        <v>7.1448069481773319E-5</v>
      </c>
    </row>
    <row r="370" spans="1:17">
      <c r="A370" s="69" t="s">
        <v>3335</v>
      </c>
      <c r="B370" s="70" t="s">
        <v>2887</v>
      </c>
      <c r="C370" s="54">
        <v>8977</v>
      </c>
      <c r="D370" s="117" t="s">
        <v>3363</v>
      </c>
      <c r="E370" s="54" t="s">
        <v>645</v>
      </c>
      <c r="F370" s="79">
        <v>44553</v>
      </c>
      <c r="G370" s="117" t="s">
        <v>3363</v>
      </c>
      <c r="H370" s="72">
        <v>2.1599999999427659</v>
      </c>
      <c r="I370" s="70" t="s">
        <v>3245</v>
      </c>
      <c r="J370" s="70" t="s">
        <v>133</v>
      </c>
      <c r="K370" s="71">
        <v>6.5960000000000005E-2</v>
      </c>
      <c r="L370" s="71">
        <v>7.1499999998569153E-2</v>
      </c>
      <c r="M370" s="72">
        <v>2262.5437959999999</v>
      </c>
      <c r="N370" s="80">
        <v>100.1</v>
      </c>
      <c r="O370" s="72">
        <v>9.0854975219999989</v>
      </c>
      <c r="P370" s="73">
        <f t="shared" si="5"/>
        <v>1.0865515605695761E-4</v>
      </c>
      <c r="Q370" s="73">
        <f>O370/'סכום נכסי הקרן'!$C$41</f>
        <v>1.0526034541317395E-5</v>
      </c>
    </row>
    <row r="371" spans="1:17">
      <c r="A371" s="69" t="s">
        <v>3335</v>
      </c>
      <c r="B371" s="70" t="s">
        <v>2887</v>
      </c>
      <c r="C371" s="54">
        <v>8978</v>
      </c>
      <c r="D371" s="117" t="s">
        <v>3363</v>
      </c>
      <c r="E371" s="54" t="s">
        <v>645</v>
      </c>
      <c r="F371" s="79">
        <v>44553</v>
      </c>
      <c r="G371" s="117" t="s">
        <v>3363</v>
      </c>
      <c r="H371" s="72">
        <v>2.1600000000240227</v>
      </c>
      <c r="I371" s="70" t="s">
        <v>3245</v>
      </c>
      <c r="J371" s="70" t="s">
        <v>133</v>
      </c>
      <c r="K371" s="71">
        <v>6.5960000000000005E-2</v>
      </c>
      <c r="L371" s="71">
        <v>7.2600000002213505E-2</v>
      </c>
      <c r="M371" s="72">
        <v>2908.9849330000002</v>
      </c>
      <c r="N371" s="80">
        <v>99.88</v>
      </c>
      <c r="O371" s="72">
        <v>11.655680667</v>
      </c>
      <c r="P371" s="73">
        <f t="shared" si="5"/>
        <v>1.3939245470667017E-4</v>
      </c>
      <c r="Q371" s="73">
        <f>O371/'סכום נכסי הקרן'!$C$41</f>
        <v>1.3503729103037597E-5</v>
      </c>
    </row>
    <row r="372" spans="1:17">
      <c r="A372" s="69" t="s">
        <v>3335</v>
      </c>
      <c r="B372" s="70" t="s">
        <v>2887</v>
      </c>
      <c r="C372" s="54">
        <v>8979</v>
      </c>
      <c r="D372" s="117" t="s">
        <v>3363</v>
      </c>
      <c r="E372" s="54" t="s">
        <v>645</v>
      </c>
      <c r="F372" s="79">
        <v>44553</v>
      </c>
      <c r="G372" s="117" t="s">
        <v>3363</v>
      </c>
      <c r="H372" s="72">
        <v>2.1599999999860597</v>
      </c>
      <c r="I372" s="70" t="s">
        <v>3245</v>
      </c>
      <c r="J372" s="70" t="s">
        <v>133</v>
      </c>
      <c r="K372" s="71">
        <v>6.5960000000000005E-2</v>
      </c>
      <c r="L372" s="71">
        <v>7.1399999999625818E-2</v>
      </c>
      <c r="M372" s="72">
        <v>13575.262667000001</v>
      </c>
      <c r="N372" s="80">
        <v>100.11</v>
      </c>
      <c r="O372" s="72">
        <v>54.518429785999999</v>
      </c>
      <c r="P372" s="73">
        <f t="shared" si="5"/>
        <v>6.5199604997240974E-4</v>
      </c>
      <c r="Q372" s="73">
        <f>O372/'סכום נכסי הקרן'!$C$41</f>
        <v>6.3162515170605437E-5</v>
      </c>
    </row>
    <row r="373" spans="1:17">
      <c r="A373" s="69" t="s">
        <v>3335</v>
      </c>
      <c r="B373" s="70" t="s">
        <v>2887</v>
      </c>
      <c r="C373" s="54">
        <v>8918</v>
      </c>
      <c r="D373" s="117" t="s">
        <v>3363</v>
      </c>
      <c r="E373" s="54" t="s">
        <v>645</v>
      </c>
      <c r="F373" s="79">
        <v>44553</v>
      </c>
      <c r="G373" s="117" t="s">
        <v>3363</v>
      </c>
      <c r="H373" s="72">
        <v>2.1600000001181492</v>
      </c>
      <c r="I373" s="70" t="s">
        <v>3245</v>
      </c>
      <c r="J373" s="70" t="s">
        <v>133</v>
      </c>
      <c r="K373" s="71">
        <v>6.5960000000000005E-2</v>
      </c>
      <c r="L373" s="71">
        <v>7.1500000004237951E-2</v>
      </c>
      <c r="M373" s="72">
        <v>1939.323253</v>
      </c>
      <c r="N373" s="80">
        <v>100.09</v>
      </c>
      <c r="O373" s="72">
        <v>7.7867911379999999</v>
      </c>
      <c r="P373" s="73">
        <f t="shared" si="5"/>
        <v>9.3123684667086598E-5</v>
      </c>
      <c r="Q373" s="73">
        <f>O373/'סכום נכסי הקרן'!$C$41</f>
        <v>9.021413773559575E-6</v>
      </c>
    </row>
    <row r="374" spans="1:17">
      <c r="A374" s="69" t="s">
        <v>3335</v>
      </c>
      <c r="B374" s="70" t="s">
        <v>2887</v>
      </c>
      <c r="C374" s="54">
        <v>9037</v>
      </c>
      <c r="D374" s="117" t="s">
        <v>3363</v>
      </c>
      <c r="E374" s="54" t="s">
        <v>645</v>
      </c>
      <c r="F374" s="79">
        <v>44671</v>
      </c>
      <c r="G374" s="117" t="s">
        <v>3363</v>
      </c>
      <c r="H374" s="72">
        <v>2.1600000000328623</v>
      </c>
      <c r="I374" s="70" t="s">
        <v>3245</v>
      </c>
      <c r="J374" s="70" t="s">
        <v>133</v>
      </c>
      <c r="K374" s="71">
        <v>6.5960000000000005E-2</v>
      </c>
      <c r="L374" s="71">
        <v>7.1299999999753533E-2</v>
      </c>
      <c r="M374" s="72">
        <v>1212.0770600000001</v>
      </c>
      <c r="N374" s="80">
        <v>100.13</v>
      </c>
      <c r="O374" s="72">
        <v>4.8686895240000005</v>
      </c>
      <c r="P374" s="73">
        <f t="shared" si="5"/>
        <v>5.8225564284413967E-5</v>
      </c>
      <c r="Q374" s="73">
        <f>O374/'סכום נכסי הקרן'!$C$41</f>
        <v>5.640637067643256E-6</v>
      </c>
    </row>
    <row r="375" spans="1:17">
      <c r="A375" s="69" t="s">
        <v>3335</v>
      </c>
      <c r="B375" s="70" t="s">
        <v>2887</v>
      </c>
      <c r="C375" s="54">
        <v>9130</v>
      </c>
      <c r="D375" s="117" t="s">
        <v>3363</v>
      </c>
      <c r="E375" s="54" t="s">
        <v>645</v>
      </c>
      <c r="F375" s="79">
        <v>44742</v>
      </c>
      <c r="G375" s="117" t="s">
        <v>3363</v>
      </c>
      <c r="H375" s="72">
        <v>2.1599999999849375</v>
      </c>
      <c r="I375" s="70" t="s">
        <v>3245</v>
      </c>
      <c r="J375" s="70" t="s">
        <v>133</v>
      </c>
      <c r="K375" s="71">
        <v>6.5960000000000005E-2</v>
      </c>
      <c r="L375" s="71">
        <v>7.1300000000027383E-2</v>
      </c>
      <c r="M375" s="72">
        <v>7272.4622529999997</v>
      </c>
      <c r="N375" s="80">
        <v>100.13</v>
      </c>
      <c r="O375" s="72">
        <v>29.212136984000001</v>
      </c>
      <c r="P375" s="73">
        <f t="shared" si="5"/>
        <v>3.4935338379301397E-4</v>
      </c>
      <c r="Q375" s="73">
        <f>O375/'סכום נכסי הקרן'!$C$41</f>
        <v>3.384382222049098E-5</v>
      </c>
    </row>
    <row r="376" spans="1:17">
      <c r="A376" s="69" t="s">
        <v>3335</v>
      </c>
      <c r="B376" s="70" t="s">
        <v>2887</v>
      </c>
      <c r="C376" s="54">
        <v>9313</v>
      </c>
      <c r="D376" s="117" t="s">
        <v>3363</v>
      </c>
      <c r="E376" s="54" t="s">
        <v>645</v>
      </c>
      <c r="F376" s="79">
        <v>44886</v>
      </c>
      <c r="G376" s="117" t="s">
        <v>3363</v>
      </c>
      <c r="H376" s="72">
        <v>2.1599999999879769</v>
      </c>
      <c r="I376" s="70" t="s">
        <v>3245</v>
      </c>
      <c r="J376" s="70" t="s">
        <v>133</v>
      </c>
      <c r="K376" s="71">
        <v>6.5960000000000005E-2</v>
      </c>
      <c r="L376" s="71">
        <v>7.1300000000653757E-2</v>
      </c>
      <c r="M376" s="72">
        <v>3313.0105840000006</v>
      </c>
      <c r="N376" s="80">
        <v>100.13</v>
      </c>
      <c r="O376" s="72">
        <v>13.307751400999999</v>
      </c>
      <c r="P376" s="73">
        <f t="shared" si="5"/>
        <v>1.5914987613408667E-4</v>
      </c>
      <c r="Q376" s="73">
        <f>O376/'סכום נכסי הקרן'!$C$41</f>
        <v>1.541774135923769E-5</v>
      </c>
    </row>
    <row r="377" spans="1:17">
      <c r="A377" s="69" t="s">
        <v>3335</v>
      </c>
      <c r="B377" s="70" t="s">
        <v>2887</v>
      </c>
      <c r="C377" s="54">
        <v>9496</v>
      </c>
      <c r="D377" s="117" t="s">
        <v>3363</v>
      </c>
      <c r="E377" s="54" t="s">
        <v>645</v>
      </c>
      <c r="F377" s="79">
        <v>44985</v>
      </c>
      <c r="G377" s="117" t="s">
        <v>3363</v>
      </c>
      <c r="H377" s="72">
        <v>2.1600000000385111</v>
      </c>
      <c r="I377" s="70" t="s">
        <v>3245</v>
      </c>
      <c r="J377" s="70" t="s">
        <v>133</v>
      </c>
      <c r="K377" s="71">
        <v>6.5960000000000005E-2</v>
      </c>
      <c r="L377" s="71">
        <v>7.1300000000673949E-2</v>
      </c>
      <c r="M377" s="72">
        <v>5171.5287289999997</v>
      </c>
      <c r="N377" s="80">
        <v>100.13</v>
      </c>
      <c r="O377" s="72">
        <v>20.77307532</v>
      </c>
      <c r="P377" s="73">
        <f t="shared" si="5"/>
        <v>2.4842907449064791E-4</v>
      </c>
      <c r="Q377" s="73">
        <f>O377/'סכום נכסי הקרן'!$C$41</f>
        <v>2.4066718175668433E-5</v>
      </c>
    </row>
    <row r="378" spans="1:17">
      <c r="A378" s="69" t="s">
        <v>3335</v>
      </c>
      <c r="B378" s="70" t="s">
        <v>2887</v>
      </c>
      <c r="C378" s="54">
        <v>9547</v>
      </c>
      <c r="D378" s="117" t="s">
        <v>3363</v>
      </c>
      <c r="E378" s="54" t="s">
        <v>645</v>
      </c>
      <c r="F378" s="79">
        <v>45036</v>
      </c>
      <c r="G378" s="117" t="s">
        <v>3363</v>
      </c>
      <c r="H378" s="72">
        <v>2.160000000139668</v>
      </c>
      <c r="I378" s="70" t="s">
        <v>3245</v>
      </c>
      <c r="J378" s="70" t="s">
        <v>133</v>
      </c>
      <c r="K378" s="71">
        <v>6.5960000000000005E-2</v>
      </c>
      <c r="L378" s="71">
        <v>7.1300000004087344E-2</v>
      </c>
      <c r="M378" s="72">
        <v>1212.0770600000001</v>
      </c>
      <c r="N378" s="80">
        <v>100.13</v>
      </c>
      <c r="O378" s="72">
        <v>4.8686895770000005</v>
      </c>
      <c r="P378" s="73">
        <f t="shared" si="5"/>
        <v>5.8225564918250829E-5</v>
      </c>
      <c r="Q378" s="73">
        <f>O378/'סכום נכסי הקרן'!$C$41</f>
        <v>5.6406371290465895E-6</v>
      </c>
    </row>
    <row r="379" spans="1:17">
      <c r="A379" s="69" t="s">
        <v>3335</v>
      </c>
      <c r="B379" s="70" t="s">
        <v>2887</v>
      </c>
      <c r="C379" s="54">
        <v>9718</v>
      </c>
      <c r="D379" s="117" t="s">
        <v>3363</v>
      </c>
      <c r="E379" s="54" t="s">
        <v>645</v>
      </c>
      <c r="F379" s="79">
        <v>45163</v>
      </c>
      <c r="G379" s="117" t="s">
        <v>3363</v>
      </c>
      <c r="H379" s="72">
        <v>2.1400000000124551</v>
      </c>
      <c r="I379" s="70" t="s">
        <v>3245</v>
      </c>
      <c r="J379" s="70" t="s">
        <v>133</v>
      </c>
      <c r="K379" s="71">
        <v>6.4320000000000002E-2</v>
      </c>
      <c r="L379" s="71">
        <v>7.6000000000533793E-2</v>
      </c>
      <c r="M379" s="72">
        <v>11189.895293000001</v>
      </c>
      <c r="N379" s="80">
        <v>100.16</v>
      </c>
      <c r="O379" s="72">
        <v>44.961206945999997</v>
      </c>
      <c r="P379" s="73">
        <f t="shared" si="5"/>
        <v>5.3769944302966448E-4</v>
      </c>
      <c r="Q379" s="73">
        <f>O379/'סכום נכסי הקרן'!$C$41</f>
        <v>5.2089961632473773E-5</v>
      </c>
    </row>
    <row r="380" spans="1:17">
      <c r="A380" s="69" t="s">
        <v>3335</v>
      </c>
      <c r="B380" s="70" t="s">
        <v>2887</v>
      </c>
      <c r="C380" s="54">
        <v>9799</v>
      </c>
      <c r="D380" s="117" t="s">
        <v>3363</v>
      </c>
      <c r="E380" s="54" t="s">
        <v>645</v>
      </c>
      <c r="F380" s="79">
        <v>45208</v>
      </c>
      <c r="G380" s="117" t="s">
        <v>3363</v>
      </c>
      <c r="H380" s="72">
        <v>2.1499999998223855</v>
      </c>
      <c r="I380" s="70" t="s">
        <v>3245</v>
      </c>
      <c r="J380" s="70" t="s">
        <v>133</v>
      </c>
      <c r="K380" s="71">
        <v>6.6130000000000008E-2</v>
      </c>
      <c r="L380" s="71">
        <v>6.9699999994829454E-2</v>
      </c>
      <c r="M380" s="72">
        <v>1254.095636</v>
      </c>
      <c r="N380" s="80">
        <v>100.72</v>
      </c>
      <c r="O380" s="72">
        <v>5.0671527459999997</v>
      </c>
      <c r="P380" s="73">
        <f t="shared" si="5"/>
        <v>6.0599022898624186E-5</v>
      </c>
      <c r="Q380" s="73">
        <f>O380/'סכום נכסי הקרן'!$C$41</f>
        <v>5.8705673191121132E-6</v>
      </c>
    </row>
    <row r="381" spans="1:17">
      <c r="A381" s="69" t="s">
        <v>3335</v>
      </c>
      <c r="B381" s="70" t="s">
        <v>2887</v>
      </c>
      <c r="C381" s="54">
        <v>8829</v>
      </c>
      <c r="D381" s="117" t="s">
        <v>3363</v>
      </c>
      <c r="E381" s="54" t="s">
        <v>645</v>
      </c>
      <c r="F381" s="79">
        <v>44553</v>
      </c>
      <c r="G381" s="117" t="s">
        <v>3363</v>
      </c>
      <c r="H381" s="72">
        <v>2.1600000000002719</v>
      </c>
      <c r="I381" s="70" t="s">
        <v>3245</v>
      </c>
      <c r="J381" s="70" t="s">
        <v>133</v>
      </c>
      <c r="K381" s="71">
        <v>6.6089999999999996E-2</v>
      </c>
      <c r="L381" s="71">
        <v>7.1399999999985392E-2</v>
      </c>
      <c r="M381" s="72">
        <v>146661.32282</v>
      </c>
      <c r="N381" s="80">
        <v>99.99</v>
      </c>
      <c r="O381" s="72">
        <v>588.2877084989999</v>
      </c>
      <c r="P381" s="73">
        <f t="shared" si="5"/>
        <v>7.0354422109046976E-3</v>
      </c>
      <c r="Q381" s="73">
        <f>O381/'סכום נכסי הקרן'!$C$41</f>
        <v>6.815627570090192E-4</v>
      </c>
    </row>
    <row r="382" spans="1:17">
      <c r="A382" s="69" t="s">
        <v>3336</v>
      </c>
      <c r="B382" s="70" t="s">
        <v>2887</v>
      </c>
      <c r="C382" s="54">
        <v>7382</v>
      </c>
      <c r="D382" s="117" t="s">
        <v>3363</v>
      </c>
      <c r="E382" s="54" t="s">
        <v>645</v>
      </c>
      <c r="F382" s="79">
        <v>43860</v>
      </c>
      <c r="G382" s="117" t="s">
        <v>3363</v>
      </c>
      <c r="H382" s="72">
        <v>2.4799999999998605</v>
      </c>
      <c r="I382" s="70" t="s">
        <v>3241</v>
      </c>
      <c r="J382" s="70" t="s">
        <v>131</v>
      </c>
      <c r="K382" s="71">
        <v>8.1890000000000004E-2</v>
      </c>
      <c r="L382" s="71">
        <v>8.5599999999992557E-2</v>
      </c>
      <c r="M382" s="72">
        <v>236316.31706999999</v>
      </c>
      <c r="N382" s="80">
        <v>100.34</v>
      </c>
      <c r="O382" s="72">
        <v>860.033505494</v>
      </c>
      <c r="P382" s="73">
        <f t="shared" si="5"/>
        <v>1.0285300780434563E-2</v>
      </c>
      <c r="Q382" s="73">
        <f>O382/'סכום נכסי הקרן'!$C$41</f>
        <v>9.9639478890390341E-4</v>
      </c>
    </row>
    <row r="383" spans="1:17">
      <c r="A383" s="69" t="s">
        <v>3337</v>
      </c>
      <c r="B383" s="70" t="s">
        <v>2887</v>
      </c>
      <c r="C383" s="54">
        <v>9158</v>
      </c>
      <c r="D383" s="117" t="s">
        <v>3363</v>
      </c>
      <c r="E383" s="54" t="s">
        <v>645</v>
      </c>
      <c r="F383" s="79">
        <v>44179</v>
      </c>
      <c r="G383" s="117" t="s">
        <v>3363</v>
      </c>
      <c r="H383" s="72">
        <v>2.2599999999980662</v>
      </c>
      <c r="I383" s="70" t="s">
        <v>3241</v>
      </c>
      <c r="J383" s="70" t="s">
        <v>131</v>
      </c>
      <c r="K383" s="71">
        <v>8.0809999999999993E-2</v>
      </c>
      <c r="L383" s="71">
        <v>9.2199999999977425E-2</v>
      </c>
      <c r="M383" s="72">
        <v>104138.30388199999</v>
      </c>
      <c r="N383" s="80">
        <v>98.56</v>
      </c>
      <c r="O383" s="72">
        <v>372.27061452200002</v>
      </c>
      <c r="P383" s="73">
        <f t="shared" si="5"/>
        <v>4.4520535742112359E-3</v>
      </c>
      <c r="Q383" s="73">
        <f>O383/'סכום נכסי הקרן'!$C$41</f>
        <v>4.3129540651874336E-4</v>
      </c>
    </row>
    <row r="384" spans="1:17">
      <c r="A384" s="119" t="s">
        <v>3363</v>
      </c>
      <c r="B384" s="119" t="s">
        <v>3363</v>
      </c>
      <c r="C384" s="119" t="s">
        <v>3363</v>
      </c>
      <c r="D384" s="119" t="s">
        <v>3363</v>
      </c>
      <c r="E384" s="120" t="s">
        <v>3363</v>
      </c>
      <c r="F384" s="120" t="s">
        <v>3363</v>
      </c>
      <c r="G384" s="120" t="s">
        <v>3363</v>
      </c>
      <c r="H384" s="120" t="s">
        <v>3363</v>
      </c>
      <c r="I384" s="120" t="s">
        <v>3363</v>
      </c>
      <c r="J384" s="120" t="s">
        <v>3363</v>
      </c>
      <c r="K384" s="120" t="s">
        <v>3363</v>
      </c>
      <c r="L384" s="120" t="s">
        <v>3363</v>
      </c>
      <c r="M384" s="120" t="s">
        <v>3363</v>
      </c>
      <c r="N384" s="120" t="s">
        <v>3363</v>
      </c>
      <c r="O384" s="120" t="s">
        <v>3363</v>
      </c>
      <c r="P384" s="120" t="s">
        <v>3363</v>
      </c>
      <c r="Q384" s="120" t="s">
        <v>3363</v>
      </c>
    </row>
    <row r="385" spans="1:17">
      <c r="A385" s="119" t="s">
        <v>3363</v>
      </c>
      <c r="B385" s="119" t="s">
        <v>3363</v>
      </c>
      <c r="C385" s="119" t="s">
        <v>3363</v>
      </c>
      <c r="D385" s="119" t="s">
        <v>3363</v>
      </c>
      <c r="E385" s="120" t="s">
        <v>3363</v>
      </c>
      <c r="F385" s="120" t="s">
        <v>3363</v>
      </c>
      <c r="G385" s="120" t="s">
        <v>3363</v>
      </c>
      <c r="H385" s="120" t="s">
        <v>3363</v>
      </c>
      <c r="I385" s="120" t="s">
        <v>3363</v>
      </c>
      <c r="J385" s="120" t="s">
        <v>3363</v>
      </c>
      <c r="K385" s="120" t="s">
        <v>3363</v>
      </c>
      <c r="L385" s="120" t="s">
        <v>3363</v>
      </c>
      <c r="M385" s="120" t="s">
        <v>3363</v>
      </c>
      <c r="N385" s="120" t="s">
        <v>3363</v>
      </c>
      <c r="O385" s="120" t="s">
        <v>3363</v>
      </c>
      <c r="P385" s="120" t="s">
        <v>3363</v>
      </c>
      <c r="Q385" s="120" t="s">
        <v>3363</v>
      </c>
    </row>
    <row r="386" spans="1:17">
      <c r="A386" s="119" t="s">
        <v>3363</v>
      </c>
      <c r="B386" s="119" t="s">
        <v>3363</v>
      </c>
      <c r="C386" s="119" t="s">
        <v>3363</v>
      </c>
      <c r="D386" s="119" t="s">
        <v>3363</v>
      </c>
      <c r="E386" s="120" t="s">
        <v>3363</v>
      </c>
      <c r="F386" s="120" t="s">
        <v>3363</v>
      </c>
      <c r="G386" s="120" t="s">
        <v>3363</v>
      </c>
      <c r="H386" s="120" t="s">
        <v>3363</v>
      </c>
      <c r="I386" s="120" t="s">
        <v>3363</v>
      </c>
      <c r="J386" s="120" t="s">
        <v>3363</v>
      </c>
      <c r="K386" s="120" t="s">
        <v>3363</v>
      </c>
      <c r="L386" s="120" t="s">
        <v>3363</v>
      </c>
      <c r="M386" s="120" t="s">
        <v>3363</v>
      </c>
      <c r="N386" s="120" t="s">
        <v>3363</v>
      </c>
      <c r="O386" s="120" t="s">
        <v>3363</v>
      </c>
      <c r="P386" s="120" t="s">
        <v>3363</v>
      </c>
      <c r="Q386" s="120" t="s">
        <v>3363</v>
      </c>
    </row>
    <row r="387" spans="1:17">
      <c r="A387" s="84" t="s">
        <v>208</v>
      </c>
      <c r="B387" s="119" t="s">
        <v>3363</v>
      </c>
      <c r="C387" s="119" t="s">
        <v>3363</v>
      </c>
      <c r="D387" s="119" t="s">
        <v>3363</v>
      </c>
      <c r="E387" s="120" t="s">
        <v>3363</v>
      </c>
      <c r="F387" s="120" t="s">
        <v>3363</v>
      </c>
      <c r="G387" s="120" t="s">
        <v>3363</v>
      </c>
      <c r="H387" s="120" t="s">
        <v>3363</v>
      </c>
      <c r="I387" s="120" t="s">
        <v>3363</v>
      </c>
      <c r="J387" s="120" t="s">
        <v>3363</v>
      </c>
      <c r="K387" s="120" t="s">
        <v>3363</v>
      </c>
      <c r="L387" s="120" t="s">
        <v>3363</v>
      </c>
      <c r="M387" s="120" t="s">
        <v>3363</v>
      </c>
      <c r="N387" s="120" t="s">
        <v>3363</v>
      </c>
      <c r="O387" s="120" t="s">
        <v>3363</v>
      </c>
      <c r="P387" s="120" t="s">
        <v>3363</v>
      </c>
      <c r="Q387" s="120" t="s">
        <v>3363</v>
      </c>
    </row>
    <row r="388" spans="1:17">
      <c r="A388" s="84" t="s">
        <v>112</v>
      </c>
      <c r="B388" s="119" t="s">
        <v>3363</v>
      </c>
      <c r="C388" s="119" t="s">
        <v>3363</v>
      </c>
      <c r="D388" s="119" t="s">
        <v>3363</v>
      </c>
      <c r="E388" s="120" t="s">
        <v>3363</v>
      </c>
      <c r="F388" s="120" t="s">
        <v>3363</v>
      </c>
      <c r="G388" s="120" t="s">
        <v>3363</v>
      </c>
      <c r="H388" s="120" t="s">
        <v>3363</v>
      </c>
      <c r="I388" s="120" t="s">
        <v>3363</v>
      </c>
      <c r="J388" s="120" t="s">
        <v>3363</v>
      </c>
      <c r="K388" s="120" t="s">
        <v>3363</v>
      </c>
      <c r="L388" s="120" t="s">
        <v>3363</v>
      </c>
      <c r="M388" s="120" t="s">
        <v>3363</v>
      </c>
      <c r="N388" s="120" t="s">
        <v>3363</v>
      </c>
      <c r="O388" s="120" t="s">
        <v>3363</v>
      </c>
      <c r="P388" s="120" t="s">
        <v>3363</v>
      </c>
      <c r="Q388" s="120" t="s">
        <v>3363</v>
      </c>
    </row>
    <row r="389" spans="1:17">
      <c r="A389" s="84" t="s">
        <v>191</v>
      </c>
      <c r="B389" s="119" t="s">
        <v>3363</v>
      </c>
      <c r="C389" s="119" t="s">
        <v>3363</v>
      </c>
      <c r="D389" s="119" t="s">
        <v>3363</v>
      </c>
      <c r="E389" s="120" t="s">
        <v>3363</v>
      </c>
      <c r="F389" s="120" t="s">
        <v>3363</v>
      </c>
      <c r="G389" s="120" t="s">
        <v>3363</v>
      </c>
      <c r="H389" s="120" t="s">
        <v>3363</v>
      </c>
      <c r="I389" s="120" t="s">
        <v>3363</v>
      </c>
      <c r="J389" s="120" t="s">
        <v>3363</v>
      </c>
      <c r="K389" s="120" t="s">
        <v>3363</v>
      </c>
      <c r="L389" s="120" t="s">
        <v>3363</v>
      </c>
      <c r="M389" s="120" t="s">
        <v>3363</v>
      </c>
      <c r="N389" s="120" t="s">
        <v>3363</v>
      </c>
      <c r="O389" s="120" t="s">
        <v>3363</v>
      </c>
      <c r="P389" s="120" t="s">
        <v>3363</v>
      </c>
      <c r="Q389" s="120" t="s">
        <v>3363</v>
      </c>
    </row>
    <row r="390" spans="1:17">
      <c r="A390" s="84" t="s">
        <v>199</v>
      </c>
      <c r="B390" s="119" t="s">
        <v>3363</v>
      </c>
      <c r="C390" s="119" t="s">
        <v>3363</v>
      </c>
      <c r="D390" s="119" t="s">
        <v>3363</v>
      </c>
      <c r="E390" s="120" t="s">
        <v>3363</v>
      </c>
      <c r="F390" s="120" t="s">
        <v>3363</v>
      </c>
      <c r="G390" s="120" t="s">
        <v>3363</v>
      </c>
      <c r="H390" s="120" t="s">
        <v>3363</v>
      </c>
      <c r="I390" s="120" t="s">
        <v>3363</v>
      </c>
      <c r="J390" s="120" t="s">
        <v>3363</v>
      </c>
      <c r="K390" s="120" t="s">
        <v>3363</v>
      </c>
      <c r="L390" s="120" t="s">
        <v>3363</v>
      </c>
      <c r="M390" s="120" t="s">
        <v>3363</v>
      </c>
      <c r="N390" s="120" t="s">
        <v>3363</v>
      </c>
      <c r="O390" s="120" t="s">
        <v>3363</v>
      </c>
      <c r="P390" s="120" t="s">
        <v>3363</v>
      </c>
      <c r="Q390" s="120" t="s">
        <v>3363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3" operator="equal">
      <formula>"NR3"</formula>
    </cfRule>
  </conditionalFormatting>
  <conditionalFormatting sqref="A56:A280 A282:A383">
    <cfRule type="cellIs" dxfId="3" priority="9" operator="equal">
      <formula>2958465</formula>
    </cfRule>
    <cfRule type="cellIs" dxfId="2" priority="10" operator="equal">
      <formula>2958465</formula>
    </cfRule>
    <cfRule type="cellIs" dxfId="1" priority="11" operator="equal">
      <formula>"NR3"</formula>
    </cfRule>
    <cfRule type="cellIs" dxfId="0" priority="12" operator="equal">
      <formula>"דירוג פנימי"</formula>
    </cfRule>
  </conditionalFormatting>
  <dataValidations count="1">
    <dataValidation allowBlank="1" showInputMessage="1" showErrorMessage="1" sqref="C1:Q4 B5:Q7 A1:A7 R1:XFD280 A384:Q1048576 R282:AY1048576 BA282:XFD1048576 AZ282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140625" style="2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217</v>
      </c>
    </row>
    <row r="3" spans="1:14">
      <c r="A3" s="36" t="s">
        <v>146</v>
      </c>
      <c r="B3" s="36" t="s">
        <v>218</v>
      </c>
    </row>
    <row r="4" spans="1:14">
      <c r="A4" s="36" t="s">
        <v>147</v>
      </c>
      <c r="B4" s="36">
        <v>2145</v>
      </c>
    </row>
    <row r="5" spans="1:14" s="3" customFormat="1">
      <c r="A5" s="37" t="s">
        <v>116</v>
      </c>
      <c r="B5" s="38" t="s">
        <v>47</v>
      </c>
      <c r="C5" s="38" t="s">
        <v>117</v>
      </c>
      <c r="D5" s="38" t="s">
        <v>14</v>
      </c>
      <c r="E5" s="38" t="s">
        <v>70</v>
      </c>
      <c r="F5" s="38" t="s">
        <v>17</v>
      </c>
      <c r="G5" s="38" t="s">
        <v>103</v>
      </c>
      <c r="H5" s="38" t="s">
        <v>56</v>
      </c>
      <c r="I5" s="38" t="s">
        <v>18</v>
      </c>
      <c r="J5" s="38" t="s">
        <v>193</v>
      </c>
      <c r="K5" s="38" t="s">
        <v>192</v>
      </c>
      <c r="L5" s="38" t="s">
        <v>111</v>
      </c>
      <c r="M5" s="38" t="s">
        <v>148</v>
      </c>
      <c r="N5" s="40" t="s">
        <v>150</v>
      </c>
    </row>
    <row r="6" spans="1:14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13" t="s">
        <v>3363</v>
      </c>
      <c r="F6" s="26" t="s">
        <v>20</v>
      </c>
      <c r="G6" s="113" t="s">
        <v>3363</v>
      </c>
      <c r="H6" s="26" t="s">
        <v>19</v>
      </c>
      <c r="I6" s="26" t="s">
        <v>19</v>
      </c>
      <c r="J6" s="26" t="s">
        <v>200</v>
      </c>
      <c r="K6" s="113" t="s">
        <v>3363</v>
      </c>
      <c r="L6" s="26" t="s">
        <v>196</v>
      </c>
      <c r="M6" s="26" t="s">
        <v>19</v>
      </c>
      <c r="N6" s="13" t="s">
        <v>19</v>
      </c>
    </row>
    <row r="7" spans="1:14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6" t="s">
        <v>3088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117" t="s">
        <v>3363</v>
      </c>
      <c r="G8" s="117" t="s">
        <v>3363</v>
      </c>
      <c r="H8" s="117" t="s">
        <v>3363</v>
      </c>
      <c r="I8" s="117" t="s">
        <v>3363</v>
      </c>
      <c r="J8" s="117" t="s">
        <v>3363</v>
      </c>
      <c r="K8" s="117" t="s">
        <v>3363</v>
      </c>
      <c r="L8" s="87">
        <v>0</v>
      </c>
      <c r="M8" s="88">
        <v>0</v>
      </c>
      <c r="N8" s="88">
        <v>0</v>
      </c>
    </row>
    <row r="9" spans="1:14">
      <c r="A9" s="84" t="s">
        <v>208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117" t="s">
        <v>3363</v>
      </c>
      <c r="N9" s="117" t="s">
        <v>3363</v>
      </c>
    </row>
    <row r="10" spans="1:14">
      <c r="A10" s="84" t="s">
        <v>112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</row>
    <row r="11" spans="1:14">
      <c r="A11" s="84" t="s">
        <v>191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</row>
    <row r="12" spans="1:14">
      <c r="A12" s="84" t="s">
        <v>199</v>
      </c>
      <c r="B12" s="117" t="s">
        <v>3363</v>
      </c>
      <c r="C12" s="117" t="s">
        <v>3363</v>
      </c>
      <c r="D12" s="117" t="s">
        <v>3363</v>
      </c>
      <c r="E12" s="117" t="s">
        <v>3363</v>
      </c>
      <c r="F12" s="117" t="s">
        <v>3363</v>
      </c>
      <c r="G12" s="117" t="s">
        <v>3363</v>
      </c>
      <c r="H12" s="117" t="s">
        <v>3363</v>
      </c>
      <c r="I12" s="117" t="s">
        <v>3363</v>
      </c>
      <c r="J12" s="117" t="s">
        <v>3363</v>
      </c>
      <c r="K12" s="117" t="s">
        <v>3363</v>
      </c>
      <c r="L12" s="117" t="s">
        <v>3363</v>
      </c>
      <c r="M12" s="117" t="s">
        <v>3363</v>
      </c>
      <c r="N12" s="117" t="s">
        <v>3363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145</v>
      </c>
      <c r="B1" s="36" t="s" vm="1">
        <v>216</v>
      </c>
    </row>
    <row r="2" spans="1:9">
      <c r="A2" s="36" t="s">
        <v>144</v>
      </c>
      <c r="B2" s="36" t="s">
        <v>217</v>
      </c>
    </row>
    <row r="3" spans="1:9">
      <c r="A3" s="36" t="s">
        <v>146</v>
      </c>
      <c r="B3" s="36" t="s">
        <v>218</v>
      </c>
    </row>
    <row r="4" spans="1:9">
      <c r="A4" s="36" t="s">
        <v>147</v>
      </c>
      <c r="B4" s="36">
        <v>2145</v>
      </c>
    </row>
    <row r="5" spans="1:9" s="3" customFormat="1">
      <c r="A5" s="37" t="s">
        <v>116</v>
      </c>
      <c r="B5" s="39" t="s">
        <v>58</v>
      </c>
      <c r="C5" s="39" t="s">
        <v>88</v>
      </c>
      <c r="D5" s="39" t="s">
        <v>59</v>
      </c>
      <c r="E5" s="39" t="s">
        <v>103</v>
      </c>
      <c r="F5" s="39" t="s">
        <v>175</v>
      </c>
      <c r="G5" s="39" t="s">
        <v>148</v>
      </c>
      <c r="H5" s="39" t="s">
        <v>149</v>
      </c>
      <c r="I5" s="51" t="s">
        <v>203</v>
      </c>
    </row>
    <row r="6" spans="1:9" s="3" customFormat="1">
      <c r="A6" s="112" t="s">
        <v>3363</v>
      </c>
      <c r="B6" s="12" t="s">
        <v>21</v>
      </c>
      <c r="C6" s="113" t="s">
        <v>3363</v>
      </c>
      <c r="D6" s="12" t="s">
        <v>19</v>
      </c>
      <c r="E6" s="113" t="s">
        <v>3363</v>
      </c>
      <c r="F6" s="12" t="s">
        <v>197</v>
      </c>
      <c r="G6" s="26" t="s">
        <v>19</v>
      </c>
      <c r="H6" s="26" t="s">
        <v>19</v>
      </c>
      <c r="I6" s="136" t="s">
        <v>3363</v>
      </c>
    </row>
    <row r="7" spans="1:9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6" t="s">
        <v>3089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87">
        <v>0</v>
      </c>
      <c r="G8" s="88">
        <v>0</v>
      </c>
      <c r="H8" s="88">
        <v>0</v>
      </c>
      <c r="I8" s="117" t="s">
        <v>3363</v>
      </c>
    </row>
    <row r="9" spans="1:9" hidden="1">
      <c r="A9" s="96"/>
      <c r="B9" s="54"/>
      <c r="C9" s="54"/>
      <c r="D9" s="54"/>
      <c r="E9" s="54"/>
      <c r="F9" s="54"/>
      <c r="G9" s="54"/>
      <c r="H9" s="54"/>
      <c r="I9" s="54"/>
    </row>
    <row r="10" spans="1:9" hidden="1">
      <c r="A10" s="96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217</v>
      </c>
    </row>
    <row r="3" spans="1:10">
      <c r="A3" s="36" t="s">
        <v>146</v>
      </c>
      <c r="B3" s="36" t="s">
        <v>218</v>
      </c>
    </row>
    <row r="4" spans="1:10">
      <c r="A4" s="36" t="s">
        <v>147</v>
      </c>
      <c r="B4" s="36">
        <v>2145</v>
      </c>
    </row>
    <row r="5" spans="1:10" s="3" customFormat="1">
      <c r="A5" s="37" t="s">
        <v>116</v>
      </c>
      <c r="B5" s="39" t="s">
        <v>117</v>
      </c>
      <c r="C5" s="39" t="s">
        <v>14</v>
      </c>
      <c r="D5" s="39" t="s">
        <v>15</v>
      </c>
      <c r="E5" s="39" t="s">
        <v>61</v>
      </c>
      <c r="F5" s="39" t="s">
        <v>103</v>
      </c>
      <c r="G5" s="39" t="s">
        <v>57</v>
      </c>
      <c r="H5" s="39" t="s">
        <v>111</v>
      </c>
      <c r="I5" s="39" t="s">
        <v>148</v>
      </c>
      <c r="J5" s="51" t="s">
        <v>149</v>
      </c>
    </row>
    <row r="6" spans="1:10" s="3" customFormat="1">
      <c r="A6" s="112" t="s">
        <v>3363</v>
      </c>
      <c r="B6" s="135" t="s">
        <v>3363</v>
      </c>
      <c r="C6" s="113" t="s">
        <v>3363</v>
      </c>
      <c r="D6" s="113" t="s">
        <v>3363</v>
      </c>
      <c r="E6" s="12" t="s">
        <v>19</v>
      </c>
      <c r="F6" s="113" t="s">
        <v>3363</v>
      </c>
      <c r="G6" s="12" t="s">
        <v>19</v>
      </c>
      <c r="H6" s="12" t="s">
        <v>196</v>
      </c>
      <c r="I6" s="26" t="s">
        <v>19</v>
      </c>
      <c r="J6" s="13" t="s">
        <v>19</v>
      </c>
    </row>
    <row r="7" spans="1:10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6" t="s">
        <v>3090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117" t="s">
        <v>3363</v>
      </c>
      <c r="G8" s="117" t="s">
        <v>3363</v>
      </c>
      <c r="H8" s="87">
        <v>0</v>
      </c>
      <c r="I8" s="88">
        <v>0</v>
      </c>
      <c r="J8" s="88">
        <v>0</v>
      </c>
    </row>
    <row r="9" spans="1:10" hidden="1">
      <c r="A9" s="96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6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customWidth="1"/>
    <col min="2" max="2" width="32.5703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217</v>
      </c>
    </row>
    <row r="3" spans="1:14">
      <c r="A3" s="36" t="s">
        <v>146</v>
      </c>
      <c r="B3" s="36" t="s">
        <v>218</v>
      </c>
    </row>
    <row r="4" spans="1:14">
      <c r="A4" s="36" t="s">
        <v>147</v>
      </c>
      <c r="B4" s="36">
        <v>2145</v>
      </c>
    </row>
    <row r="5" spans="1:14" s="3" customFormat="1">
      <c r="A5" s="37" t="s">
        <v>116</v>
      </c>
      <c r="B5" s="39" t="s">
        <v>47</v>
      </c>
      <c r="C5" s="39" t="s">
        <v>14</v>
      </c>
      <c r="D5" s="39" t="s">
        <v>15</v>
      </c>
      <c r="E5" s="39" t="s">
        <v>61</v>
      </c>
      <c r="F5" s="39" t="s">
        <v>103</v>
      </c>
      <c r="G5" s="39" t="s">
        <v>57</v>
      </c>
      <c r="H5" s="39" t="s">
        <v>111</v>
      </c>
      <c r="I5" s="39" t="s">
        <v>148</v>
      </c>
      <c r="J5" s="41" t="s">
        <v>149</v>
      </c>
    </row>
    <row r="6" spans="1:14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2" t="s">
        <v>19</v>
      </c>
      <c r="F6" s="113" t="s">
        <v>3363</v>
      </c>
      <c r="G6" s="12" t="s">
        <v>19</v>
      </c>
      <c r="H6" s="12" t="s">
        <v>196</v>
      </c>
      <c r="I6" s="26" t="s">
        <v>19</v>
      </c>
      <c r="J6" s="13" t="s">
        <v>19</v>
      </c>
    </row>
    <row r="7" spans="1:14" s="4" customFormat="1" ht="20.25">
      <c r="A7" s="114" t="s">
        <v>3363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97" t="s">
        <v>60</v>
      </c>
      <c r="B8" s="137" t="s">
        <v>3363</v>
      </c>
      <c r="C8" s="138" t="s">
        <v>3363</v>
      </c>
      <c r="D8" s="137" t="s">
        <v>3363</v>
      </c>
      <c r="E8" s="137" t="s">
        <v>3363</v>
      </c>
      <c r="F8" s="137" t="s">
        <v>3363</v>
      </c>
      <c r="G8" s="137" t="s">
        <v>3363</v>
      </c>
      <c r="H8" s="98">
        <f>H16+H9</f>
        <v>-168.09910134395648</v>
      </c>
      <c r="I8" s="99">
        <f>IFERROR(H8/$H$8,0)</f>
        <v>1</v>
      </c>
      <c r="J8" s="99">
        <f>H8/'סכום נכסי הקרן'!$C$41</f>
        <v>-1.9475179458542142E-4</v>
      </c>
      <c r="N8" s="1"/>
    </row>
    <row r="9" spans="1:14">
      <c r="A9" s="97" t="s">
        <v>186</v>
      </c>
      <c r="B9" s="137" t="s">
        <v>3363</v>
      </c>
      <c r="C9" s="138" t="s">
        <v>3363</v>
      </c>
      <c r="D9" s="137" t="s">
        <v>3363</v>
      </c>
      <c r="E9" s="137" t="s">
        <v>3363</v>
      </c>
      <c r="F9" s="137" t="s">
        <v>3363</v>
      </c>
      <c r="G9" s="137" t="s">
        <v>3363</v>
      </c>
      <c r="H9" s="98">
        <f>SUM(H10:H15)</f>
        <v>-186.00537342849583</v>
      </c>
      <c r="I9" s="99">
        <f t="shared" ref="I9" si="0">IFERROR(H9/$H$8,0)</f>
        <v>1.1065221166643859</v>
      </c>
      <c r="J9" s="99">
        <f>H9/'סכום נכסי הקרן'!$C$41</f>
        <v>-2.1549716796884818E-4</v>
      </c>
    </row>
    <row r="10" spans="1:14">
      <c r="A10" s="74" t="s">
        <v>3085</v>
      </c>
      <c r="B10" s="54">
        <v>259026600</v>
      </c>
      <c r="C10" s="54" t="s">
        <v>645</v>
      </c>
      <c r="D10" s="117" t="s">
        <v>3363</v>
      </c>
      <c r="E10" s="71">
        <v>0</v>
      </c>
      <c r="F10" s="70" t="s">
        <v>132</v>
      </c>
      <c r="G10" s="71">
        <v>0</v>
      </c>
      <c r="H10" s="72">
        <v>-68.142653991000003</v>
      </c>
      <c r="I10" s="73">
        <f t="shared" ref="I10:I15" si="1">IFERROR(H10/$H$8,0)</f>
        <v>0.40537191124876815</v>
      </c>
      <c r="J10" s="73">
        <f>H10/'סכום נכסי הקרן'!$C$41</f>
        <v>-7.8946907190219768E-5</v>
      </c>
    </row>
    <row r="11" spans="1:14">
      <c r="A11" s="74" t="s">
        <v>3086</v>
      </c>
      <c r="B11" s="54">
        <v>112239100</v>
      </c>
      <c r="C11" s="54" t="s">
        <v>645</v>
      </c>
      <c r="D11" s="117" t="s">
        <v>3363</v>
      </c>
      <c r="E11" s="71">
        <v>0</v>
      </c>
      <c r="F11" s="70" t="s">
        <v>132</v>
      </c>
      <c r="G11" s="71">
        <v>0</v>
      </c>
      <c r="H11" s="72">
        <v>-31.108959893999998</v>
      </c>
      <c r="I11" s="73">
        <f t="shared" si="1"/>
        <v>0.18506321357629574</v>
      </c>
      <c r="J11" s="73">
        <f>H11/'סכום נכסי הקרן'!$C$41</f>
        <v>-3.6041392955728716E-5</v>
      </c>
    </row>
    <row r="12" spans="1:14">
      <c r="A12" s="74" t="s">
        <v>1912</v>
      </c>
      <c r="B12" s="54">
        <v>9922</v>
      </c>
      <c r="C12" s="54" t="s">
        <v>645</v>
      </c>
      <c r="D12" s="117" t="s">
        <v>3363</v>
      </c>
      <c r="E12" s="71">
        <v>0</v>
      </c>
      <c r="F12" s="70" t="s">
        <v>131</v>
      </c>
      <c r="G12" s="71">
        <v>0</v>
      </c>
      <c r="H12" s="72">
        <v>65.271169999999998</v>
      </c>
      <c r="I12" s="73">
        <f t="shared" si="1"/>
        <v>-0.38828982117188837</v>
      </c>
      <c r="J12" s="73">
        <f>H12/'סכום נכסי הקרן'!$C$41</f>
        <v>7.5620139492477611E-5</v>
      </c>
    </row>
    <row r="13" spans="1:14">
      <c r="A13" s="74" t="s">
        <v>3250</v>
      </c>
      <c r="B13" s="54">
        <v>7562</v>
      </c>
      <c r="C13" s="54" t="s">
        <v>645</v>
      </c>
      <c r="D13" s="117" t="s">
        <v>3363</v>
      </c>
      <c r="E13" s="71">
        <v>0</v>
      </c>
      <c r="F13" s="70" t="s">
        <v>132</v>
      </c>
      <c r="G13" s="71">
        <v>0</v>
      </c>
      <c r="H13" s="72">
        <v>-28.23102017676451</v>
      </c>
      <c r="I13" s="73">
        <f t="shared" si="1"/>
        <v>0.16794271921180307</v>
      </c>
      <c r="J13" s="73">
        <f>H13/'סכום נכסי הקרן'!$C$41</f>
        <v>-3.2707145954054178E-5</v>
      </c>
    </row>
    <row r="14" spans="1:14">
      <c r="A14" s="74" t="s">
        <v>3251</v>
      </c>
      <c r="B14" s="54">
        <v>9483</v>
      </c>
      <c r="C14" s="54" t="s">
        <v>645</v>
      </c>
      <c r="D14" s="117" t="s">
        <v>3363</v>
      </c>
      <c r="E14" s="71">
        <v>0</v>
      </c>
      <c r="F14" s="70" t="s">
        <v>131</v>
      </c>
      <c r="G14" s="71">
        <v>0</v>
      </c>
      <c r="H14" s="72">
        <v>14.5260442702752</v>
      </c>
      <c r="I14" s="73">
        <f t="shared" si="1"/>
        <v>-8.6413574814732011E-2</v>
      </c>
      <c r="J14" s="73">
        <f>H14/'סכום נכסי הקרן'!$C$41</f>
        <v>1.6829198771710633E-5</v>
      </c>
    </row>
    <row r="15" spans="1:14">
      <c r="A15" s="74" t="s">
        <v>3252</v>
      </c>
      <c r="B15" s="54">
        <v>9724</v>
      </c>
      <c r="C15" s="54" t="s">
        <v>645</v>
      </c>
      <c r="D15" s="117" t="s">
        <v>3363</v>
      </c>
      <c r="E15" s="71">
        <v>0</v>
      </c>
      <c r="F15" s="70" t="s">
        <v>132</v>
      </c>
      <c r="G15" s="71">
        <v>0</v>
      </c>
      <c r="H15" s="72">
        <v>-138.31995363700651</v>
      </c>
      <c r="I15" s="73">
        <f t="shared" si="1"/>
        <v>0.82284766861413927</v>
      </c>
      <c r="J15" s="73">
        <f>H15/'סכום נכסי הקרן'!$C$41</f>
        <v>-1.6025106013303376E-4</v>
      </c>
    </row>
    <row r="16" spans="1:14">
      <c r="A16" s="97" t="s">
        <v>185</v>
      </c>
      <c r="B16" s="137" t="s">
        <v>3363</v>
      </c>
      <c r="C16" s="138" t="s">
        <v>3363</v>
      </c>
      <c r="D16" s="137" t="s">
        <v>3363</v>
      </c>
      <c r="E16" s="137" t="s">
        <v>3363</v>
      </c>
      <c r="F16" s="137" t="s">
        <v>3363</v>
      </c>
      <c r="G16" s="137" t="s">
        <v>3363</v>
      </c>
      <c r="H16" s="98">
        <f>SUM(H17:H22)</f>
        <v>17.906272084539356</v>
      </c>
      <c r="I16" s="99">
        <f t="shared" ref="I16:I22" si="2">IFERROR(H16/$H$8,0)</f>
        <v>-0.10652211666438588</v>
      </c>
      <c r="J16" s="99">
        <f>H16/'סכום נכסי הקרן'!$C$41</f>
        <v>2.0745373383426773E-5</v>
      </c>
    </row>
    <row r="17" spans="1:10">
      <c r="A17" s="74" t="s">
        <v>3253</v>
      </c>
      <c r="B17" s="54">
        <v>7890</v>
      </c>
      <c r="C17" s="54" t="s">
        <v>645</v>
      </c>
      <c r="D17" s="117" t="s">
        <v>3363</v>
      </c>
      <c r="E17" s="71">
        <v>0</v>
      </c>
      <c r="F17" s="70" t="s">
        <v>131</v>
      </c>
      <c r="G17" s="71">
        <v>0</v>
      </c>
      <c r="H17" s="72">
        <v>-0.26178545486096993</v>
      </c>
      <c r="I17" s="73">
        <f t="shared" si="2"/>
        <v>1.5573281044811587E-3</v>
      </c>
      <c r="J17" s="73">
        <f>H17/'סכום נכסי הקרן'!$C$41</f>
        <v>-3.0329244310601833E-7</v>
      </c>
    </row>
    <row r="18" spans="1:10">
      <c r="A18" s="74" t="s">
        <v>3254</v>
      </c>
      <c r="B18" s="54">
        <v>8397</v>
      </c>
      <c r="C18" s="54" t="s">
        <v>645</v>
      </c>
      <c r="D18" s="117" t="s">
        <v>3363</v>
      </c>
      <c r="E18" s="71">
        <v>0</v>
      </c>
      <c r="F18" s="70" t="s">
        <v>131</v>
      </c>
      <c r="G18" s="71">
        <v>0</v>
      </c>
      <c r="H18" s="72">
        <v>21.193678115999997</v>
      </c>
      <c r="I18" s="73">
        <f t="shared" si="2"/>
        <v>-0.12607847362987676</v>
      </c>
      <c r="J18" s="73">
        <f>H18/'סכום נכסי הקרן'!$C$41</f>
        <v>2.4554008998009229E-5</v>
      </c>
    </row>
    <row r="19" spans="1:10">
      <c r="A19" s="74" t="s">
        <v>3253</v>
      </c>
      <c r="B19" s="54">
        <v>7760</v>
      </c>
      <c r="C19" s="54" t="s">
        <v>645</v>
      </c>
      <c r="D19" s="117" t="s">
        <v>3363</v>
      </c>
      <c r="E19" s="71">
        <v>0</v>
      </c>
      <c r="F19" s="70" t="s">
        <v>131</v>
      </c>
      <c r="G19" s="71">
        <v>0</v>
      </c>
      <c r="H19" s="72">
        <v>-0.11904227557236</v>
      </c>
      <c r="I19" s="73">
        <f t="shared" si="2"/>
        <v>7.0816723361763424E-4</v>
      </c>
      <c r="J19" s="73">
        <f>H19/'סכום נכסי הקרן'!$C$41</f>
        <v>-1.3791683961362762E-7</v>
      </c>
    </row>
    <row r="20" spans="1:10">
      <c r="A20" s="74" t="s">
        <v>3255</v>
      </c>
      <c r="B20" s="54">
        <v>8295</v>
      </c>
      <c r="C20" s="54" t="s">
        <v>645</v>
      </c>
      <c r="D20" s="117" t="s">
        <v>3363</v>
      </c>
      <c r="E20" s="71">
        <v>0</v>
      </c>
      <c r="F20" s="70" t="s">
        <v>134</v>
      </c>
      <c r="G20" s="71">
        <v>0</v>
      </c>
      <c r="H20" s="72">
        <v>-1.50923369862657</v>
      </c>
      <c r="I20" s="73">
        <f t="shared" si="2"/>
        <v>8.9782377571337932E-3</v>
      </c>
      <c r="J20" s="73">
        <f>H20/'סכום נכסי הקרן'!$C$41</f>
        <v>-1.7485279154163951E-6</v>
      </c>
    </row>
    <row r="21" spans="1:10">
      <c r="A21" s="74" t="s">
        <v>3256</v>
      </c>
      <c r="B21" s="54">
        <v>8770</v>
      </c>
      <c r="C21" s="54" t="s">
        <v>645</v>
      </c>
      <c r="D21" s="117" t="s">
        <v>3363</v>
      </c>
      <c r="E21" s="71">
        <v>0</v>
      </c>
      <c r="F21" s="70" t="s">
        <v>2820</v>
      </c>
      <c r="G21" s="71">
        <v>0</v>
      </c>
      <c r="H21" s="72">
        <v>-2.1351281717656798</v>
      </c>
      <c r="I21" s="73">
        <f t="shared" si="2"/>
        <v>1.270160372479851E-2</v>
      </c>
      <c r="J21" s="73">
        <f>H21/'סכום נכסי הקרן'!$C$41</f>
        <v>-2.473660119517383E-6</v>
      </c>
    </row>
    <row r="22" spans="1:10">
      <c r="A22" s="74" t="s">
        <v>3257</v>
      </c>
      <c r="B22" s="54">
        <v>8919</v>
      </c>
      <c r="C22" s="54" t="s">
        <v>645</v>
      </c>
      <c r="D22" s="117" t="s">
        <v>3363</v>
      </c>
      <c r="E22" s="71">
        <v>0</v>
      </c>
      <c r="F22" s="70" t="s">
        <v>133</v>
      </c>
      <c r="G22" s="71">
        <v>0</v>
      </c>
      <c r="H22" s="72">
        <v>0.73778356936493994</v>
      </c>
      <c r="I22" s="73">
        <f t="shared" si="2"/>
        <v>-4.388979854540221E-3</v>
      </c>
      <c r="J22" s="73">
        <f>H22/'סכום נכסי הקרן'!$C$41</f>
        <v>8.5476170307096987E-7</v>
      </c>
    </row>
    <row r="23" spans="1:10" hidden="1">
      <c r="A23" s="1"/>
      <c r="I23" s="54"/>
      <c r="J23" s="54"/>
    </row>
    <row r="24" spans="1:10" hidden="1">
      <c r="A24" s="1"/>
      <c r="I24" s="54"/>
      <c r="J24" s="54"/>
    </row>
    <row r="25" spans="1:10" hidden="1">
      <c r="A25" s="1"/>
      <c r="I25" s="54"/>
      <c r="J25" s="54"/>
    </row>
    <row r="26" spans="1:10" hidden="1">
      <c r="A26" s="1"/>
      <c r="I26" s="54"/>
      <c r="J26" s="54"/>
    </row>
    <row r="27" spans="1:10" hidden="1">
      <c r="A27" s="1"/>
      <c r="I27" s="54"/>
      <c r="J27" s="54"/>
    </row>
    <row r="28" spans="1:10" hidden="1">
      <c r="A28"/>
      <c r="B28"/>
      <c r="C28"/>
      <c r="D28"/>
      <c r="E28"/>
      <c r="F28"/>
      <c r="G28"/>
      <c r="H28"/>
      <c r="I28" s="54"/>
      <c r="J28" s="54"/>
    </row>
    <row r="29" spans="1:10" hidden="1">
      <c r="A29"/>
      <c r="B29"/>
      <c r="C29"/>
      <c r="D29"/>
      <c r="E29"/>
      <c r="F29"/>
      <c r="G29"/>
      <c r="H29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D604" s="16"/>
      <c r="F604" s="16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3:H22 I17:L27 C14:L15 I13:L13 A16:L16 A1:A15 B5:B13 F1:F11 C1:E12 M1:XFD27 G1:L12 A28:AY1048576 BA28:XFD1048576 AZ28:AZ9999 AZ10001:AZ1048576" xr:uid="{00000000-0002-0000-19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66.28515625" style="2" bestFit="1" customWidth="1"/>
    <col min="2" max="2" width="28.14062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145</v>
      </c>
      <c r="B1" s="36" t="s" vm="1">
        <v>216</v>
      </c>
    </row>
    <row r="2" spans="1:5">
      <c r="A2" s="36" t="s">
        <v>144</v>
      </c>
      <c r="B2" s="36" t="s">
        <v>217</v>
      </c>
    </row>
    <row r="3" spans="1:5">
      <c r="A3" s="36" t="s">
        <v>146</v>
      </c>
      <c r="B3" s="36" t="s">
        <v>218</v>
      </c>
    </row>
    <row r="4" spans="1:5">
      <c r="A4" s="36" t="s">
        <v>147</v>
      </c>
      <c r="B4" s="36">
        <v>2145</v>
      </c>
    </row>
    <row r="5" spans="1:5" s="3" customFormat="1">
      <c r="A5" s="37" t="s">
        <v>116</v>
      </c>
      <c r="B5" s="42" t="s">
        <v>108</v>
      </c>
      <c r="C5" s="43" t="s">
        <v>107</v>
      </c>
    </row>
    <row r="6" spans="1:5" s="3" customFormat="1">
      <c r="A6" s="112" t="s">
        <v>3363</v>
      </c>
      <c r="B6" s="26" t="s">
        <v>196</v>
      </c>
      <c r="C6" s="13" t="s">
        <v>21</v>
      </c>
    </row>
    <row r="7" spans="1:5" s="4" customFormat="1" ht="20.25">
      <c r="A7" s="114" t="s">
        <v>3363</v>
      </c>
      <c r="B7" s="14" t="s">
        <v>0</v>
      </c>
      <c r="C7" s="15" t="s">
        <v>1</v>
      </c>
    </row>
    <row r="8" spans="1:5" s="4" customFormat="1" ht="20.25">
      <c r="A8" s="64" t="s">
        <v>3091</v>
      </c>
      <c r="B8" s="66">
        <v>81210.263401564385</v>
      </c>
      <c r="C8" s="116" t="s">
        <v>3363</v>
      </c>
    </row>
    <row r="9" spans="1:5">
      <c r="A9" s="63" t="s">
        <v>27</v>
      </c>
      <c r="B9" s="66">
        <v>20862.679223634179</v>
      </c>
      <c r="C9" s="116" t="s">
        <v>3363</v>
      </c>
    </row>
    <row r="10" spans="1:5">
      <c r="A10" s="69" t="s">
        <v>3107</v>
      </c>
      <c r="B10" s="72">
        <v>31.788603741501777</v>
      </c>
      <c r="C10" s="79">
        <v>45640</v>
      </c>
      <c r="D10" s="3"/>
      <c r="E10" s="3"/>
    </row>
    <row r="11" spans="1:5">
      <c r="A11" s="69" t="s">
        <v>3108</v>
      </c>
      <c r="B11" s="72">
        <v>294.49489370522429</v>
      </c>
      <c r="C11" s="79">
        <v>46772</v>
      </c>
      <c r="D11" s="3"/>
      <c r="E11" s="3"/>
    </row>
    <row r="12" spans="1:5">
      <c r="A12" s="69" t="s">
        <v>3338</v>
      </c>
      <c r="B12" s="72">
        <v>1045.7156311620201</v>
      </c>
      <c r="C12" s="79">
        <v>46338</v>
      </c>
    </row>
    <row r="13" spans="1:5">
      <c r="A13" s="69" t="s">
        <v>1925</v>
      </c>
      <c r="B13" s="72">
        <v>181.20550066659609</v>
      </c>
      <c r="C13" s="79">
        <v>48274</v>
      </c>
      <c r="D13" s="3"/>
      <c r="E13" s="3"/>
    </row>
    <row r="14" spans="1:5">
      <c r="A14" s="69" t="s">
        <v>1926</v>
      </c>
      <c r="B14" s="72">
        <v>95.39592514332098</v>
      </c>
      <c r="C14" s="79">
        <v>48274</v>
      </c>
      <c r="D14" s="3"/>
      <c r="E14" s="3"/>
    </row>
    <row r="15" spans="1:5">
      <c r="A15" s="69" t="s">
        <v>3109</v>
      </c>
      <c r="B15" s="72">
        <v>42.576115229014157</v>
      </c>
      <c r="C15" s="79">
        <v>46054</v>
      </c>
    </row>
    <row r="16" spans="1:5">
      <c r="A16" s="69" t="s">
        <v>1936</v>
      </c>
      <c r="B16" s="72">
        <v>552.52967210999998</v>
      </c>
      <c r="C16" s="79">
        <v>47969</v>
      </c>
    </row>
    <row r="17" spans="1:3">
      <c r="A17" s="69" t="s">
        <v>3110</v>
      </c>
      <c r="B17" s="72">
        <v>39.884425277090472</v>
      </c>
      <c r="C17" s="79">
        <v>47209</v>
      </c>
    </row>
    <row r="18" spans="1:3">
      <c r="A18" s="69" t="s">
        <v>1938</v>
      </c>
      <c r="B18" s="72">
        <v>482.33081898574324</v>
      </c>
      <c r="C18" s="79">
        <v>48297</v>
      </c>
    </row>
    <row r="19" spans="1:3">
      <c r="A19" s="69" t="s">
        <v>3111</v>
      </c>
      <c r="B19" s="72">
        <v>4.3347002399999992</v>
      </c>
      <c r="C19" s="79">
        <v>47907</v>
      </c>
    </row>
    <row r="20" spans="1:3">
      <c r="A20" s="69" t="s">
        <v>3112</v>
      </c>
      <c r="B20" s="72">
        <v>87.73016616000001</v>
      </c>
      <c r="C20" s="79">
        <v>47848</v>
      </c>
    </row>
    <row r="21" spans="1:3">
      <c r="A21" s="69" t="s">
        <v>3113</v>
      </c>
      <c r="B21" s="72">
        <v>3.8858227199999993</v>
      </c>
      <c r="C21" s="79">
        <v>47848</v>
      </c>
    </row>
    <row r="22" spans="1:3">
      <c r="A22" s="69" t="s">
        <v>3339</v>
      </c>
      <c r="B22" s="72">
        <v>934.12090215883359</v>
      </c>
      <c r="C22" s="79">
        <v>46022</v>
      </c>
    </row>
    <row r="23" spans="1:3">
      <c r="A23" s="69" t="s">
        <v>3114</v>
      </c>
      <c r="B23" s="72">
        <v>153.23750514557634</v>
      </c>
      <c r="C23" s="79">
        <v>47209</v>
      </c>
    </row>
    <row r="24" spans="1:3">
      <c r="A24" s="69" t="s">
        <v>3115</v>
      </c>
      <c r="B24" s="72">
        <v>418.58036253460961</v>
      </c>
      <c r="C24" s="79">
        <v>47308</v>
      </c>
    </row>
    <row r="25" spans="1:3">
      <c r="A25" s="69" t="s">
        <v>3116</v>
      </c>
      <c r="B25" s="72">
        <v>92.115362099999984</v>
      </c>
      <c r="C25" s="79">
        <v>47467</v>
      </c>
    </row>
    <row r="26" spans="1:3">
      <c r="A26" s="69" t="s">
        <v>3117</v>
      </c>
      <c r="B26" s="72">
        <v>393.72733372206</v>
      </c>
      <c r="C26" s="79">
        <v>50770</v>
      </c>
    </row>
    <row r="27" spans="1:3">
      <c r="A27" s="69" t="s">
        <v>3118</v>
      </c>
      <c r="B27" s="72">
        <v>358.06563</v>
      </c>
      <c r="C27" s="79">
        <v>48700</v>
      </c>
    </row>
    <row r="28" spans="1:3">
      <c r="A28" s="69" t="s">
        <v>3119</v>
      </c>
      <c r="B28" s="72">
        <v>81.607790160000008</v>
      </c>
      <c r="C28" s="79">
        <v>46132</v>
      </c>
    </row>
    <row r="29" spans="1:3">
      <c r="A29" s="69" t="s">
        <v>3120</v>
      </c>
      <c r="B29" s="72">
        <v>217.78510360000001</v>
      </c>
      <c r="C29" s="79">
        <v>46539</v>
      </c>
    </row>
    <row r="30" spans="1:3">
      <c r="A30" s="69" t="s">
        <v>1944</v>
      </c>
      <c r="B30" s="72">
        <v>48.417276954623695</v>
      </c>
      <c r="C30" s="79">
        <v>46752</v>
      </c>
    </row>
    <row r="31" spans="1:3">
      <c r="A31" s="69" t="s">
        <v>1945</v>
      </c>
      <c r="B31" s="72">
        <v>413.64119319672182</v>
      </c>
      <c r="C31" s="79">
        <v>48233</v>
      </c>
    </row>
    <row r="32" spans="1:3">
      <c r="A32" s="69" t="s">
        <v>1946</v>
      </c>
      <c r="B32" s="72">
        <v>27.47930455378615</v>
      </c>
      <c r="C32" s="79">
        <v>45322</v>
      </c>
    </row>
    <row r="33" spans="1:3">
      <c r="A33" s="69" t="s">
        <v>3121</v>
      </c>
      <c r="B33" s="72">
        <v>2.7443005181802054</v>
      </c>
      <c r="C33" s="79">
        <v>48944</v>
      </c>
    </row>
    <row r="34" spans="1:3">
      <c r="A34" s="69" t="s">
        <v>3122</v>
      </c>
      <c r="B34" s="72">
        <v>138.62664481334289</v>
      </c>
      <c r="C34" s="79">
        <v>48212</v>
      </c>
    </row>
    <row r="35" spans="1:3">
      <c r="A35" s="69" t="s">
        <v>3123</v>
      </c>
      <c r="B35" s="72">
        <v>2.7210842099999999</v>
      </c>
      <c r="C35" s="79">
        <v>48297</v>
      </c>
    </row>
    <row r="36" spans="1:3">
      <c r="A36" s="69" t="s">
        <v>3124</v>
      </c>
      <c r="B36" s="72">
        <v>3.9077660700000001</v>
      </c>
      <c r="C36" s="79">
        <v>47566</v>
      </c>
    </row>
    <row r="37" spans="1:3">
      <c r="A37" s="69" t="s">
        <v>3125</v>
      </c>
      <c r="B37" s="72">
        <v>102.70429145667987</v>
      </c>
      <c r="C37" s="79">
        <v>48212</v>
      </c>
    </row>
    <row r="38" spans="1:3">
      <c r="A38" s="69" t="s">
        <v>3126</v>
      </c>
      <c r="B38" s="72">
        <v>138.32401974299998</v>
      </c>
      <c r="C38" s="79">
        <v>46631</v>
      </c>
    </row>
    <row r="39" spans="1:3">
      <c r="A39" s="69" t="s">
        <v>3127</v>
      </c>
      <c r="B39" s="72">
        <v>0.16524689989840974</v>
      </c>
      <c r="C39" s="79">
        <v>46234</v>
      </c>
    </row>
    <row r="40" spans="1:3">
      <c r="A40" s="69" t="s">
        <v>3128</v>
      </c>
      <c r="B40" s="72">
        <v>69.649750696499993</v>
      </c>
      <c r="C40" s="79">
        <v>48214</v>
      </c>
    </row>
    <row r="41" spans="1:3">
      <c r="A41" s="69" t="s">
        <v>3129</v>
      </c>
      <c r="B41" s="72">
        <v>94.576563899999996</v>
      </c>
      <c r="C41" s="79">
        <v>48214</v>
      </c>
    </row>
    <row r="42" spans="1:3">
      <c r="A42" s="69" t="s">
        <v>3130</v>
      </c>
      <c r="B42" s="72">
        <v>821.03243000000009</v>
      </c>
      <c r="C42" s="79">
        <v>46661</v>
      </c>
    </row>
    <row r="43" spans="1:3">
      <c r="A43" s="69" t="s">
        <v>1949</v>
      </c>
      <c r="B43" s="72">
        <v>629.74589659999992</v>
      </c>
      <c r="C43" s="79">
        <v>46661</v>
      </c>
    </row>
    <row r="44" spans="1:3">
      <c r="A44" s="69" t="s">
        <v>3340</v>
      </c>
      <c r="B44" s="72">
        <v>98.336097669799955</v>
      </c>
      <c r="C44" s="79">
        <v>45383</v>
      </c>
    </row>
    <row r="45" spans="1:3">
      <c r="A45" s="69" t="s">
        <v>3341</v>
      </c>
      <c r="B45" s="72">
        <v>2524.2583867458738</v>
      </c>
      <c r="C45" s="79">
        <v>46871</v>
      </c>
    </row>
    <row r="46" spans="1:3">
      <c r="A46" s="69" t="s">
        <v>3342</v>
      </c>
      <c r="B46" s="72">
        <v>89.258618317925112</v>
      </c>
      <c r="C46" s="79">
        <v>48482</v>
      </c>
    </row>
    <row r="47" spans="1:3">
      <c r="A47" s="69" t="s">
        <v>3343</v>
      </c>
      <c r="B47" s="72">
        <v>1583.6992540271208</v>
      </c>
      <c r="C47" s="79">
        <v>47525</v>
      </c>
    </row>
    <row r="48" spans="1:3">
      <c r="A48" s="69" t="s">
        <v>3344</v>
      </c>
      <c r="B48" s="72">
        <v>775.22274430914547</v>
      </c>
      <c r="C48" s="79">
        <v>45473</v>
      </c>
    </row>
    <row r="49" spans="1:3">
      <c r="A49" s="69" t="s">
        <v>3345</v>
      </c>
      <c r="B49" s="72">
        <v>963.89322865805298</v>
      </c>
      <c r="C49" s="79">
        <v>46022</v>
      </c>
    </row>
    <row r="50" spans="1:3">
      <c r="A50" s="69" t="s">
        <v>3346</v>
      </c>
      <c r="B50" s="72">
        <v>6.8408640229680007</v>
      </c>
      <c r="C50" s="79">
        <v>48844</v>
      </c>
    </row>
    <row r="51" spans="1:3">
      <c r="A51" s="69" t="s">
        <v>3347</v>
      </c>
      <c r="B51" s="72">
        <v>6.625314410304</v>
      </c>
      <c r="C51" s="79">
        <v>48844</v>
      </c>
    </row>
    <row r="52" spans="1:3">
      <c r="A52" s="69" t="s">
        <v>3348</v>
      </c>
      <c r="B52" s="72">
        <v>8.2802249233230008</v>
      </c>
      <c r="C52" s="79">
        <v>48844</v>
      </c>
    </row>
    <row r="53" spans="1:3">
      <c r="A53" s="69" t="s">
        <v>3349</v>
      </c>
      <c r="B53" s="72">
        <v>5.6709401384430009</v>
      </c>
      <c r="C53" s="79">
        <v>48844</v>
      </c>
    </row>
    <row r="54" spans="1:3">
      <c r="A54" s="69" t="s">
        <v>3350</v>
      </c>
      <c r="B54" s="72">
        <v>5.8297661688270015</v>
      </c>
      <c r="C54" s="79">
        <v>48844</v>
      </c>
    </row>
    <row r="55" spans="1:3">
      <c r="A55" s="69" t="s">
        <v>3351</v>
      </c>
      <c r="B55" s="72">
        <v>63.411161726756859</v>
      </c>
      <c r="C55" s="79">
        <v>45340</v>
      </c>
    </row>
    <row r="56" spans="1:3">
      <c r="A56" s="69" t="s">
        <v>3352</v>
      </c>
      <c r="B56" s="72">
        <v>555.58844410043901</v>
      </c>
      <c r="C56" s="79">
        <v>45838</v>
      </c>
    </row>
    <row r="57" spans="1:3">
      <c r="A57" s="69" t="s">
        <v>3353</v>
      </c>
      <c r="B57" s="72">
        <v>2045.7036195906753</v>
      </c>
      <c r="C57" s="79">
        <v>47191</v>
      </c>
    </row>
    <row r="58" spans="1:3">
      <c r="A58" s="69" t="s">
        <v>3354</v>
      </c>
      <c r="B58" s="72">
        <v>1175.0876419615395</v>
      </c>
      <c r="C58" s="79">
        <v>45935</v>
      </c>
    </row>
    <row r="59" spans="1:3">
      <c r="A59" s="69" t="s">
        <v>3355</v>
      </c>
      <c r="B59" s="72">
        <v>2475.2550095279566</v>
      </c>
      <c r="C59" s="79">
        <v>47391</v>
      </c>
    </row>
    <row r="60" spans="1:3">
      <c r="A60" s="69" t="s">
        <v>3356</v>
      </c>
      <c r="B60" s="72">
        <v>135.50574816070861</v>
      </c>
      <c r="C60" s="79">
        <v>52047</v>
      </c>
    </row>
    <row r="61" spans="1:3">
      <c r="A61" s="69" t="s">
        <v>3357</v>
      </c>
      <c r="B61" s="72">
        <v>339.364125</v>
      </c>
      <c r="C61" s="79">
        <v>45363</v>
      </c>
    </row>
    <row r="62" spans="1:3">
      <c r="A62" s="63" t="s">
        <v>43</v>
      </c>
      <c r="B62" s="66">
        <v>60347.584177930206</v>
      </c>
      <c r="C62" s="116" t="s">
        <v>3363</v>
      </c>
    </row>
    <row r="63" spans="1:3">
      <c r="A63" s="69" t="s">
        <v>3131</v>
      </c>
      <c r="B63" s="72">
        <v>526.35561186003042</v>
      </c>
      <c r="C63" s="79">
        <v>47201</v>
      </c>
    </row>
    <row r="64" spans="1:3">
      <c r="A64" s="69" t="s">
        <v>3132</v>
      </c>
      <c r="B64" s="72">
        <v>37.851948034919992</v>
      </c>
      <c r="C64" s="79">
        <v>47270</v>
      </c>
    </row>
    <row r="65" spans="1:3">
      <c r="A65" s="69" t="s">
        <v>3133</v>
      </c>
      <c r="B65" s="72">
        <v>546.47006065199992</v>
      </c>
      <c r="C65" s="79">
        <v>48366</v>
      </c>
    </row>
    <row r="66" spans="1:3">
      <c r="A66" s="69" t="s">
        <v>1990</v>
      </c>
      <c r="B66" s="72">
        <v>68.659879962795458</v>
      </c>
      <c r="C66" s="79">
        <v>47467</v>
      </c>
    </row>
    <row r="67" spans="1:3">
      <c r="A67" s="69" t="s">
        <v>1995</v>
      </c>
      <c r="B67" s="72">
        <v>177.65600923166829</v>
      </c>
      <c r="C67" s="79">
        <v>47848</v>
      </c>
    </row>
    <row r="68" spans="1:3">
      <c r="A68" s="69" t="s">
        <v>3134</v>
      </c>
      <c r="B68" s="72">
        <v>259.37179013069994</v>
      </c>
      <c r="C68" s="79">
        <v>46601</v>
      </c>
    </row>
    <row r="69" spans="1:3">
      <c r="A69" s="69" t="s">
        <v>1997</v>
      </c>
      <c r="B69" s="72">
        <v>107.84079523619999</v>
      </c>
      <c r="C69" s="79">
        <v>46371</v>
      </c>
    </row>
    <row r="70" spans="1:3">
      <c r="A70" s="69" t="s">
        <v>3135</v>
      </c>
      <c r="B70" s="72">
        <v>426.21983452619997</v>
      </c>
      <c r="C70" s="79">
        <v>47209</v>
      </c>
    </row>
    <row r="71" spans="1:3">
      <c r="A71" s="69" t="s">
        <v>2000</v>
      </c>
      <c r="B71" s="72">
        <v>48.290710033799996</v>
      </c>
      <c r="C71" s="79">
        <v>47209</v>
      </c>
    </row>
    <row r="72" spans="1:3">
      <c r="A72" s="69" t="s">
        <v>3136</v>
      </c>
      <c r="B72" s="72">
        <v>300.85517965243082</v>
      </c>
      <c r="C72" s="79">
        <v>45778</v>
      </c>
    </row>
    <row r="73" spans="1:3">
      <c r="A73" s="69" t="s">
        <v>3137</v>
      </c>
      <c r="B73" s="72">
        <v>675.25554453053712</v>
      </c>
      <c r="C73" s="79">
        <v>46997</v>
      </c>
    </row>
    <row r="74" spans="1:3">
      <c r="A74" s="69" t="s">
        <v>2003</v>
      </c>
      <c r="B74" s="72">
        <v>1062.9589741372492</v>
      </c>
      <c r="C74" s="79">
        <v>48304</v>
      </c>
    </row>
    <row r="75" spans="1:3">
      <c r="A75" s="69" t="s">
        <v>3138</v>
      </c>
      <c r="B75" s="72">
        <v>1207.2845861989711</v>
      </c>
      <c r="C75" s="79">
        <v>46997</v>
      </c>
    </row>
    <row r="76" spans="1:3">
      <c r="A76" s="69" t="s">
        <v>3139</v>
      </c>
      <c r="B76" s="72">
        <v>539.7925263876931</v>
      </c>
      <c r="C76" s="79">
        <v>45343</v>
      </c>
    </row>
    <row r="77" spans="1:3">
      <c r="A77" s="69" t="s">
        <v>3140</v>
      </c>
      <c r="B77" s="72">
        <v>673.388316389176</v>
      </c>
      <c r="C77" s="79">
        <v>47082</v>
      </c>
    </row>
    <row r="78" spans="1:3">
      <c r="A78" s="69" t="s">
        <v>1952</v>
      </c>
      <c r="B78" s="72">
        <v>726.83854479216552</v>
      </c>
      <c r="C78" s="79">
        <v>47398</v>
      </c>
    </row>
    <row r="79" spans="1:3">
      <c r="A79" s="69" t="s">
        <v>2006</v>
      </c>
      <c r="B79" s="72">
        <v>573.65775698399989</v>
      </c>
      <c r="C79" s="79">
        <v>48054</v>
      </c>
    </row>
    <row r="80" spans="1:3">
      <c r="A80" s="69" t="s">
        <v>2007</v>
      </c>
      <c r="B80" s="72">
        <v>108.31723526844</v>
      </c>
      <c r="C80" s="79">
        <v>47119</v>
      </c>
    </row>
    <row r="81" spans="1:3">
      <c r="A81" s="69" t="s">
        <v>2010</v>
      </c>
      <c r="B81" s="72">
        <v>355.09195901245857</v>
      </c>
      <c r="C81" s="79">
        <v>48757</v>
      </c>
    </row>
    <row r="82" spans="1:3">
      <c r="A82" s="69" t="s">
        <v>3141</v>
      </c>
      <c r="B82" s="72">
        <v>43.130406522698792</v>
      </c>
      <c r="C82" s="79">
        <v>46326</v>
      </c>
    </row>
    <row r="83" spans="1:3">
      <c r="A83" s="69" t="s">
        <v>3142</v>
      </c>
      <c r="B83" s="72">
        <v>821.16672862599262</v>
      </c>
      <c r="C83" s="79">
        <v>47301</v>
      </c>
    </row>
    <row r="84" spans="1:3">
      <c r="A84" s="69" t="s">
        <v>3143</v>
      </c>
      <c r="B84" s="72">
        <v>319.73229123637327</v>
      </c>
      <c r="C84" s="79">
        <v>47301</v>
      </c>
    </row>
    <row r="85" spans="1:3">
      <c r="A85" s="69" t="s">
        <v>3144</v>
      </c>
      <c r="B85" s="72">
        <v>2.51746443</v>
      </c>
      <c r="C85" s="79">
        <v>47119</v>
      </c>
    </row>
    <row r="86" spans="1:3">
      <c r="A86" s="69" t="s">
        <v>3145</v>
      </c>
      <c r="B86" s="72">
        <v>1.6094424315801041</v>
      </c>
      <c r="C86" s="79">
        <v>48122</v>
      </c>
    </row>
    <row r="87" spans="1:3">
      <c r="A87" s="69" t="s">
        <v>3146</v>
      </c>
      <c r="B87" s="72">
        <v>446.6026742411824</v>
      </c>
      <c r="C87" s="79">
        <v>48395</v>
      </c>
    </row>
    <row r="88" spans="1:3">
      <c r="A88" s="69" t="s">
        <v>3147</v>
      </c>
      <c r="B88" s="72">
        <v>137.52430577730001</v>
      </c>
      <c r="C88" s="79">
        <v>47119</v>
      </c>
    </row>
    <row r="89" spans="1:3">
      <c r="A89" s="69" t="s">
        <v>3148</v>
      </c>
      <c r="B89" s="72">
        <v>200.08084243249851</v>
      </c>
      <c r="C89" s="79">
        <v>45494</v>
      </c>
    </row>
    <row r="90" spans="1:3">
      <c r="A90" s="69" t="s">
        <v>2015</v>
      </c>
      <c r="B90" s="72">
        <v>978.33479327999999</v>
      </c>
      <c r="C90" s="79">
        <v>48365</v>
      </c>
    </row>
    <row r="91" spans="1:3">
      <c r="A91" s="69" t="s">
        <v>2016</v>
      </c>
      <c r="B91" s="72">
        <v>170.42365379519998</v>
      </c>
      <c r="C91" s="79">
        <v>47119</v>
      </c>
    </row>
    <row r="92" spans="1:3">
      <c r="A92" s="69" t="s">
        <v>3149</v>
      </c>
      <c r="B92" s="72">
        <v>0.51636873599999988</v>
      </c>
      <c r="C92" s="79">
        <v>47119</v>
      </c>
    </row>
    <row r="93" spans="1:3">
      <c r="A93" s="69" t="s">
        <v>3150</v>
      </c>
      <c r="B93" s="72">
        <v>282.57939263970002</v>
      </c>
      <c r="C93" s="79">
        <v>46742</v>
      </c>
    </row>
    <row r="94" spans="1:3">
      <c r="A94" s="69" t="s">
        <v>3151</v>
      </c>
      <c r="B94" s="72">
        <v>35.120240999999993</v>
      </c>
      <c r="C94" s="79">
        <v>46742</v>
      </c>
    </row>
    <row r="95" spans="1:3">
      <c r="A95" s="69" t="s">
        <v>1955</v>
      </c>
      <c r="B95" s="72">
        <v>144.55808009842897</v>
      </c>
      <c r="C95" s="79">
        <v>48395</v>
      </c>
    </row>
    <row r="96" spans="1:3">
      <c r="A96" s="69" t="s">
        <v>3152</v>
      </c>
      <c r="B96" s="72">
        <v>637.49848879977969</v>
      </c>
      <c r="C96" s="79">
        <v>48669</v>
      </c>
    </row>
    <row r="97" spans="1:3">
      <c r="A97" s="69" t="s">
        <v>2027</v>
      </c>
      <c r="B97" s="72">
        <v>84.411170309350481</v>
      </c>
      <c r="C97" s="79">
        <v>46753</v>
      </c>
    </row>
    <row r="98" spans="1:3">
      <c r="A98" s="69" t="s">
        <v>3153</v>
      </c>
      <c r="B98" s="72">
        <v>75.696868260000002</v>
      </c>
      <c r="C98" s="79">
        <v>47239</v>
      </c>
    </row>
    <row r="99" spans="1:3">
      <c r="A99" s="69" t="s">
        <v>3154</v>
      </c>
      <c r="B99" s="72">
        <v>248.03703320759999</v>
      </c>
      <c r="C99" s="79">
        <v>47463</v>
      </c>
    </row>
    <row r="100" spans="1:3">
      <c r="A100" s="69" t="s">
        <v>3155</v>
      </c>
      <c r="B100" s="72">
        <v>983.85809816400001</v>
      </c>
      <c r="C100" s="79">
        <v>49427</v>
      </c>
    </row>
    <row r="101" spans="1:3">
      <c r="A101" s="69" t="s">
        <v>3156</v>
      </c>
      <c r="B101" s="72">
        <v>1034.23125386178</v>
      </c>
      <c r="C101" s="79">
        <v>50041</v>
      </c>
    </row>
    <row r="102" spans="1:3">
      <c r="A102" s="69" t="s">
        <v>3157</v>
      </c>
      <c r="B102" s="72">
        <v>1707.4044351119999</v>
      </c>
      <c r="C102" s="79">
        <v>50770</v>
      </c>
    </row>
    <row r="103" spans="1:3">
      <c r="A103" s="69" t="s">
        <v>3158</v>
      </c>
      <c r="B103" s="72">
        <v>658.63181322171522</v>
      </c>
      <c r="C103" s="79">
        <v>46933</v>
      </c>
    </row>
    <row r="104" spans="1:3">
      <c r="A104" s="69" t="s">
        <v>3159</v>
      </c>
      <c r="B104" s="72">
        <v>209.23321753619999</v>
      </c>
      <c r="C104" s="79">
        <v>46971</v>
      </c>
    </row>
    <row r="105" spans="1:3">
      <c r="A105" s="69" t="s">
        <v>3160</v>
      </c>
      <c r="B105" s="72">
        <v>1041.0278452319299</v>
      </c>
      <c r="C105" s="79">
        <v>45557</v>
      </c>
    </row>
    <row r="106" spans="1:3">
      <c r="A106" s="69" t="s">
        <v>2038</v>
      </c>
      <c r="B106" s="72">
        <v>834.5704317818828</v>
      </c>
      <c r="C106" s="79">
        <v>46149</v>
      </c>
    </row>
    <row r="107" spans="1:3">
      <c r="A107" s="69" t="s">
        <v>3161</v>
      </c>
      <c r="B107" s="72">
        <v>344.92693633667216</v>
      </c>
      <c r="C107" s="79">
        <v>46012</v>
      </c>
    </row>
    <row r="108" spans="1:3">
      <c r="A108" s="69" t="s">
        <v>3162</v>
      </c>
      <c r="B108" s="72">
        <v>1011.3497469751757</v>
      </c>
      <c r="C108" s="79">
        <v>48693</v>
      </c>
    </row>
    <row r="109" spans="1:3">
      <c r="A109" s="69" t="s">
        <v>2041</v>
      </c>
      <c r="B109" s="72">
        <v>473.23850483663989</v>
      </c>
      <c r="C109" s="79">
        <v>47849</v>
      </c>
    </row>
    <row r="110" spans="1:3">
      <c r="A110" s="69" t="s">
        <v>2042</v>
      </c>
      <c r="B110" s="72">
        <v>54.382635222638811</v>
      </c>
      <c r="C110" s="79">
        <v>46752</v>
      </c>
    </row>
    <row r="111" spans="1:3">
      <c r="A111" s="69" t="s">
        <v>2043</v>
      </c>
      <c r="B111" s="72">
        <v>628.08583173801856</v>
      </c>
      <c r="C111" s="79">
        <v>49126</v>
      </c>
    </row>
    <row r="112" spans="1:3">
      <c r="A112" s="69" t="s">
        <v>3163</v>
      </c>
      <c r="B112" s="72">
        <v>5.5340619871267007</v>
      </c>
      <c r="C112" s="79">
        <v>49126</v>
      </c>
    </row>
    <row r="113" spans="1:3">
      <c r="A113" s="69" t="s">
        <v>3358</v>
      </c>
      <c r="B113" s="72">
        <v>68.679816054680259</v>
      </c>
      <c r="C113" s="79">
        <v>45515</v>
      </c>
    </row>
    <row r="114" spans="1:3">
      <c r="A114" s="69" t="s">
        <v>2045</v>
      </c>
      <c r="B114" s="72">
        <v>868.08800300017526</v>
      </c>
      <c r="C114" s="79">
        <v>47665</v>
      </c>
    </row>
    <row r="115" spans="1:3">
      <c r="A115" s="69" t="s">
        <v>3164</v>
      </c>
      <c r="B115" s="72">
        <v>1366.7027533396408</v>
      </c>
      <c r="C115" s="79">
        <v>47665</v>
      </c>
    </row>
    <row r="116" spans="1:3">
      <c r="A116" s="69" t="s">
        <v>3165</v>
      </c>
      <c r="B116" s="72">
        <v>1.2697325433</v>
      </c>
      <c r="C116" s="79">
        <v>46326</v>
      </c>
    </row>
    <row r="117" spans="1:3">
      <c r="A117" s="69" t="s">
        <v>3166</v>
      </c>
      <c r="B117" s="72">
        <v>6.5541812309999994</v>
      </c>
      <c r="C117" s="79">
        <v>46326</v>
      </c>
    </row>
    <row r="118" spans="1:3">
      <c r="A118" s="69" t="s">
        <v>3167</v>
      </c>
      <c r="B118" s="72">
        <v>8.4956951078999996</v>
      </c>
      <c r="C118" s="79">
        <v>46326</v>
      </c>
    </row>
    <row r="119" spans="1:3">
      <c r="A119" s="69" t="s">
        <v>3168</v>
      </c>
      <c r="B119" s="72">
        <v>12.5517068235</v>
      </c>
      <c r="C119" s="79">
        <v>46326</v>
      </c>
    </row>
    <row r="120" spans="1:3">
      <c r="A120" s="69" t="s">
        <v>3169</v>
      </c>
      <c r="B120" s="72">
        <v>6.1103699045999997</v>
      </c>
      <c r="C120" s="79">
        <v>46326</v>
      </c>
    </row>
    <row r="121" spans="1:3">
      <c r="A121" s="69" t="s">
        <v>3170</v>
      </c>
      <c r="B121" s="72">
        <v>1026.8180930240999</v>
      </c>
      <c r="C121" s="79">
        <v>46752</v>
      </c>
    </row>
    <row r="122" spans="1:3">
      <c r="A122" s="69" t="s">
        <v>3359</v>
      </c>
      <c r="B122" s="72">
        <v>504.65282000000002</v>
      </c>
      <c r="C122" s="79">
        <v>45615</v>
      </c>
    </row>
    <row r="123" spans="1:3">
      <c r="A123" s="69" t="s">
        <v>2058</v>
      </c>
      <c r="B123" s="72">
        <v>101.47856355</v>
      </c>
      <c r="C123" s="79">
        <v>47756</v>
      </c>
    </row>
    <row r="124" spans="1:3">
      <c r="A124" s="69" t="s">
        <v>3171</v>
      </c>
      <c r="B124" s="72">
        <v>698.06384880023325</v>
      </c>
      <c r="C124" s="79">
        <v>48332</v>
      </c>
    </row>
    <row r="125" spans="1:3">
      <c r="A125" s="69" t="s">
        <v>3172</v>
      </c>
      <c r="B125" s="72">
        <v>1716.8077921732283</v>
      </c>
      <c r="C125" s="79">
        <v>47715</v>
      </c>
    </row>
    <row r="126" spans="1:3">
      <c r="A126" s="69" t="s">
        <v>3173</v>
      </c>
      <c r="B126" s="72">
        <v>615.80017842158463</v>
      </c>
      <c r="C126" s="79">
        <v>47715</v>
      </c>
    </row>
    <row r="127" spans="1:3">
      <c r="A127" s="69" t="s">
        <v>3174</v>
      </c>
      <c r="B127" s="72">
        <v>14.945215799999998</v>
      </c>
      <c r="C127" s="79">
        <v>47715</v>
      </c>
    </row>
    <row r="128" spans="1:3">
      <c r="A128" s="69" t="s">
        <v>2065</v>
      </c>
      <c r="B128" s="72">
        <v>43.93396006799999</v>
      </c>
      <c r="C128" s="79">
        <v>48466</v>
      </c>
    </row>
    <row r="129" spans="1:3">
      <c r="A129" s="69" t="s">
        <v>2066</v>
      </c>
      <c r="B129" s="72">
        <v>50.98858362</v>
      </c>
      <c r="C129" s="79">
        <v>48466</v>
      </c>
    </row>
    <row r="130" spans="1:3">
      <c r="A130" s="69" t="s">
        <v>3175</v>
      </c>
      <c r="B130" s="72">
        <v>642.70591750295853</v>
      </c>
      <c r="C130" s="79">
        <v>48446</v>
      </c>
    </row>
    <row r="131" spans="1:3">
      <c r="A131" s="69" t="s">
        <v>3176</v>
      </c>
      <c r="B131" s="72">
        <v>6.0050788199999996</v>
      </c>
      <c r="C131" s="79">
        <v>48446</v>
      </c>
    </row>
    <row r="132" spans="1:3">
      <c r="A132" s="69" t="s">
        <v>2068</v>
      </c>
      <c r="B132" s="72">
        <v>29.693136699239997</v>
      </c>
      <c r="C132" s="79">
        <v>48319</v>
      </c>
    </row>
    <row r="133" spans="1:3">
      <c r="A133" s="69" t="s">
        <v>3177</v>
      </c>
      <c r="B133" s="72">
        <v>922.8450128571194</v>
      </c>
      <c r="C133" s="79">
        <v>49124</v>
      </c>
    </row>
    <row r="134" spans="1:3">
      <c r="A134" s="69" t="s">
        <v>3178</v>
      </c>
      <c r="B134" s="72">
        <v>450.98016443999995</v>
      </c>
      <c r="C134" s="79">
        <v>50770</v>
      </c>
    </row>
    <row r="135" spans="1:3">
      <c r="A135" s="69" t="s">
        <v>3179</v>
      </c>
      <c r="B135" s="72">
        <v>506.0535824564999</v>
      </c>
      <c r="C135" s="79">
        <v>47392</v>
      </c>
    </row>
    <row r="136" spans="1:3">
      <c r="A136" s="69" t="s">
        <v>3360</v>
      </c>
      <c r="B136" s="72">
        <v>284.68379674950324</v>
      </c>
      <c r="C136" s="79">
        <v>46418</v>
      </c>
    </row>
    <row r="137" spans="1:3">
      <c r="A137" s="69" t="s">
        <v>3180</v>
      </c>
      <c r="B137" s="72">
        <v>2.7613182617324132</v>
      </c>
      <c r="C137" s="79">
        <v>48944</v>
      </c>
    </row>
    <row r="138" spans="1:3">
      <c r="A138" s="69" t="s">
        <v>1957</v>
      </c>
      <c r="B138" s="72">
        <v>422.18994121829712</v>
      </c>
      <c r="C138" s="79">
        <v>48760</v>
      </c>
    </row>
    <row r="139" spans="1:3">
      <c r="A139" s="69" t="s">
        <v>1958</v>
      </c>
      <c r="B139" s="72">
        <v>1.8884338199999997</v>
      </c>
      <c r="C139" s="79">
        <v>47453</v>
      </c>
    </row>
    <row r="140" spans="1:3">
      <c r="A140" s="69" t="s">
        <v>2075</v>
      </c>
      <c r="B140" s="72">
        <v>48.1116240072</v>
      </c>
      <c r="C140" s="79">
        <v>47262</v>
      </c>
    </row>
    <row r="141" spans="1:3">
      <c r="A141" s="69" t="s">
        <v>3181</v>
      </c>
      <c r="B141" s="72">
        <v>12.616833736049999</v>
      </c>
      <c r="C141" s="79">
        <v>45777</v>
      </c>
    </row>
    <row r="142" spans="1:3">
      <c r="A142" s="69" t="s">
        <v>2076</v>
      </c>
      <c r="B142" s="72">
        <v>957.45292907700002</v>
      </c>
      <c r="C142" s="79">
        <v>45930</v>
      </c>
    </row>
    <row r="143" spans="1:3">
      <c r="A143" s="69" t="s">
        <v>3182</v>
      </c>
      <c r="B143" s="72">
        <v>2180.979575645375</v>
      </c>
      <c r="C143" s="79">
        <v>47665</v>
      </c>
    </row>
    <row r="144" spans="1:3">
      <c r="A144" s="69" t="s">
        <v>3183</v>
      </c>
      <c r="B144" s="72">
        <v>283.0070370766017</v>
      </c>
      <c r="C144" s="79">
        <v>45485</v>
      </c>
    </row>
    <row r="145" spans="1:3">
      <c r="A145" s="69" t="s">
        <v>3184</v>
      </c>
      <c r="B145" s="72">
        <v>583.57346864274939</v>
      </c>
      <c r="C145" s="79">
        <v>46417</v>
      </c>
    </row>
    <row r="146" spans="1:3">
      <c r="A146" s="69" t="s">
        <v>3185</v>
      </c>
      <c r="B146" s="72">
        <v>333.89647147349996</v>
      </c>
      <c r="C146" s="79">
        <v>47178</v>
      </c>
    </row>
    <row r="147" spans="1:3">
      <c r="A147" s="69" t="s">
        <v>3186</v>
      </c>
      <c r="B147" s="72">
        <v>30.258428849999998</v>
      </c>
      <c r="C147" s="79">
        <v>47447</v>
      </c>
    </row>
    <row r="148" spans="1:3">
      <c r="A148" s="69" t="s">
        <v>3187</v>
      </c>
      <c r="B148" s="72">
        <v>448.57259810999994</v>
      </c>
      <c r="C148" s="79">
        <v>47987</v>
      </c>
    </row>
    <row r="149" spans="1:3">
      <c r="A149" s="69" t="s">
        <v>2087</v>
      </c>
      <c r="B149" s="72">
        <v>455.50335778376547</v>
      </c>
      <c r="C149" s="79">
        <v>48180</v>
      </c>
    </row>
    <row r="150" spans="1:3">
      <c r="A150" s="69" t="s">
        <v>3188</v>
      </c>
      <c r="B150" s="72">
        <v>1341.71714079</v>
      </c>
      <c r="C150" s="79">
        <v>47735</v>
      </c>
    </row>
    <row r="151" spans="1:3">
      <c r="A151" s="69" t="s">
        <v>3189</v>
      </c>
      <c r="B151" s="72">
        <v>44.3026487124</v>
      </c>
      <c r="C151" s="79">
        <v>48151</v>
      </c>
    </row>
    <row r="152" spans="1:3">
      <c r="A152" s="69" t="s">
        <v>3190</v>
      </c>
      <c r="B152" s="72">
        <v>418.42301202343225</v>
      </c>
      <c r="C152" s="79">
        <v>47848</v>
      </c>
    </row>
    <row r="153" spans="1:3">
      <c r="A153" s="69" t="s">
        <v>3191</v>
      </c>
      <c r="B153" s="72">
        <v>82.738847115723928</v>
      </c>
      <c r="C153" s="79">
        <v>45710</v>
      </c>
    </row>
    <row r="154" spans="1:3">
      <c r="A154" s="69" t="s">
        <v>3192</v>
      </c>
      <c r="B154" s="72">
        <v>694.94047013063005</v>
      </c>
      <c r="C154" s="79">
        <v>46573</v>
      </c>
    </row>
    <row r="155" spans="1:3">
      <c r="A155" s="69" t="s">
        <v>3193</v>
      </c>
      <c r="B155" s="72">
        <v>744.04948495880717</v>
      </c>
      <c r="C155" s="79">
        <v>47832</v>
      </c>
    </row>
    <row r="156" spans="1:3">
      <c r="A156" s="69" t="s">
        <v>3194</v>
      </c>
      <c r="B156" s="72">
        <v>34.945626537450856</v>
      </c>
      <c r="C156" s="79">
        <v>46524</v>
      </c>
    </row>
    <row r="157" spans="1:3">
      <c r="A157" s="69" t="s">
        <v>3195</v>
      </c>
      <c r="B157" s="72">
        <v>744.65885028427101</v>
      </c>
      <c r="C157" s="79">
        <v>48121</v>
      </c>
    </row>
    <row r="158" spans="1:3">
      <c r="A158" s="69" t="s">
        <v>3196</v>
      </c>
      <c r="B158" s="72">
        <v>126.17832134006247</v>
      </c>
      <c r="C158" s="79">
        <v>48121</v>
      </c>
    </row>
    <row r="159" spans="1:3">
      <c r="A159" s="69" t="s">
        <v>3197</v>
      </c>
      <c r="B159" s="72">
        <v>133.20962668906495</v>
      </c>
      <c r="C159" s="79">
        <v>47255</v>
      </c>
    </row>
    <row r="160" spans="1:3">
      <c r="A160" s="69" t="s">
        <v>3198</v>
      </c>
      <c r="B160" s="72">
        <v>73.63349109329468</v>
      </c>
      <c r="C160" s="79">
        <v>48029</v>
      </c>
    </row>
    <row r="161" spans="1:3">
      <c r="A161" s="69" t="s">
        <v>3199</v>
      </c>
      <c r="B161" s="72">
        <v>134.23233213</v>
      </c>
      <c r="C161" s="79">
        <v>48294</v>
      </c>
    </row>
    <row r="162" spans="1:3">
      <c r="A162" s="69" t="s">
        <v>2103</v>
      </c>
      <c r="B162" s="72">
        <v>1006.368027799467</v>
      </c>
      <c r="C162" s="79">
        <v>47937</v>
      </c>
    </row>
    <row r="163" spans="1:3">
      <c r="A163" s="69" t="s">
        <v>3200</v>
      </c>
      <c r="B163" s="72">
        <v>305.74305446948807</v>
      </c>
      <c r="C163" s="79">
        <v>46572</v>
      </c>
    </row>
    <row r="164" spans="1:3">
      <c r="A164" s="69" t="s">
        <v>3361</v>
      </c>
      <c r="B164" s="72">
        <v>148.09485970358477</v>
      </c>
      <c r="C164" s="79">
        <v>45553</v>
      </c>
    </row>
    <row r="165" spans="1:3">
      <c r="A165" s="69" t="s">
        <v>3201</v>
      </c>
      <c r="B165" s="72">
        <v>252.78839776709998</v>
      </c>
      <c r="C165" s="79">
        <v>46844</v>
      </c>
    </row>
    <row r="166" spans="1:3">
      <c r="A166" s="69" t="s">
        <v>3362</v>
      </c>
      <c r="B166" s="72">
        <v>150.4091768125823</v>
      </c>
      <c r="C166" s="79">
        <v>45602</v>
      </c>
    </row>
    <row r="167" spans="1:3">
      <c r="A167" s="69" t="s">
        <v>3202</v>
      </c>
      <c r="B167" s="72">
        <v>199.51581239456149</v>
      </c>
      <c r="C167" s="79">
        <v>50770</v>
      </c>
    </row>
    <row r="168" spans="1:3">
      <c r="A168" s="69" t="s">
        <v>3203</v>
      </c>
      <c r="B168" s="72">
        <v>146.93826371268366</v>
      </c>
      <c r="C168" s="79">
        <v>45869</v>
      </c>
    </row>
    <row r="169" spans="1:3">
      <c r="A169" s="69" t="s">
        <v>3204</v>
      </c>
      <c r="B169" s="72">
        <v>135.07074968690983</v>
      </c>
      <c r="C169" s="79">
        <v>46938</v>
      </c>
    </row>
    <row r="170" spans="1:3">
      <c r="A170" s="69" t="s">
        <v>3205</v>
      </c>
      <c r="B170" s="72">
        <v>263.09970855239197</v>
      </c>
      <c r="C170" s="79">
        <v>46201</v>
      </c>
    </row>
    <row r="171" spans="1:3">
      <c r="A171" s="69" t="s">
        <v>3206</v>
      </c>
      <c r="B171" s="72">
        <v>441.07264236712575</v>
      </c>
      <c r="C171" s="79">
        <v>46203</v>
      </c>
    </row>
    <row r="172" spans="1:3">
      <c r="A172" s="69" t="s">
        <v>2113</v>
      </c>
      <c r="B172" s="72">
        <v>896.67797094183049</v>
      </c>
      <c r="C172" s="79">
        <v>47312</v>
      </c>
    </row>
    <row r="173" spans="1:3">
      <c r="A173" s="69" t="s">
        <v>3207</v>
      </c>
      <c r="B173" s="72">
        <v>323.11241501759997</v>
      </c>
      <c r="C173" s="79">
        <v>46660</v>
      </c>
    </row>
    <row r="174" spans="1:3">
      <c r="A174" s="69" t="s">
        <v>2117</v>
      </c>
      <c r="B174" s="72">
        <v>264.05981783999999</v>
      </c>
      <c r="C174" s="79">
        <v>47301</v>
      </c>
    </row>
    <row r="175" spans="1:3">
      <c r="A175" s="69" t="s">
        <v>3208</v>
      </c>
      <c r="B175" s="72">
        <v>536.06222126729995</v>
      </c>
      <c r="C175" s="79">
        <v>48176</v>
      </c>
    </row>
    <row r="176" spans="1:3">
      <c r="A176" s="69" t="s">
        <v>3209</v>
      </c>
      <c r="B176" s="72">
        <v>64.436230170000002</v>
      </c>
      <c r="C176" s="79">
        <v>48213</v>
      </c>
    </row>
    <row r="177" spans="1:3">
      <c r="A177" s="69" t="s">
        <v>2123</v>
      </c>
      <c r="B177" s="72">
        <v>313.13133573930003</v>
      </c>
      <c r="C177" s="79">
        <v>47992</v>
      </c>
    </row>
    <row r="178" spans="1:3">
      <c r="A178" s="69" t="s">
        <v>3210</v>
      </c>
      <c r="B178" s="72">
        <v>682.19319555803452</v>
      </c>
      <c r="C178" s="79">
        <v>48944</v>
      </c>
    </row>
    <row r="179" spans="1:3">
      <c r="A179" s="69" t="s">
        <v>3211</v>
      </c>
      <c r="B179" s="72">
        <v>273.63803570999994</v>
      </c>
      <c r="C179" s="79">
        <v>46601</v>
      </c>
    </row>
    <row r="180" spans="1:3">
      <c r="A180" s="69" t="s">
        <v>3212</v>
      </c>
      <c r="B180" s="72">
        <v>121.6704796090774</v>
      </c>
      <c r="C180" s="79">
        <v>46722</v>
      </c>
    </row>
    <row r="181" spans="1:3">
      <c r="A181" s="69" t="s">
        <v>3213</v>
      </c>
      <c r="B181" s="72">
        <v>174.61842725187478</v>
      </c>
      <c r="C181" s="79">
        <v>46794</v>
      </c>
    </row>
    <row r="182" spans="1:3">
      <c r="A182" s="69" t="s">
        <v>3214</v>
      </c>
      <c r="B182" s="72">
        <v>195.43119163199998</v>
      </c>
      <c r="C182" s="79">
        <v>47407</v>
      </c>
    </row>
    <row r="183" spans="1:3">
      <c r="A183" s="69" t="s">
        <v>3215</v>
      </c>
      <c r="B183" s="72">
        <v>670.15077758399991</v>
      </c>
      <c r="C183" s="79">
        <v>48234</v>
      </c>
    </row>
    <row r="184" spans="1:3">
      <c r="A184" s="69" t="s">
        <v>2134</v>
      </c>
      <c r="B184" s="72">
        <v>121.27797625781605</v>
      </c>
      <c r="C184" s="79">
        <v>47467</v>
      </c>
    </row>
    <row r="185" spans="1:3">
      <c r="A185" s="69" t="s">
        <v>3216</v>
      </c>
      <c r="B185" s="72">
        <v>28.522111409999997</v>
      </c>
      <c r="C185" s="79">
        <v>47599</v>
      </c>
    </row>
    <row r="186" spans="1:3">
      <c r="A186" s="69" t="s">
        <v>3217</v>
      </c>
      <c r="B186" s="72">
        <v>1.6877000228133474</v>
      </c>
      <c r="C186" s="79">
        <v>46082</v>
      </c>
    </row>
    <row r="187" spans="1:3">
      <c r="A187" s="69" t="s">
        <v>3218</v>
      </c>
      <c r="B187" s="72">
        <v>229.22576458545433</v>
      </c>
      <c r="C187" s="79">
        <v>47236</v>
      </c>
    </row>
    <row r="188" spans="1:3">
      <c r="A188" s="69" t="s">
        <v>3219</v>
      </c>
      <c r="B188" s="72">
        <v>765.33651259960266</v>
      </c>
      <c r="C188" s="79">
        <v>46465</v>
      </c>
    </row>
    <row r="189" spans="1:3">
      <c r="A189" s="69" t="s">
        <v>3220</v>
      </c>
      <c r="B189" s="72">
        <v>62.236454669999993</v>
      </c>
      <c r="C189" s="79">
        <v>48723</v>
      </c>
    </row>
    <row r="190" spans="1:3">
      <c r="A190" s="69" t="s">
        <v>3221</v>
      </c>
      <c r="B190" s="72">
        <v>92.987100062999986</v>
      </c>
      <c r="C190" s="79">
        <v>47031</v>
      </c>
    </row>
    <row r="191" spans="1:3">
      <c r="A191" s="69" t="s">
        <v>3222</v>
      </c>
      <c r="B191" s="72">
        <v>200.06274482999999</v>
      </c>
      <c r="C191" s="79">
        <v>48268</v>
      </c>
    </row>
    <row r="192" spans="1:3">
      <c r="A192" s="69" t="s">
        <v>3223</v>
      </c>
      <c r="B192" s="72">
        <v>154.61730531000001</v>
      </c>
      <c r="C192" s="79">
        <v>46054</v>
      </c>
    </row>
    <row r="193" spans="1:3">
      <c r="A193" s="69" t="s">
        <v>2159</v>
      </c>
      <c r="B193" s="72">
        <v>113.44461687</v>
      </c>
      <c r="C193" s="79">
        <v>47107</v>
      </c>
    </row>
    <row r="194" spans="1:3">
      <c r="A194" s="69" t="s">
        <v>3224</v>
      </c>
      <c r="B194" s="72">
        <v>156.3838062813</v>
      </c>
      <c r="C194" s="79">
        <v>48213</v>
      </c>
    </row>
    <row r="195" spans="1:3">
      <c r="A195" s="69" t="s">
        <v>3225</v>
      </c>
      <c r="B195" s="72">
        <v>50.868627485295711</v>
      </c>
      <c r="C195" s="79">
        <v>45869</v>
      </c>
    </row>
    <row r="196" spans="1:3">
      <c r="A196" s="69" t="s">
        <v>2162</v>
      </c>
      <c r="B196" s="72">
        <v>163.90282988603556</v>
      </c>
      <c r="C196" s="79">
        <v>47848</v>
      </c>
    </row>
    <row r="197" spans="1:3">
      <c r="A197" s="69" t="s">
        <v>3226</v>
      </c>
      <c r="B197" s="72">
        <v>128.67507464759998</v>
      </c>
      <c r="C197" s="79">
        <v>46637</v>
      </c>
    </row>
    <row r="198" spans="1:3">
      <c r="A198" s="69" t="s">
        <v>2164</v>
      </c>
      <c r="B198" s="72">
        <v>532.39921318799986</v>
      </c>
      <c r="C198" s="79">
        <v>47574</v>
      </c>
    </row>
    <row r="199" spans="1:3">
      <c r="A199" s="69" t="s">
        <v>3227</v>
      </c>
      <c r="B199" s="72">
        <v>254.38945349609997</v>
      </c>
      <c r="C199" s="79">
        <v>48942</v>
      </c>
    </row>
    <row r="200" spans="1:3">
      <c r="A200" s="69" t="s">
        <v>3228</v>
      </c>
      <c r="B200" s="72">
        <v>369.28860363719997</v>
      </c>
      <c r="C200" s="79">
        <v>48942</v>
      </c>
    </row>
    <row r="201" spans="1:3">
      <c r="A201" s="69" t="s">
        <v>2168</v>
      </c>
      <c r="B201" s="72">
        <v>901.76838803999988</v>
      </c>
      <c r="C201" s="79">
        <v>49405</v>
      </c>
    </row>
    <row r="202" spans="1:3">
      <c r="A202" s="69" t="s">
        <v>3229</v>
      </c>
      <c r="B202" s="72">
        <v>329.31590155099269</v>
      </c>
      <c r="C202" s="79">
        <v>46933</v>
      </c>
    </row>
    <row r="203" spans="1:3">
      <c r="A203" s="69" t="s">
        <v>3230</v>
      </c>
      <c r="B203" s="72">
        <v>43.330985205300003</v>
      </c>
      <c r="C203" s="79">
        <v>48069</v>
      </c>
    </row>
    <row r="204" spans="1:3">
      <c r="A204" s="69" t="s">
        <v>3231</v>
      </c>
      <c r="B204" s="72">
        <v>1307.9607574751185</v>
      </c>
      <c r="C204" s="79">
        <v>46643</v>
      </c>
    </row>
    <row r="205" spans="1:3">
      <c r="A205" s="69" t="s">
        <v>3232</v>
      </c>
      <c r="B205" s="72">
        <v>386.77457520000002</v>
      </c>
      <c r="C205" s="79">
        <v>48004</v>
      </c>
    </row>
    <row r="206" spans="1:3">
      <c r="A206" s="69" t="s">
        <v>3233</v>
      </c>
      <c r="B206" s="72">
        <v>6.9197298768</v>
      </c>
      <c r="C206" s="79">
        <v>47262</v>
      </c>
    </row>
    <row r="207" spans="1:3">
      <c r="A207" s="69" t="s">
        <v>3234</v>
      </c>
      <c r="B207" s="72">
        <v>1.7310640931999999</v>
      </c>
      <c r="C207" s="79">
        <v>45939</v>
      </c>
    </row>
    <row r="208" spans="1:3">
      <c r="A208" s="69" t="s">
        <v>2173</v>
      </c>
      <c r="B208" s="72">
        <v>631.2430110869999</v>
      </c>
      <c r="C208" s="79">
        <v>46742</v>
      </c>
    </row>
    <row r="209" spans="1:3">
      <c r="A209" s="69" t="s">
        <v>3235</v>
      </c>
      <c r="B209" s="72">
        <v>581.85937133999994</v>
      </c>
      <c r="C209" s="79">
        <v>46112</v>
      </c>
    </row>
    <row r="210" spans="1:3">
      <c r="A210" s="69" t="s">
        <v>2174</v>
      </c>
      <c r="B210" s="72">
        <v>1418.8066319699997</v>
      </c>
      <c r="C210" s="79">
        <v>46722</v>
      </c>
    </row>
    <row r="211" spans="1:3">
      <c r="A211" s="69" t="s">
        <v>3236</v>
      </c>
      <c r="B211" s="72">
        <v>1303.300086105811</v>
      </c>
      <c r="C211" s="79">
        <v>47409</v>
      </c>
    </row>
    <row r="212" spans="1:3">
      <c r="A212" s="69" t="s">
        <v>2175</v>
      </c>
      <c r="B212" s="72">
        <v>114.50188736999999</v>
      </c>
      <c r="C212" s="79">
        <v>46722</v>
      </c>
    </row>
    <row r="213" spans="1:3">
      <c r="A213" s="69" t="s">
        <v>1967</v>
      </c>
      <c r="B213" s="72">
        <v>3.5608359032999997</v>
      </c>
      <c r="C213" s="79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217</v>
      </c>
    </row>
    <row r="3" spans="1:15">
      <c r="A3" s="36" t="s">
        <v>146</v>
      </c>
      <c r="B3" s="36" t="s">
        <v>218</v>
      </c>
    </row>
    <row r="4" spans="1:15">
      <c r="A4" s="36" t="s">
        <v>147</v>
      </c>
      <c r="B4" s="36">
        <v>2145</v>
      </c>
    </row>
    <row r="5" spans="1:15" s="3" customFormat="1">
      <c r="A5" s="37" t="s">
        <v>116</v>
      </c>
      <c r="B5" s="38" t="s">
        <v>47</v>
      </c>
      <c r="C5" s="38" t="s">
        <v>69</v>
      </c>
      <c r="D5" s="38" t="s">
        <v>14</v>
      </c>
      <c r="E5" s="38" t="s">
        <v>70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198</v>
      </c>
      <c r="L5" s="38" t="s">
        <v>172</v>
      </c>
      <c r="M5" s="38" t="s">
        <v>62</v>
      </c>
      <c r="N5" s="38" t="s">
        <v>148</v>
      </c>
      <c r="O5" s="40" t="s">
        <v>150</v>
      </c>
    </row>
    <row r="6" spans="1:15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13" t="s">
        <v>3363</v>
      </c>
      <c r="F6" s="26" t="s">
        <v>21</v>
      </c>
      <c r="G6" s="26" t="s">
        <v>20</v>
      </c>
      <c r="H6" s="113" t="s">
        <v>3363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3092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117" t="s">
        <v>3363</v>
      </c>
      <c r="G8" s="117" t="s">
        <v>3363</v>
      </c>
      <c r="H8" s="117" t="s">
        <v>3363</v>
      </c>
      <c r="I8" s="117" t="s">
        <v>3363</v>
      </c>
      <c r="J8" s="117" t="s">
        <v>3363</v>
      </c>
      <c r="K8" s="117" t="s">
        <v>3363</v>
      </c>
      <c r="L8" s="87">
        <v>0</v>
      </c>
      <c r="M8" s="117" t="s">
        <v>3363</v>
      </c>
      <c r="N8" s="88">
        <v>0</v>
      </c>
      <c r="O8" s="88">
        <v>0</v>
      </c>
    </row>
    <row r="9" spans="1:15">
      <c r="A9" s="84" t="s">
        <v>208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117" t="s">
        <v>3363</v>
      </c>
      <c r="N9" s="117" t="s">
        <v>3363</v>
      </c>
      <c r="O9" s="117" t="s">
        <v>3363</v>
      </c>
    </row>
    <row r="10" spans="1:15">
      <c r="A10" s="84" t="s">
        <v>112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</row>
    <row r="11" spans="1:15">
      <c r="A11" s="84" t="s">
        <v>199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217</v>
      </c>
    </row>
    <row r="3" spans="1:15">
      <c r="A3" s="36" t="s">
        <v>146</v>
      </c>
      <c r="B3" s="36" t="s">
        <v>218</v>
      </c>
    </row>
    <row r="4" spans="1:15">
      <c r="A4" s="36" t="s">
        <v>147</v>
      </c>
      <c r="B4" s="36">
        <v>2145</v>
      </c>
    </row>
    <row r="5" spans="1:15" s="3" customFormat="1">
      <c r="A5" s="37" t="s">
        <v>116</v>
      </c>
      <c r="B5" s="38" t="s">
        <v>47</v>
      </c>
      <c r="C5" s="38" t="s">
        <v>69</v>
      </c>
      <c r="D5" s="38" t="s">
        <v>14</v>
      </c>
      <c r="E5" s="38" t="s">
        <v>70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193</v>
      </c>
      <c r="L5" s="38" t="s">
        <v>172</v>
      </c>
      <c r="M5" s="38" t="s">
        <v>62</v>
      </c>
      <c r="N5" s="38" t="s">
        <v>148</v>
      </c>
      <c r="O5" s="40" t="s">
        <v>150</v>
      </c>
    </row>
    <row r="6" spans="1:15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13" t="s">
        <v>3363</v>
      </c>
      <c r="F6" s="26" t="s">
        <v>21</v>
      </c>
      <c r="G6" s="26" t="s">
        <v>20</v>
      </c>
      <c r="H6" s="113" t="s">
        <v>3363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3093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117" t="s">
        <v>3363</v>
      </c>
      <c r="G8" s="117" t="s">
        <v>3363</v>
      </c>
      <c r="H8" s="117" t="s">
        <v>3363</v>
      </c>
      <c r="I8" s="117" t="s">
        <v>3363</v>
      </c>
      <c r="J8" s="117" t="s">
        <v>3363</v>
      </c>
      <c r="K8" s="117" t="s">
        <v>3363</v>
      </c>
      <c r="L8" s="87">
        <v>0</v>
      </c>
      <c r="M8" s="117" t="s">
        <v>3363</v>
      </c>
      <c r="N8" s="88">
        <v>0</v>
      </c>
      <c r="O8" s="88">
        <v>0</v>
      </c>
    </row>
    <row r="9" spans="1:15">
      <c r="A9" s="84" t="s">
        <v>208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117" t="s">
        <v>3363</v>
      </c>
      <c r="N9" s="117" t="s">
        <v>3363</v>
      </c>
      <c r="O9" s="117" t="s">
        <v>3363</v>
      </c>
    </row>
    <row r="10" spans="1:15">
      <c r="A10" s="84" t="s">
        <v>112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</row>
    <row r="11" spans="1:15">
      <c r="A11" s="84" t="s">
        <v>199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217</v>
      </c>
    </row>
    <row r="3" spans="1:15">
      <c r="A3" s="36" t="s">
        <v>146</v>
      </c>
      <c r="B3" s="36" t="s">
        <v>218</v>
      </c>
    </row>
    <row r="4" spans="1:15">
      <c r="A4" s="36" t="s">
        <v>147</v>
      </c>
      <c r="B4" s="36">
        <v>2145</v>
      </c>
    </row>
    <row r="5" spans="1:15" s="3" customFormat="1">
      <c r="A5" s="37" t="s">
        <v>116</v>
      </c>
      <c r="B5" s="38" t="s">
        <v>47</v>
      </c>
      <c r="C5" s="38" t="s">
        <v>69</v>
      </c>
      <c r="D5" s="38" t="s">
        <v>14</v>
      </c>
      <c r="E5" s="38" t="s">
        <v>70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193</v>
      </c>
      <c r="L5" s="38" t="s">
        <v>172</v>
      </c>
      <c r="M5" s="38" t="s">
        <v>62</v>
      </c>
      <c r="N5" s="38" t="s">
        <v>148</v>
      </c>
      <c r="O5" s="40" t="s">
        <v>150</v>
      </c>
    </row>
    <row r="6" spans="1:15" s="3" customFormat="1">
      <c r="A6" s="112" t="s">
        <v>3363</v>
      </c>
      <c r="B6" s="113" t="s">
        <v>3363</v>
      </c>
      <c r="C6" s="113" t="s">
        <v>3363</v>
      </c>
      <c r="D6" s="113" t="s">
        <v>3363</v>
      </c>
      <c r="E6" s="113" t="s">
        <v>3363</v>
      </c>
      <c r="F6" s="26" t="s">
        <v>21</v>
      </c>
      <c r="G6" s="26" t="s">
        <v>20</v>
      </c>
      <c r="H6" s="113" t="s">
        <v>3363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3363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3094</v>
      </c>
      <c r="B8" s="117" t="s">
        <v>3363</v>
      </c>
      <c r="C8" s="117" t="s">
        <v>3363</v>
      </c>
      <c r="D8" s="117" t="s">
        <v>3363</v>
      </c>
      <c r="E8" s="117" t="s">
        <v>3363</v>
      </c>
      <c r="F8" s="117" t="s">
        <v>3363</v>
      </c>
      <c r="G8" s="117" t="s">
        <v>3363</v>
      </c>
      <c r="H8" s="117" t="s">
        <v>3363</v>
      </c>
      <c r="I8" s="117" t="s">
        <v>3363</v>
      </c>
      <c r="J8" s="117" t="s">
        <v>3363</v>
      </c>
      <c r="K8" s="117" t="s">
        <v>3363</v>
      </c>
      <c r="L8" s="87">
        <v>0</v>
      </c>
      <c r="M8" s="117" t="s">
        <v>3363</v>
      </c>
      <c r="N8" s="88">
        <v>0</v>
      </c>
      <c r="O8" s="88">
        <v>0</v>
      </c>
    </row>
    <row r="9" spans="1:15">
      <c r="A9" s="84" t="s">
        <v>208</v>
      </c>
      <c r="B9" s="117" t="s">
        <v>3363</v>
      </c>
      <c r="C9" s="117" t="s">
        <v>3363</v>
      </c>
      <c r="D9" s="117" t="s">
        <v>3363</v>
      </c>
      <c r="E9" s="117" t="s">
        <v>3363</v>
      </c>
      <c r="F9" s="117" t="s">
        <v>3363</v>
      </c>
      <c r="G9" s="117" t="s">
        <v>3363</v>
      </c>
      <c r="H9" s="117" t="s">
        <v>3363</v>
      </c>
      <c r="I9" s="117" t="s">
        <v>3363</v>
      </c>
      <c r="J9" s="117" t="s">
        <v>3363</v>
      </c>
      <c r="K9" s="117" t="s">
        <v>3363</v>
      </c>
      <c r="L9" s="117" t="s">
        <v>3363</v>
      </c>
      <c r="M9" s="117" t="s">
        <v>3363</v>
      </c>
      <c r="N9" s="117" t="s">
        <v>3363</v>
      </c>
      <c r="O9" s="117" t="s">
        <v>3363</v>
      </c>
    </row>
    <row r="10" spans="1:15">
      <c r="A10" s="84" t="s">
        <v>112</v>
      </c>
      <c r="B10" s="117" t="s">
        <v>3363</v>
      </c>
      <c r="C10" s="117" t="s">
        <v>3363</v>
      </c>
      <c r="D10" s="117" t="s">
        <v>3363</v>
      </c>
      <c r="E10" s="117" t="s">
        <v>3363</v>
      </c>
      <c r="F10" s="117" t="s">
        <v>3363</v>
      </c>
      <c r="G10" s="117" t="s">
        <v>3363</v>
      </c>
      <c r="H10" s="117" t="s">
        <v>3363</v>
      </c>
      <c r="I10" s="117" t="s">
        <v>3363</v>
      </c>
      <c r="J10" s="117" t="s">
        <v>3363</v>
      </c>
      <c r="K10" s="117" t="s">
        <v>3363</v>
      </c>
      <c r="L10" s="117" t="s">
        <v>3363</v>
      </c>
      <c r="M10" s="117" t="s">
        <v>3363</v>
      </c>
      <c r="N10" s="117" t="s">
        <v>3363</v>
      </c>
      <c r="O10" s="117" t="s">
        <v>3363</v>
      </c>
    </row>
    <row r="11" spans="1:15">
      <c r="A11" s="84" t="s">
        <v>199</v>
      </c>
      <c r="B11" s="117" t="s">
        <v>3363</v>
      </c>
      <c r="C11" s="117" t="s">
        <v>3363</v>
      </c>
      <c r="D11" s="117" t="s">
        <v>3363</v>
      </c>
      <c r="E11" s="117" t="s">
        <v>3363</v>
      </c>
      <c r="F11" s="117" t="s">
        <v>3363</v>
      </c>
      <c r="G11" s="117" t="s">
        <v>3363</v>
      </c>
      <c r="H11" s="117" t="s">
        <v>3363</v>
      </c>
      <c r="I11" s="117" t="s">
        <v>3363</v>
      </c>
      <c r="J11" s="117" t="s">
        <v>3363</v>
      </c>
      <c r="K11" s="117" t="s">
        <v>3363</v>
      </c>
      <c r="L11" s="117" t="s">
        <v>3363</v>
      </c>
      <c r="M11" s="117" t="s">
        <v>3363</v>
      </c>
      <c r="N11" s="117" t="s">
        <v>3363</v>
      </c>
      <c r="O11" s="117" t="s">
        <v>3363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