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81F471D9-5551-4BA0-A75E-2744368A1B92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קונצרני'!$A$6:$AH$313</definedName>
    <definedName name="_xlnm._FilterDatabase" localSheetId="21" hidden="1">הלוואות!$A$5:$AH$412</definedName>
    <definedName name="_xlnm._FilterDatabase" localSheetId="14" hidden="1">'לא סחיר - אג"ח קונצרני'!$A$6:$AH$44</definedName>
    <definedName name="_xlnm._FilterDatabase" localSheetId="19" hidden="1">'לא סחיר - חוזים עתידיים'!$A$6:$AH$349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קונצרני'!$A$1:$AZ$313</definedName>
    <definedName name="_xlnm.Print_Area" localSheetId="9">אופציות!$A$1:$AZ$35</definedName>
    <definedName name="_xlnm.Print_Area" localSheetId="21">הלוואות!$A$1:$AZ$412</definedName>
    <definedName name="_xlnm.Print_Area" localSheetId="24">'השקעה בחברות מוחזקות'!$A$1:$AZ$12</definedName>
    <definedName name="_xlnm.Print_Area" localSheetId="25">'השקעות אחרות '!$A$1:$AZ$33</definedName>
    <definedName name="_xlnm.Print_Area" localSheetId="23">'זכויות מקרקעין'!$A$1:$AZ$18</definedName>
    <definedName name="_xlnm.Print_Area" localSheetId="10">'חוזים עתידיים'!$A$1:$AZ$22</definedName>
    <definedName name="_xlnm.Print_Area" localSheetId="26">'יתרת התחייבות להשקעה'!$A$1:$AZ$35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עתידיים'!$A$1:$AZ$349</definedName>
    <definedName name="_xlnm.Print_Area" localSheetId="17">'לא סחיר - כתבי אופציה'!$A$1:$AZ$18</definedName>
    <definedName name="_xlnm.Print_Area" localSheetId="20">'לא סחיר - מוצרים מובנים'!$A$1:$AZ$41</definedName>
    <definedName name="_xlnm.Print_Area" localSheetId="15">'לא סחיר - מניות'!$A$1:$AZ$20</definedName>
    <definedName name="_xlnm.Print_Area" localSheetId="16">'לא סחיר - קרנות השקעה'!$A$1:$AZ$33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מזומנים!$A$1:$AZ$61</definedName>
    <definedName name="_xlnm.Print_Area" localSheetId="5">מניות!$A$1:$AZ$261</definedName>
    <definedName name="_xlnm.Print_Area" localSheetId="0">'סכום נכסי הקרן'!$A$1:$AZ$56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סל'!$A$1:$AZ$94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0" i="20" l="1"/>
  <c r="H216" i="20"/>
  <c r="J216" i="20"/>
  <c r="J12" i="20"/>
  <c r="J13" i="20"/>
  <c r="J14" i="20"/>
  <c r="J15" i="20"/>
  <c r="J16" i="20"/>
  <c r="J17" i="20"/>
  <c r="J18" i="20"/>
  <c r="J19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197" i="20"/>
  <c r="J198" i="20"/>
  <c r="J199" i="20"/>
  <c r="J200" i="20"/>
  <c r="J201" i="20"/>
  <c r="J202" i="20"/>
  <c r="J203" i="20"/>
  <c r="J204" i="20"/>
  <c r="J205" i="20"/>
  <c r="J206" i="20"/>
  <c r="J207" i="20"/>
  <c r="J208" i="20"/>
  <c r="J209" i="20"/>
  <c r="J210" i="20"/>
  <c r="J211" i="20"/>
  <c r="J212" i="20"/>
  <c r="J213" i="20"/>
  <c r="J214" i="20"/>
  <c r="J215" i="20"/>
  <c r="J217" i="20"/>
  <c r="J218" i="20"/>
  <c r="J219" i="20"/>
  <c r="J220" i="20"/>
  <c r="J221" i="20"/>
  <c r="J222" i="20"/>
  <c r="J223" i="20"/>
  <c r="J224" i="20"/>
  <c r="J225" i="20"/>
  <c r="J226" i="20"/>
  <c r="J227" i="20"/>
  <c r="J228" i="20"/>
  <c r="J230" i="20"/>
  <c r="J231" i="20"/>
  <c r="J232" i="20"/>
  <c r="J233" i="20"/>
  <c r="J234" i="20"/>
  <c r="J235" i="20"/>
  <c r="J236" i="20"/>
  <c r="J237" i="20"/>
  <c r="J238" i="20"/>
  <c r="J239" i="20"/>
  <c r="J240" i="20"/>
  <c r="J241" i="20"/>
  <c r="J242" i="20"/>
  <c r="J243" i="20"/>
  <c r="J244" i="20"/>
  <c r="J245" i="20"/>
  <c r="J246" i="20"/>
  <c r="J247" i="20"/>
  <c r="J248" i="20"/>
  <c r="J249" i="20"/>
  <c r="J250" i="20"/>
  <c r="J251" i="20"/>
  <c r="J252" i="20"/>
  <c r="J253" i="20"/>
  <c r="J254" i="20"/>
  <c r="J255" i="20"/>
  <c r="J256" i="20"/>
  <c r="J257" i="20"/>
  <c r="J258" i="20"/>
  <c r="J259" i="20"/>
  <c r="J260" i="20"/>
  <c r="J261" i="20"/>
  <c r="J262" i="20"/>
  <c r="J263" i="20"/>
  <c r="J264" i="20"/>
  <c r="J265" i="20"/>
  <c r="J266" i="20"/>
  <c r="J267" i="20"/>
  <c r="J268" i="20"/>
  <c r="J269" i="20"/>
  <c r="J270" i="20"/>
  <c r="J271" i="20"/>
  <c r="J272" i="20"/>
  <c r="J273" i="20"/>
  <c r="J274" i="20"/>
  <c r="J275" i="20"/>
  <c r="J276" i="20"/>
  <c r="J277" i="20"/>
  <c r="J278" i="20"/>
  <c r="J279" i="20"/>
  <c r="J280" i="20"/>
  <c r="J281" i="20"/>
  <c r="J282" i="20"/>
  <c r="J283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0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9" i="20"/>
  <c r="J330" i="20"/>
  <c r="J331" i="20"/>
  <c r="J334" i="20"/>
  <c r="J335" i="20"/>
  <c r="J336" i="20"/>
  <c r="J337" i="20"/>
  <c r="J338" i="20"/>
  <c r="J339" i="20"/>
  <c r="J340" i="20"/>
  <c r="J342" i="20"/>
  <c r="J343" i="20"/>
  <c r="J344" i="20"/>
  <c r="J345" i="20"/>
  <c r="H341" i="20"/>
  <c r="H333" i="20"/>
  <c r="J333" i="20" s="1"/>
  <c r="H328" i="20"/>
  <c r="J328" i="20" s="1"/>
  <c r="H229" i="20"/>
  <c r="H11" i="20"/>
  <c r="J11" i="20" s="1"/>
  <c r="B31" i="27"/>
  <c r="B9" i="27"/>
  <c r="K9" i="2"/>
  <c r="K10" i="2"/>
  <c r="K11" i="2"/>
  <c r="K14" i="2"/>
  <c r="K15" i="2"/>
  <c r="K16" i="2"/>
  <c r="K17" i="2"/>
  <c r="K19" i="2"/>
  <c r="K20" i="2"/>
  <c r="K21" i="2"/>
  <c r="K22" i="2"/>
  <c r="K23" i="2"/>
  <c r="K24" i="2"/>
  <c r="K27" i="2"/>
  <c r="K28" i="2"/>
  <c r="K29" i="2"/>
  <c r="K30" i="2"/>
  <c r="K32" i="2"/>
  <c r="K33" i="2"/>
  <c r="K34" i="2"/>
  <c r="K35" i="2"/>
  <c r="K36" i="2"/>
  <c r="K37" i="2"/>
  <c r="K38" i="2"/>
  <c r="K39" i="2"/>
  <c r="K40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8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I41" i="2"/>
  <c r="J41" i="2" s="1"/>
  <c r="J40" i="2"/>
  <c r="J39" i="2"/>
  <c r="J38" i="2"/>
  <c r="J37" i="2"/>
  <c r="J36" i="2"/>
  <c r="J35" i="2"/>
  <c r="J34" i="2"/>
  <c r="J33" i="2"/>
  <c r="J32" i="2"/>
  <c r="I31" i="2"/>
  <c r="J31" i="2" s="1"/>
  <c r="J30" i="2"/>
  <c r="J29" i="2"/>
  <c r="J28" i="2"/>
  <c r="J27" i="2"/>
  <c r="I26" i="2"/>
  <c r="J26" i="2" s="1"/>
  <c r="I25" i="2"/>
  <c r="J25" i="2" s="1"/>
  <c r="J24" i="2"/>
  <c r="J23" i="2"/>
  <c r="J22" i="2"/>
  <c r="J21" i="2"/>
  <c r="J20" i="2"/>
  <c r="J19" i="2"/>
  <c r="I18" i="2"/>
  <c r="J18" i="2" s="1"/>
  <c r="J17" i="2"/>
  <c r="J16" i="2"/>
  <c r="J15" i="2"/>
  <c r="J14" i="2"/>
  <c r="I13" i="2"/>
  <c r="J13" i="2" s="1"/>
  <c r="I12" i="2"/>
  <c r="J12" i="2" s="1"/>
  <c r="J11" i="2"/>
  <c r="J10" i="2"/>
  <c r="J9" i="2"/>
  <c r="J8" i="2"/>
  <c r="K12" i="2" l="1"/>
  <c r="K31" i="2"/>
  <c r="K26" i="2"/>
  <c r="K18" i="2"/>
  <c r="K41" i="2"/>
  <c r="K25" i="2"/>
  <c r="K13" i="2"/>
  <c r="H332" i="20"/>
  <c r="J332" i="20" s="1"/>
  <c r="H20" i="20"/>
  <c r="J20" i="20" s="1"/>
  <c r="J229" i="20"/>
  <c r="J341" i="20"/>
  <c r="B8" i="27"/>
  <c r="C42" i="1" s="1"/>
  <c r="D42" i="1" s="1"/>
  <c r="H10" i="20" l="1"/>
  <c r="H9" i="20" l="1"/>
  <c r="I10" i="20" s="1"/>
  <c r="J10" i="20"/>
  <c r="I270" i="20" l="1"/>
  <c r="I72" i="20"/>
  <c r="I236" i="20"/>
  <c r="I313" i="20"/>
  <c r="I341" i="20"/>
  <c r="I59" i="20"/>
  <c r="I113" i="20"/>
  <c r="I167" i="20"/>
  <c r="I215" i="20"/>
  <c r="I259" i="20"/>
  <c r="I302" i="20"/>
  <c r="I24" i="20"/>
  <c r="I78" i="20"/>
  <c r="I132" i="20"/>
  <c r="I186" i="20"/>
  <c r="I232" i="20"/>
  <c r="I275" i="20"/>
  <c r="I318" i="20"/>
  <c r="I9" i="20"/>
  <c r="I278" i="20"/>
  <c r="I213" i="20"/>
  <c r="I137" i="20"/>
  <c r="I55" i="20"/>
  <c r="I331" i="20"/>
  <c r="I265" i="20"/>
  <c r="I199" i="20"/>
  <c r="I120" i="20"/>
  <c r="I40" i="20"/>
  <c r="I319" i="20"/>
  <c r="I254" i="20"/>
  <c r="I187" i="20"/>
  <c r="I107" i="20"/>
  <c r="I22" i="20"/>
  <c r="I284" i="20"/>
  <c r="I219" i="20"/>
  <c r="I144" i="20"/>
  <c r="I64" i="20"/>
  <c r="I314" i="20"/>
  <c r="I250" i="20"/>
  <c r="I181" i="20"/>
  <c r="I101" i="20"/>
  <c r="I17" i="20"/>
  <c r="I38" i="20"/>
  <c r="I74" i="20"/>
  <c r="I110" i="20"/>
  <c r="I146" i="20"/>
  <c r="I182" i="20"/>
  <c r="I218" i="20"/>
  <c r="I255" i="20"/>
  <c r="I291" i="20"/>
  <c r="I327" i="20"/>
  <c r="I33" i="20"/>
  <c r="I69" i="20"/>
  <c r="I105" i="20"/>
  <c r="I141" i="20"/>
  <c r="I177" i="20"/>
  <c r="I337" i="20"/>
  <c r="I154" i="20"/>
  <c r="I301" i="20"/>
  <c r="I30" i="20"/>
  <c r="I12" i="20"/>
  <c r="I67" i="20"/>
  <c r="I121" i="20"/>
  <c r="I175" i="20"/>
  <c r="I222" i="20"/>
  <c r="I266" i="20"/>
  <c r="I310" i="20"/>
  <c r="I34" i="20"/>
  <c r="I88" i="20"/>
  <c r="I142" i="20"/>
  <c r="I195" i="20"/>
  <c r="I239" i="20"/>
  <c r="I282" i="20"/>
  <c r="I325" i="20"/>
  <c r="I336" i="20"/>
  <c r="I269" i="20"/>
  <c r="I203" i="20"/>
  <c r="I125" i="20"/>
  <c r="I43" i="20"/>
  <c r="I320" i="20"/>
  <c r="I256" i="20"/>
  <c r="I190" i="20"/>
  <c r="I108" i="20"/>
  <c r="I28" i="20"/>
  <c r="I307" i="20"/>
  <c r="I138" i="20"/>
  <c r="I166" i="20"/>
  <c r="I192" i="20"/>
  <c r="I49" i="20"/>
  <c r="I139" i="20"/>
  <c r="I208" i="20"/>
  <c r="I281" i="20"/>
  <c r="I15" i="20"/>
  <c r="I106" i="20"/>
  <c r="I178" i="20"/>
  <c r="I253" i="20"/>
  <c r="I311" i="20"/>
  <c r="I312" i="20"/>
  <c r="I225" i="20"/>
  <c r="I97" i="20"/>
  <c r="I345" i="20"/>
  <c r="I234" i="20"/>
  <c r="I136" i="20"/>
  <c r="I229" i="20"/>
  <c r="I264" i="20"/>
  <c r="I173" i="20"/>
  <c r="I79" i="20"/>
  <c r="I316" i="20"/>
  <c r="I241" i="20"/>
  <c r="I156" i="20"/>
  <c r="I48" i="20"/>
  <c r="I293" i="20"/>
  <c r="I217" i="20"/>
  <c r="I127" i="20"/>
  <c r="I35" i="20"/>
  <c r="I44" i="20"/>
  <c r="I86" i="20"/>
  <c r="I128" i="20"/>
  <c r="I170" i="20"/>
  <c r="I212" i="20"/>
  <c r="I261" i="20"/>
  <c r="I303" i="20"/>
  <c r="I14" i="20"/>
  <c r="I57" i="20"/>
  <c r="I99" i="20"/>
  <c r="I147" i="20"/>
  <c r="I189" i="20"/>
  <c r="I214" i="20"/>
  <c r="I258" i="20"/>
  <c r="I77" i="20"/>
  <c r="I149" i="20"/>
  <c r="I230" i="20"/>
  <c r="I288" i="20"/>
  <c r="I42" i="20"/>
  <c r="I114" i="20"/>
  <c r="I202" i="20"/>
  <c r="I260" i="20"/>
  <c r="I334" i="20"/>
  <c r="I300" i="20"/>
  <c r="I191" i="20"/>
  <c r="I83" i="20"/>
  <c r="I308" i="20"/>
  <c r="I221" i="20"/>
  <c r="I94" i="20"/>
  <c r="I344" i="20"/>
  <c r="I242" i="20"/>
  <c r="I161" i="20"/>
  <c r="I65" i="20"/>
  <c r="I306" i="20"/>
  <c r="I228" i="20"/>
  <c r="I130" i="20"/>
  <c r="I36" i="20"/>
  <c r="I283" i="20"/>
  <c r="I205" i="20"/>
  <c r="I115" i="20"/>
  <c r="I328" i="20"/>
  <c r="I50" i="20"/>
  <c r="I92" i="20"/>
  <c r="I134" i="20"/>
  <c r="I176" i="20"/>
  <c r="I224" i="20"/>
  <c r="I267" i="20"/>
  <c r="I309" i="20"/>
  <c r="I21" i="20"/>
  <c r="I63" i="20"/>
  <c r="I111" i="20"/>
  <c r="I153" i="20"/>
  <c r="I46" i="20"/>
  <c r="I226" i="20"/>
  <c r="I112" i="20"/>
  <c r="I95" i="20"/>
  <c r="I201" i="20"/>
  <c r="I317" i="20"/>
  <c r="I96" i="20"/>
  <c r="I216" i="20"/>
  <c r="I304" i="20"/>
  <c r="I257" i="20"/>
  <c r="I109" i="20"/>
  <c r="I287" i="20"/>
  <c r="I148" i="20"/>
  <c r="I298" i="20"/>
  <c r="I198" i="20"/>
  <c r="I37" i="20"/>
  <c r="I251" i="20"/>
  <c r="I102" i="20"/>
  <c r="I305" i="20"/>
  <c r="I169" i="20"/>
  <c r="I47" i="20"/>
  <c r="I62" i="20"/>
  <c r="I122" i="20"/>
  <c r="I194" i="20"/>
  <c r="I249" i="20"/>
  <c r="I321" i="20"/>
  <c r="I51" i="20"/>
  <c r="I123" i="20"/>
  <c r="I183" i="20"/>
  <c r="I292" i="20"/>
  <c r="I323" i="20"/>
  <c r="I103" i="20"/>
  <c r="I238" i="20"/>
  <c r="I324" i="20"/>
  <c r="I124" i="20"/>
  <c r="I223" i="20"/>
  <c r="I343" i="20"/>
  <c r="I247" i="20"/>
  <c r="I71" i="20"/>
  <c r="I277" i="20"/>
  <c r="I82" i="20"/>
  <c r="I286" i="20"/>
  <c r="I145" i="20"/>
  <c r="I339" i="20"/>
  <c r="I207" i="20"/>
  <c r="I90" i="20"/>
  <c r="I271" i="20"/>
  <c r="I155" i="20"/>
  <c r="I13" i="20"/>
  <c r="I68" i="20"/>
  <c r="I140" i="20"/>
  <c r="I200" i="20"/>
  <c r="I273" i="20"/>
  <c r="I335" i="20"/>
  <c r="I75" i="20"/>
  <c r="I129" i="20"/>
  <c r="I126" i="20"/>
  <c r="I84" i="20"/>
  <c r="I23" i="20"/>
  <c r="I131" i="20"/>
  <c r="I245" i="20"/>
  <c r="I340" i="20"/>
  <c r="I150" i="20"/>
  <c r="I246" i="20"/>
  <c r="I16" i="20"/>
  <c r="I235" i="20"/>
  <c r="I29" i="20"/>
  <c r="I244" i="20"/>
  <c r="I66" i="20"/>
  <c r="I276" i="20"/>
  <c r="I133" i="20"/>
  <c r="I329" i="20"/>
  <c r="I197" i="20"/>
  <c r="I76" i="20"/>
  <c r="I262" i="20"/>
  <c r="I143" i="20"/>
  <c r="I19" i="20"/>
  <c r="I80" i="20"/>
  <c r="I152" i="20"/>
  <c r="I206" i="20"/>
  <c r="I279" i="20"/>
  <c r="I342" i="20"/>
  <c r="I81" i="20"/>
  <c r="I135" i="20"/>
  <c r="I11" i="20"/>
  <c r="I204" i="20"/>
  <c r="I100" i="20"/>
  <c r="I31" i="20"/>
  <c r="I157" i="20"/>
  <c r="I252" i="20"/>
  <c r="I52" i="20"/>
  <c r="I160" i="20"/>
  <c r="I268" i="20"/>
  <c r="I25" i="20"/>
  <c r="I179" i="20"/>
  <c r="J9" i="20"/>
  <c r="I211" i="20"/>
  <c r="I54" i="20"/>
  <c r="I233" i="20"/>
  <c r="I119" i="20"/>
  <c r="I294" i="20"/>
  <c r="I184" i="20"/>
  <c r="I18" i="20"/>
  <c r="I240" i="20"/>
  <c r="I89" i="20"/>
  <c r="I26" i="20"/>
  <c r="I98" i="20"/>
  <c r="I158" i="20"/>
  <c r="I231" i="20"/>
  <c r="I285" i="20"/>
  <c r="I27" i="20"/>
  <c r="I87" i="20"/>
  <c r="I159" i="20"/>
  <c r="I58" i="20"/>
  <c r="I180" i="20"/>
  <c r="I41" i="20"/>
  <c r="I185" i="20"/>
  <c r="I274" i="20"/>
  <c r="I60" i="20"/>
  <c r="I168" i="20"/>
  <c r="I289" i="20"/>
  <c r="I322" i="20"/>
  <c r="I163" i="20"/>
  <c r="I332" i="20"/>
  <c r="I174" i="20"/>
  <c r="I220" i="20"/>
  <c r="I91" i="20"/>
  <c r="I272" i="20"/>
  <c r="I172" i="20"/>
  <c r="I338" i="20"/>
  <c r="I227" i="20"/>
  <c r="I73" i="20"/>
  <c r="I32" i="20"/>
  <c r="I104" i="20"/>
  <c r="I164" i="20"/>
  <c r="I237" i="20"/>
  <c r="I297" i="20"/>
  <c r="I39" i="20"/>
  <c r="I93" i="20"/>
  <c r="I165" i="20"/>
  <c r="I280" i="20"/>
  <c r="I248" i="20"/>
  <c r="I85" i="20"/>
  <c r="I193" i="20"/>
  <c r="I295" i="20"/>
  <c r="I70" i="20"/>
  <c r="I209" i="20"/>
  <c r="I296" i="20"/>
  <c r="I290" i="20"/>
  <c r="I151" i="20"/>
  <c r="I299" i="20"/>
  <c r="I162" i="20"/>
  <c r="I330" i="20"/>
  <c r="I210" i="20"/>
  <c r="I53" i="20"/>
  <c r="I263" i="20"/>
  <c r="I118" i="20"/>
  <c r="I326" i="20"/>
  <c r="I196" i="20"/>
  <c r="I61" i="20"/>
  <c r="I56" i="20"/>
  <c r="I116" i="20"/>
  <c r="I188" i="20"/>
  <c r="I243" i="20"/>
  <c r="I315" i="20"/>
  <c r="I45" i="20"/>
  <c r="I117" i="20"/>
  <c r="I171" i="20"/>
  <c r="I333" i="20"/>
  <c r="I20" i="20"/>
</calcChain>
</file>

<file path=xl/sharedStrings.xml><?xml version="1.0" encoding="utf-8"?>
<sst xmlns="http://schemas.openxmlformats.org/spreadsheetml/2006/main" count="16986" uniqueCount="3330">
  <si>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</si>
  <si>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</si>
  <si>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</si>
  <si>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</si>
  <si>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</si>
  <si>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</si>
  <si>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</si>
  <si>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</si>
  <si>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</si>
  <si>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</si>
  <si>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</si>
  <si>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</si>
  <si>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</si>
  <si>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</si>
  <si>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</si>
  <si>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</si>
  <si>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</si>
  <si>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</si>
  <si>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</si>
  <si>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</si>
  <si>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</si>
  <si>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</si>
  <si>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</si>
  <si>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</si>
  <si>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</si>
  <si>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</si>
  <si>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</si>
  <si>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</si>
  <si>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</si>
  <si>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</si>
  <si>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</si>
  <si>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</si>
  <si>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</si>
  <si>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</si>
  <si>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</si>
  <si>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</si>
  <si>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</si>
  <si>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</si>
  <si>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</si>
  <si>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</si>
  <si>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</si>
  <si>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</si>
  <si>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</si>
  <si>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</si>
  <si>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</si>
  <si>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</si>
  <si>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</si>
  <si>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</si>
  <si>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</si>
  <si>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</si>
  <si>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</si>
  <si>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</si>
  <si>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</si>
  <si>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</si>
  <si>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</si>
  <si>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</si>
  <si>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</si>
  <si>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</si>
  <si>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</si>
  <si>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</si>
  <si>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</si>
  <si>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</si>
  <si>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</si>
  <si>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</si>
  <si>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</si>
  <si>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</si>
  <si>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</si>
  <si>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</si>
  <si>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</si>
  <si>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</si>
  <si>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</si>
  <si>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</si>
  <si>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</si>
  <si>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</si>
  <si>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</si>
  <si>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</si>
  <si>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</si>
  <si>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</si>
  <si>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</si>
  <si>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</si>
  <si>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</si>
  <si>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</si>
  <si>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</si>
  <si>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</si>
  <si>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</si>
  <si>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</si>
  <si>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</si>
  <si>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</si>
  <si>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</si>
  <si>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</si>
  <si>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</si>
  <si>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</si>
  <si>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</si>
  <si>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</si>
  <si>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</si>
  <si>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</si>
  <si>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</si>
  <si>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</si>
  <si>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</si>
  <si>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</si>
  <si>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</si>
  <si>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</si>
  <si>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</si>
  <si>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</si>
  <si>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</si>
  <si>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</si>
  <si>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</si>
  <si>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</si>
  <si>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</si>
  <si>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</si>
  <si>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</si>
  <si>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</si>
  <si>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</si>
  <si>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</si>
  <si>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</si>
  <si>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</si>
  <si>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</si>
  <si>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</si>
  <si>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</si>
  <si>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</si>
  <si>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</si>
  <si>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</si>
  <si>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</si>
  <si>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</si>
  <si>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</si>
  <si>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</si>
  <si>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</si>
  <si>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</si>
  <si>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</si>
  <si>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</si>
  <si>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</si>
  <si>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</si>
  <si>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</si>
  <si>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</si>
  <si>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</si>
  <si>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</si>
  <si>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</si>
  <si>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</si>
  <si>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</si>
  <si>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</si>
  <si>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</si>
  <si>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</si>
  <si>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</si>
  <si>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</si>
  <si>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</si>
  <si>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</si>
  <si>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</si>
  <si>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</si>
  <si>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</si>
  <si>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</si>
  <si>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</si>
  <si>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</si>
  <si>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</si>
  <si>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</si>
  <si>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</si>
  <si>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</si>
  <si>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</si>
  <si>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</si>
  <si>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</si>
  <si>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</si>
  <si>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</si>
  <si>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</si>
  <si>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</si>
  <si>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</si>
  <si>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</si>
  <si>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745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</si>
  <si>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</si>
  <si>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</si>
  <si>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</si>
  <si>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</si>
  <si>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</si>
  <si>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</si>
  <si>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לירה טורקית</t>
  </si>
  <si>
    <t>סה"כ בישראל</t>
  </si>
  <si>
    <t>סה"כ יתרת מזומנים ועו"ש בש"ח</t>
  </si>
  <si>
    <t>1111111111- 12- בנק הפועלים</t>
  </si>
  <si>
    <t>ilAAA</t>
  </si>
  <si>
    <t>S&amp;P מעלות</t>
  </si>
  <si>
    <t>1111111111- 26- יובנק בע"מ</t>
  </si>
  <si>
    <t>סה"כ יתרת מזומנים ועו"ש נקובים במט"ח</t>
  </si>
  <si>
    <t>0</t>
  </si>
  <si>
    <t>20001- 12- בנק הפועלים</t>
  </si>
  <si>
    <t>20001- 26- יובנק בע"מ</t>
  </si>
  <si>
    <t>20003- 12- בנק הפועלים</t>
  </si>
  <si>
    <t>200066- 10-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</si>
  <si>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</si>
  <si>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</si>
  <si>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</si>
  <si>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</si>
  <si>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</si>
  <si>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</si>
  <si>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</si>
  <si>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</si>
  <si>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</si>
  <si>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</si>
  <si>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</si>
  <si>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</si>
  <si>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</si>
  <si>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31/12/12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</si>
  <si>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</si>
  <si>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</si>
  <si>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</si>
  <si>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</si>
  <si>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</si>
  <si>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</si>
  <si>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</si>
  <si>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</si>
  <si>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</si>
  <si>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</si>
  <si>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</si>
  <si>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</si>
  <si>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</si>
  <si>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</si>
  <si>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</si>
  <si>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</si>
  <si>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</si>
  <si>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</si>
  <si>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</si>
  <si>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</si>
  <si>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</si>
  <si>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</si>
  <si>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</si>
  <si>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</si>
  <si>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</si>
  <si>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</si>
  <si>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</si>
  <si>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</si>
  <si>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</si>
  <si>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</si>
  <si>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</si>
  <si>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</si>
  <si>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</si>
  <si>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</si>
  <si>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</si>
  <si>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</si>
  <si>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</si>
  <si>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</si>
  <si>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</si>
  <si>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</si>
  <si>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</si>
  <si>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</si>
  <si>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</si>
  <si>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</si>
  <si>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</si>
  <si>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</si>
  <si>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</si>
  <si>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</si>
  <si>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</si>
  <si>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</si>
  <si>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</si>
  <si>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</si>
  <si>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</si>
  <si>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</si>
  <si>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</si>
  <si>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</si>
  <si>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</si>
  <si>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</si>
  <si>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</si>
  <si>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</si>
  <si>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</si>
  <si>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</si>
  <si>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</si>
  <si>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</si>
  <si>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</si>
  <si>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</si>
  <si>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</si>
  <si>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</si>
  <si>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</si>
  <si>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</si>
  <si>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</si>
  <si>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</si>
  <si>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</si>
  <si>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</si>
  <si>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13/05/14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</si>
  <si>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</si>
  <si>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</si>
  <si>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</si>
  <si>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</si>
  <si>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</si>
  <si>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</si>
  <si>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</si>
  <si>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</si>
  <si>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ממשלתית שקלית 1.3% 04/32- שחר</t>
  </si>
  <si>
    <t>1180660</t>
  </si>
  <si>
    <t>31/10/21</t>
  </si>
  <si>
    <t>ממשלתית שקלית 537ב 1.5% 05/37- שחר</t>
  </si>
  <si>
    <t>1166180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</si>
  <si>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</si>
  <si>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</si>
  <si>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</si>
  <si>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</si>
  <si>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</si>
  <si>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</si>
  <si>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31/10/22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</si>
  <si>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</si>
  <si>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</si>
  <si>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</si>
  <si>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</si>
  <si>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</si>
  <si>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</si>
  <si>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</si>
  <si>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</si>
  <si>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</si>
  <si>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</si>
  <si>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</si>
  <si>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</si>
  <si>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</si>
  <si>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</si>
  <si>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</si>
  <si>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</si>
  <si>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</si>
  <si>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</si>
  <si>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</si>
  <si>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</si>
  <si>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</si>
  <si>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</si>
  <si>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</si>
  <si>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</si>
  <si>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</si>
  <si>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</si>
  <si>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</si>
  <si>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</si>
  <si>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</si>
  <si>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</si>
  <si>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חשמל אגח 27- חברת החשמל לישראל בע"מ</t>
  </si>
  <si>
    <t>6000210</t>
  </si>
  <si>
    <t>12/09/16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</si>
  <si>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</si>
  <si>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</si>
  <si>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</si>
  <si>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</si>
  <si>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</si>
  <si>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</si>
  <si>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</si>
  <si>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</si>
  <si>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</si>
  <si>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</si>
  <si>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</si>
  <si>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</si>
  <si>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</si>
  <si>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</si>
  <si>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</si>
  <si>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</si>
  <si>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</si>
  <si>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</si>
  <si>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</si>
  <si>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</si>
  <si>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</si>
  <si>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</si>
  <si>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</si>
  <si>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</si>
  <si>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</si>
  <si>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</si>
  <si>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</si>
  <si>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</si>
  <si>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</si>
  <si>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</si>
  <si>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</si>
  <si>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</si>
  <si>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</si>
  <si>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</si>
  <si>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</si>
  <si>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</si>
  <si>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</si>
  <si>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</si>
  <si>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</si>
  <si>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</si>
  <si>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</si>
  <si>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</si>
  <si>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</si>
  <si>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</si>
  <si>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</si>
  <si>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</si>
  <si>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</si>
  <si>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</si>
  <si>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</si>
  <si>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</si>
  <si>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</si>
  <si>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</si>
  <si>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</si>
  <si>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</si>
  <si>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</si>
  <si>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</si>
  <si>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</si>
  <si>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</si>
  <si>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</si>
  <si>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</si>
  <si>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</si>
  <si>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</si>
  <si>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</si>
  <si>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</si>
  <si>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</si>
  <si>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</si>
  <si>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</si>
  <si>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</si>
  <si>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*ריט 1 אגח ד- ריט 1 בע"מ</t>
  </si>
  <si>
    <t>1129899</t>
  </si>
  <si>
    <t>513821488</t>
  </si>
  <si>
    <t>*ריט 1 אגח ו- ריט 1 בע"מ</t>
  </si>
  <si>
    <t>1138544</t>
  </si>
  <si>
    <t>18/09/16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</si>
  <si>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</si>
  <si>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</si>
  <si>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</si>
  <si>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</si>
  <si>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</si>
  <si>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</si>
  <si>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</si>
  <si>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</si>
  <si>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</si>
  <si>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</si>
  <si>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14/12/16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</si>
  <si>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</si>
  <si>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</si>
  <si>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</si>
  <si>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</si>
  <si>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</si>
  <si>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</si>
  <si>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</si>
  <si>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</si>
  <si>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</si>
  <si>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</si>
  <si>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</si>
  <si>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</si>
  <si>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</si>
  <si>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</si>
  <si>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</si>
  <si>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</si>
  <si>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</si>
  <si>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</si>
  <si>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</si>
  <si>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</si>
  <si>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</si>
  <si>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</si>
  <si>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</si>
  <si>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</si>
  <si>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</si>
  <si>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</si>
  <si>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</si>
  <si>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</si>
  <si>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</si>
  <si>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</si>
  <si>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</si>
  <si>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</si>
  <si>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</si>
  <si>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</si>
  <si>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</si>
  <si>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</si>
  <si>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</si>
  <si>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</si>
  <si>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</si>
  <si>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</si>
  <si>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</si>
  <si>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</si>
  <si>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</si>
  <si>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</si>
  <si>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</si>
  <si>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</si>
  <si>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</si>
  <si>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</si>
  <si>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</si>
  <si>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</si>
  <si>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</si>
  <si>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</si>
  <si>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</si>
  <si>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</si>
  <si>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</si>
  <si>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</si>
  <si>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</si>
  <si>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</si>
  <si>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</si>
  <si>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</si>
  <si>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</si>
  <si>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</si>
  <si>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</si>
  <si>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</si>
  <si>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</si>
  <si>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</si>
  <si>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</si>
  <si>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</si>
  <si>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</si>
  <si>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</si>
  <si>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</si>
  <si>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</si>
  <si>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</si>
  <si>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</si>
  <si>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</si>
  <si>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</si>
  <si>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</si>
  <si>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</si>
  <si>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</si>
  <si>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</si>
  <si>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</si>
  <si>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</si>
  <si>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</si>
  <si>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</si>
  <si>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</si>
  <si>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</si>
  <si>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</si>
  <si>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</si>
  <si>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</si>
  <si>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</si>
  <si>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</si>
  <si>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</si>
  <si>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</si>
  <si>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</si>
  <si>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</si>
  <si>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</si>
  <si>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</si>
  <si>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</si>
  <si>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</si>
  <si>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</si>
  <si>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</si>
  <si>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</si>
  <si>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</si>
  <si>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</si>
  <si>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</si>
  <si>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</si>
  <si>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</si>
  <si>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</si>
  <si>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</si>
  <si>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</si>
  <si>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</si>
  <si>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</si>
  <si>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</si>
  <si>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</si>
  <si>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</si>
  <si>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</si>
  <si>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</si>
  <si>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</si>
  <si>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</si>
  <si>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</si>
  <si>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</si>
  <si>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</si>
  <si>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</si>
  <si>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</si>
  <si>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</si>
  <si>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</si>
  <si>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</si>
  <si>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</si>
  <si>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</si>
  <si>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</si>
  <si>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</si>
  <si>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</si>
  <si>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</si>
  <si>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</si>
  <si>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</si>
  <si>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</si>
  <si>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</si>
  <si>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</si>
  <si>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</si>
  <si>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</si>
  <si>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</si>
  <si>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</si>
  <si>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</si>
  <si>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</si>
  <si>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</si>
  <si>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</si>
  <si>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</si>
  <si>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</si>
  <si>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</si>
  <si>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</si>
  <si>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</si>
  <si>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</si>
  <si>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</si>
  <si>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</si>
  <si>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</si>
  <si>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</si>
  <si>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</si>
  <si>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</si>
  <si>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</si>
  <si>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</si>
  <si>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</si>
  <si>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</si>
  <si>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</si>
  <si>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</si>
  <si>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</si>
  <si>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</si>
  <si>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</si>
  <si>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</si>
  <si>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</si>
  <si>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</si>
  <si>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</si>
  <si>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</si>
  <si>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</si>
  <si>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</si>
  <si>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</si>
  <si>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</si>
  <si>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</si>
  <si>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</si>
  <si>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</si>
  <si>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</si>
  <si>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</si>
  <si>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</si>
  <si>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</si>
  <si>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</si>
  <si>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</si>
  <si>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</si>
  <si>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</si>
  <si>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</si>
  <si>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</si>
  <si>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</si>
  <si>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</si>
  <si>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</si>
  <si>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</si>
  <si>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</si>
  <si>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</si>
  <si>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</si>
  <si>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</si>
  <si>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</si>
  <si>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</si>
  <si>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</si>
  <si>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</si>
  <si>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</si>
  <si>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</si>
  <si>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</si>
  <si>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</si>
  <si>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</si>
  <si>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</si>
  <si>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</si>
  <si>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</si>
  <si>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</si>
  <si>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</si>
  <si>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</si>
  <si>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</si>
  <si>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</si>
  <si>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</si>
  <si>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</si>
  <si>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</si>
  <si>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</si>
  <si>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</si>
  <si>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</si>
  <si>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</si>
  <si>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</si>
  <si>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</si>
  <si>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</si>
  <si>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</si>
  <si>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</si>
  <si>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</si>
  <si>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</si>
  <si>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</si>
  <si>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</si>
  <si>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</si>
  <si>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</si>
  <si>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</si>
  <si>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</si>
  <si>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</si>
  <si>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</si>
  <si>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</si>
  <si>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</si>
  <si>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</si>
  <si>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</si>
  <si>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</si>
  <si>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</si>
  <si>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</si>
  <si>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</si>
  <si>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</si>
  <si>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</si>
  <si>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</si>
  <si>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</si>
  <si>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</si>
  <si>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</si>
  <si>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</si>
  <si>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</si>
  <si>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</si>
  <si>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</si>
  <si>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</si>
  <si>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</si>
  <si>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</si>
  <si>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</si>
  <si>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</si>
  <si>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</si>
  <si>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</si>
  <si>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</si>
  <si>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</si>
  <si>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</si>
  <si>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</si>
  <si>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</si>
  <si>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</si>
  <si>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</si>
  <si>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</si>
  <si>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</si>
  <si>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</si>
  <si>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</si>
  <si>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</si>
  <si>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</si>
  <si>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</si>
  <si>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</si>
  <si>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</si>
  <si>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</si>
  <si>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</si>
  <si>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</si>
  <si>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</si>
  <si>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</si>
  <si>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</si>
  <si>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</si>
  <si>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</si>
  <si>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</si>
  <si>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</si>
  <si>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</si>
  <si>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</si>
  <si>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</si>
  <si>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</si>
  <si>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</si>
  <si>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</si>
  <si>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</si>
  <si>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</si>
  <si>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</si>
  <si>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</si>
  <si>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</si>
  <si>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</si>
  <si>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</si>
  <si>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</si>
  <si>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</si>
  <si>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</si>
  <si>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</si>
  <si>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</si>
  <si>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</si>
  <si>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</si>
  <si>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</si>
  <si>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</si>
  <si>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</si>
  <si>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</si>
  <si>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</si>
  <si>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</si>
  <si>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</si>
  <si>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</si>
  <si>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</si>
  <si>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</si>
  <si>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</si>
  <si>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</si>
  <si>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</si>
  <si>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</si>
  <si>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</si>
  <si>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</si>
  <si>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</si>
  <si>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</si>
  <si>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</si>
  <si>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</si>
  <si>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</si>
  <si>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</si>
  <si>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</si>
  <si>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</si>
  <si>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</si>
  <si>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</si>
  <si>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</si>
  <si>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</si>
  <si>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</si>
  <si>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</si>
  <si>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</si>
  <si>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</si>
  <si>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</si>
  <si>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</si>
  <si>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</si>
  <si>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</si>
  <si>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</si>
  <si>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</si>
  <si>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</si>
  <si>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</si>
  <si>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</si>
  <si>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</si>
  <si>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</si>
  <si>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</si>
  <si>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</si>
  <si>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</si>
  <si>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</si>
  <si>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</si>
  <si>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</si>
  <si>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</si>
  <si>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</si>
  <si>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</si>
  <si>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</si>
  <si>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</si>
  <si>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</si>
  <si>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</si>
  <si>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</si>
  <si>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</si>
  <si>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</si>
  <si>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</si>
  <si>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</si>
  <si>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</si>
  <si>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</si>
  <si>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</si>
  <si>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</si>
  <si>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</si>
  <si>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</si>
  <si>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</si>
  <si>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</si>
  <si>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</si>
  <si>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</si>
  <si>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</si>
  <si>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</si>
  <si>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</si>
  <si>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</si>
  <si>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</si>
  <si>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</si>
  <si>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</si>
  <si>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</si>
  <si>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</si>
  <si>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</si>
  <si>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</si>
  <si>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</si>
  <si>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</si>
  <si>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</si>
  <si>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</si>
  <si>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</si>
  <si>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</si>
  <si>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</si>
  <si>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</si>
  <si>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</si>
  <si>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</si>
  <si>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</si>
  <si>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</si>
  <si>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</si>
  <si>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</si>
  <si>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</si>
  <si>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</si>
  <si>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</si>
  <si>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</si>
  <si>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</si>
  <si>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</si>
  <si>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</si>
  <si>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</si>
  <si>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</si>
  <si>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</si>
  <si>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</si>
  <si>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</si>
  <si>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</si>
  <si>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</si>
  <si>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</si>
  <si>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</si>
  <si>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</si>
  <si>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</si>
  <si>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</si>
  <si>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</si>
  <si>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</si>
  <si>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</si>
  <si>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</si>
  <si>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</si>
  <si>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</si>
  <si>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</si>
  <si>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</si>
  <si>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</si>
  <si>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</si>
  <si>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</si>
  <si>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</si>
  <si>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</si>
  <si>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</si>
  <si>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</si>
  <si>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</si>
  <si>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</si>
  <si>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</si>
  <si>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</si>
  <si>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</si>
  <si>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</si>
  <si>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</si>
  <si>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</si>
  <si>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</si>
  <si>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</si>
  <si>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</si>
  <si>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</si>
  <si>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</si>
  <si>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</si>
  <si>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</si>
  <si>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</si>
  <si>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</si>
  <si>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</si>
  <si>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</si>
  <si>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</si>
  <si>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</si>
  <si>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</si>
  <si>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</si>
  <si>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</si>
  <si>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</si>
  <si>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</si>
  <si>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</si>
  <si>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</si>
  <si>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</si>
  <si>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</si>
  <si>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</si>
  <si>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</si>
  <si>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</si>
  <si>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</si>
  <si>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</si>
  <si>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</si>
  <si>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</si>
  <si>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</si>
  <si>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</si>
  <si>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</si>
  <si>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</si>
  <si>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</si>
  <si>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</si>
  <si>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</si>
  <si>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</si>
  <si>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</si>
  <si>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</si>
  <si>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</si>
  <si>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</si>
  <si>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</si>
  <si>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</si>
  <si>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</si>
  <si>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</si>
  <si>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</si>
  <si>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</si>
  <si>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</si>
  <si>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</si>
  <si>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</si>
  <si>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</si>
  <si>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</si>
  <si>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</si>
  <si>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</si>
  <si>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</si>
  <si>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</si>
  <si>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</si>
  <si>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</si>
  <si>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</si>
  <si>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</si>
  <si>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</si>
  <si>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</si>
  <si>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</si>
  <si>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</si>
  <si>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</si>
  <si>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</si>
  <si>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</si>
  <si>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</si>
  <si>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</si>
  <si>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</si>
  <si>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</si>
  <si>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</si>
  <si>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</si>
  <si>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</si>
  <si>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</si>
  <si>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</si>
  <si>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</si>
  <si>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</si>
  <si>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</si>
  <si>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</si>
  <si>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</si>
  <si>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</si>
  <si>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</si>
  <si>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</si>
  <si>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</si>
  <si>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</si>
  <si>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</si>
  <si>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</si>
  <si>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</si>
  <si>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</si>
  <si>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</si>
  <si>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</si>
  <si>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</si>
  <si>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</si>
  <si>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</si>
  <si>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</si>
  <si>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</si>
  <si>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</si>
  <si>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</si>
  <si>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</si>
  <si>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</si>
  <si>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</si>
  <si>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</si>
  <si>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</si>
  <si>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</si>
  <si>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</si>
  <si>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</si>
  <si>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</si>
  <si>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</si>
  <si>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</si>
  <si>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</si>
  <si>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</si>
  <si>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</si>
  <si>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</si>
  <si>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</si>
  <si>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</si>
  <si>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</si>
  <si>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</si>
  <si>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</si>
  <si>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</si>
  <si>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</si>
  <si>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</si>
  <si>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</si>
  <si>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</si>
  <si>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</si>
  <si>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</si>
  <si>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</si>
  <si>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</si>
  <si>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</si>
  <si>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</si>
  <si>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</si>
  <si>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</si>
  <si>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</si>
  <si>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</si>
  <si>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</si>
  <si>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</si>
  <si>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</si>
  <si>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</si>
  <si>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</si>
  <si>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</si>
  <si>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</si>
  <si>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</si>
  <si>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</si>
  <si>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</si>
  <si>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</si>
  <si>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</si>
  <si>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</si>
  <si>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</si>
  <si>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</si>
  <si>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</si>
  <si>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</si>
  <si>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</si>
  <si>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</si>
  <si>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</si>
  <si>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</si>
  <si>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</si>
  <si>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</si>
  <si>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</si>
  <si>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</si>
  <si>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</si>
  <si>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</si>
  <si>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</si>
  <si>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</si>
  <si>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</si>
  <si>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</si>
  <si>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</si>
  <si>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</si>
  <si>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</si>
  <si>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</si>
  <si>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</si>
  <si>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</si>
  <si>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</si>
  <si>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</si>
  <si>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</si>
  <si>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</si>
  <si>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</si>
  <si>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</si>
  <si>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</si>
  <si>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</si>
  <si>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</si>
  <si>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</si>
  <si>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</si>
  <si>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</si>
  <si>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</si>
  <si>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</si>
  <si>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</si>
  <si>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</si>
  <si>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</si>
  <si>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</si>
  <si>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</si>
  <si>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</si>
  <si>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</si>
  <si>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</si>
  <si>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</si>
  <si>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</si>
  <si>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</si>
  <si>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</si>
  <si>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</si>
  <si>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</si>
  <si>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</si>
  <si>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</si>
  <si>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</si>
  <si>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</si>
  <si>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</si>
  <si>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</si>
  <si>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</si>
  <si>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</si>
  <si>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</si>
  <si>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</si>
  <si>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</si>
  <si>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</si>
  <si>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</si>
  <si>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</si>
  <si>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</si>
  <si>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</si>
  <si>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</si>
  <si>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</si>
  <si>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</si>
  <si>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</si>
  <si>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</si>
  <si>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</si>
  <si>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</si>
  <si>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</si>
  <si>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</si>
  <si>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</si>
  <si>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</si>
  <si>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</si>
  <si>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</si>
  <si>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</si>
  <si>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</si>
  <si>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</si>
  <si>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</si>
  <si>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</si>
  <si>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</si>
  <si>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</si>
  <si>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</si>
  <si>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</si>
  <si>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</si>
  <si>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</si>
  <si>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</si>
  <si>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</si>
  <si>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</si>
  <si>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</si>
  <si>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</si>
  <si>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</si>
  <si>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</si>
  <si>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</si>
  <si>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</si>
  <si>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</si>
  <si>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</si>
  <si>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</si>
  <si>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</si>
  <si>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</si>
  <si>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</si>
  <si>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</si>
  <si>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</si>
  <si>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</si>
  <si>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</si>
  <si>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</si>
  <si>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</si>
  <si>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</si>
  <si>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</si>
  <si>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</si>
  <si>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</si>
  <si>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</si>
  <si>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</si>
  <si>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</si>
  <si>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</si>
  <si>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</si>
  <si>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</si>
  <si>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</si>
  <si>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טבע(ריבית לקבל)- טבע תעשיות פרמצבטיות בע"מ</t>
  </si>
  <si>
    <t>6290140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</si>
  <si>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</si>
  <si>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</si>
  <si>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</si>
  <si>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</si>
  <si>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</si>
  <si>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</si>
  <si>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</si>
  <si>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</si>
  <si>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</si>
  <si>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</si>
  <si>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</si>
  <si>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</si>
  <si>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</si>
  <si>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</si>
  <si>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</si>
  <si>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</si>
  <si>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</si>
  <si>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</si>
  <si>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</si>
  <si>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</si>
  <si>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</si>
  <si>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</si>
  <si>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</si>
  <si>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</si>
  <si>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</si>
  <si>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</si>
  <si>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</si>
  <si>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</si>
  <si>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</si>
  <si>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</si>
  <si>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</si>
  <si>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</si>
  <si>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</si>
  <si>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</si>
  <si>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</si>
  <si>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</si>
  <si>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</si>
  <si>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</si>
  <si>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</si>
  <si>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</si>
  <si>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</si>
  <si>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</si>
  <si>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</si>
  <si>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</si>
  <si>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</si>
  <si>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</si>
  <si>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</si>
  <si>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</si>
  <si>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</si>
  <si>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</si>
  <si>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</si>
  <si>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</si>
  <si>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</si>
  <si>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</si>
  <si>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</si>
  <si>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</si>
  <si>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</si>
  <si>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</si>
  <si>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</si>
  <si>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</si>
  <si>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</si>
  <si>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</si>
  <si>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</si>
  <si>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</si>
  <si>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</si>
  <si>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</si>
  <si>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</si>
  <si>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</si>
  <si>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</si>
  <si>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</si>
  <si>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</si>
  <si>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</si>
  <si>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</si>
  <si>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</si>
  <si>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</si>
  <si>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</si>
  <si>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</si>
  <si>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</si>
  <si>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</si>
  <si>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</si>
  <si>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</si>
  <si>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</si>
  <si>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</si>
  <si>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</si>
  <si>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</si>
  <si>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</si>
  <si>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</si>
  <si>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</si>
  <si>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</si>
  <si>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</si>
  <si>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</si>
  <si>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</si>
  <si>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</si>
  <si>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</si>
  <si>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</si>
  <si>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</si>
  <si>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</si>
  <si>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</si>
  <si>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</si>
  <si>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</si>
  <si>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</si>
  <si>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</si>
  <si>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</si>
  <si>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</si>
  <si>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</si>
  <si>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</si>
  <si>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</si>
  <si>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</si>
  <si>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</si>
  <si>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</si>
  <si>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</si>
  <si>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</si>
  <si>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</si>
  <si>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</si>
  <si>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</si>
  <si>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</si>
  <si>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</si>
  <si>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</si>
  <si>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</si>
  <si>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</si>
  <si>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</si>
  <si>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</si>
  <si>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</si>
  <si>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</si>
  <si>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</si>
  <si>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</si>
  <si>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</si>
  <si>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</si>
  <si>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</si>
  <si>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</si>
  <si>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</si>
  <si>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</si>
  <si>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</si>
  <si>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</si>
  <si>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</si>
  <si>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</si>
  <si>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</si>
  <si>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</si>
  <si>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</si>
  <si>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</si>
  <si>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</si>
  <si>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</si>
  <si>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</si>
  <si>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</si>
  <si>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</si>
  <si>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</si>
  <si>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</si>
  <si>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</si>
  <si>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</si>
  <si>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</si>
  <si>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</si>
  <si>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</si>
  <si>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</si>
  <si>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</si>
  <si>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</si>
  <si>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</si>
  <si>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</si>
  <si>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</si>
  <si>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</si>
  <si>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</si>
  <si>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</si>
  <si>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</si>
  <si>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</si>
  <si>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</si>
  <si>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</si>
  <si>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</si>
  <si>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</si>
  <si>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</si>
  <si>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</si>
  <si>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</si>
  <si>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</si>
  <si>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</si>
  <si>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</si>
  <si>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</si>
  <si>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</si>
  <si>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</si>
  <si>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</si>
  <si>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</si>
  <si>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</si>
  <si>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</si>
  <si>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</si>
  <si>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</si>
  <si>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</si>
  <si>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</si>
  <si>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</si>
  <si>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</si>
  <si>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</si>
  <si>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</si>
  <si>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</si>
  <si>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</si>
  <si>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</si>
  <si>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</si>
  <si>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</si>
  <si>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</si>
  <si>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</si>
  <si>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</si>
  <si>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</si>
  <si>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</si>
  <si>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</si>
  <si>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</si>
  <si>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</si>
  <si>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</si>
  <si>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</si>
  <si>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</si>
  <si>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</si>
  <si>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</si>
  <si>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</si>
  <si>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</si>
  <si>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</si>
  <si>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</si>
  <si>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</si>
  <si>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</si>
  <si>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</si>
  <si>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</si>
  <si>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</si>
  <si>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</si>
  <si>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</si>
  <si>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</si>
  <si>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</si>
  <si>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</si>
  <si>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</si>
  <si>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</si>
  <si>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</si>
  <si>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</si>
  <si>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</si>
  <si>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</si>
  <si>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</si>
  <si>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</si>
  <si>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</si>
  <si>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</si>
  <si>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</si>
  <si>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</si>
  <si>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</si>
  <si>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</si>
  <si>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</si>
  <si>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</si>
  <si>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</si>
  <si>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</si>
  <si>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</si>
  <si>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</si>
  <si>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</si>
  <si>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</si>
  <si>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</si>
  <si>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</si>
  <si>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</si>
  <si>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</si>
  <si>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</si>
  <si>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</si>
  <si>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</si>
  <si>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</si>
  <si>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</si>
  <si>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</si>
  <si>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</si>
  <si>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</si>
  <si>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</si>
  <si>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</si>
  <si>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</si>
  <si>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</si>
  <si>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</si>
  <si>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</si>
  <si>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</si>
  <si>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</si>
  <si>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</si>
  <si>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</si>
  <si>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</si>
  <si>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</si>
  <si>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</si>
  <si>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</si>
  <si>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</si>
  <si>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</si>
  <si>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</si>
  <si>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</si>
  <si>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</si>
  <si>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</si>
  <si>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</si>
  <si>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</si>
  <si>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</si>
  <si>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</si>
  <si>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</si>
  <si>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</si>
  <si>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</si>
  <si>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</si>
  <si>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</si>
  <si>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</si>
  <si>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</si>
  <si>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</si>
  <si>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</si>
  <si>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</si>
  <si>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</si>
  <si>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</si>
  <si>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</si>
  <si>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</si>
  <si>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</si>
  <si>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</si>
  <si>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</si>
  <si>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</si>
  <si>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</si>
  <si>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</si>
  <si>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</si>
  <si>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</si>
  <si>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</si>
  <si>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</si>
  <si>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</si>
  <si>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</si>
  <si>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</si>
  <si>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</si>
  <si>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</si>
  <si>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</si>
  <si>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</si>
  <si>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</si>
  <si>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</si>
  <si>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</si>
  <si>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</si>
  <si>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</si>
  <si>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</si>
  <si>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</si>
  <si>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</si>
  <si>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</si>
  <si>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</si>
  <si>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</si>
  <si>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</si>
  <si>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</si>
  <si>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</si>
  <si>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</si>
  <si>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</si>
  <si>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</si>
  <si>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</si>
  <si>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</si>
  <si>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</si>
  <si>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</si>
  <si>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</si>
  <si>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</si>
  <si>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</si>
  <si>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</si>
  <si>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</si>
  <si>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</si>
  <si>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</si>
  <si>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</si>
  <si>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</si>
  <si>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</si>
  <si>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</si>
  <si>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</si>
  <si>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</si>
  <si>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</si>
  <si>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</si>
  <si>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</si>
  <si>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</si>
  <si>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</si>
  <si>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</si>
  <si>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</si>
  <si>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</si>
  <si>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</si>
  <si>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</si>
  <si>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</si>
  <si>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</si>
  <si>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</si>
  <si>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</si>
  <si>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</si>
  <si>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</si>
  <si>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</si>
  <si>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</si>
  <si>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</si>
  <si>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</si>
  <si>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</si>
  <si>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</si>
  <si>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</si>
  <si>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</si>
  <si>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</si>
  <si>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</si>
  <si>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</si>
  <si>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</si>
  <si>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</si>
  <si>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</si>
  <si>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</si>
  <si>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</si>
  <si>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</si>
  <si>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</si>
  <si>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</si>
  <si>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</si>
  <si>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</si>
  <si>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</si>
  <si>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</si>
  <si>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</si>
  <si>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</si>
  <si>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</si>
  <si>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</si>
  <si>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</si>
  <si>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</si>
  <si>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</si>
  <si>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</si>
  <si>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</si>
  <si>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</si>
  <si>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</si>
  <si>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</si>
  <si>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</si>
  <si>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</si>
  <si>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</si>
  <si>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</si>
  <si>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</si>
  <si>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</si>
  <si>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</si>
  <si>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</si>
  <si>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</si>
  <si>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</si>
  <si>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</si>
  <si>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</si>
  <si>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</si>
  <si>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</si>
  <si>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</si>
  <si>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</si>
  <si>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</si>
  <si>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</si>
  <si>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</si>
  <si>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</si>
  <si>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</si>
  <si>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</si>
  <si>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</si>
  <si>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</si>
  <si>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</si>
  <si>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</si>
  <si>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</si>
  <si>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</si>
  <si>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</si>
  <si>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</si>
  <si>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</si>
  <si>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</si>
  <si>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</si>
  <si>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</si>
  <si>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</si>
  <si>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</si>
  <si>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</si>
  <si>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</si>
  <si>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</si>
  <si>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</si>
  <si>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</si>
  <si>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</si>
  <si>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</si>
  <si>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</si>
  <si>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</si>
  <si>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</si>
  <si>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</si>
  <si>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</si>
  <si>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</si>
  <si>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</si>
  <si>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</si>
  <si>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</si>
  <si>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</si>
  <si>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</si>
  <si>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</si>
  <si>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</si>
  <si>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</si>
  <si>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</si>
  <si>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</si>
  <si>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</si>
  <si>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</si>
  <si>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</si>
  <si>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</si>
  <si>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</si>
  <si>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</si>
  <si>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</si>
  <si>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</si>
  <si>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</si>
  <si>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</si>
  <si>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</si>
  <si>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</si>
  <si>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</si>
  <si>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</si>
  <si>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</si>
  <si>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</si>
  <si>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</si>
  <si>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</si>
  <si>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</si>
  <si>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</si>
  <si>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</si>
  <si>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</si>
  <si>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</si>
  <si>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</si>
  <si>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</si>
  <si>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</si>
  <si>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</si>
  <si>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</si>
  <si>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</si>
  <si>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</si>
  <si>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</si>
  <si>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</si>
  <si>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</si>
  <si>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</si>
  <si>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</si>
  <si>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</si>
  <si>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</si>
  <si>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</si>
  <si>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</si>
  <si>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</si>
  <si>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</si>
  <si>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</si>
  <si>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</si>
  <si>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</si>
  <si>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</si>
  <si>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</si>
  <si>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</si>
  <si>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</si>
  <si>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</si>
  <si>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</si>
  <si>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</si>
  <si>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</si>
  <si>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</si>
  <si>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</si>
  <si>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</si>
  <si>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</si>
  <si>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</si>
  <si>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</si>
  <si>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</si>
  <si>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</si>
  <si>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</si>
  <si>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</si>
  <si>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</si>
  <si>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</si>
  <si>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</si>
  <si>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</si>
  <si>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</si>
  <si>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</si>
  <si>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</si>
  <si>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</si>
  <si>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</si>
  <si>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</si>
  <si>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</si>
  <si>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</si>
  <si>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</si>
  <si>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</si>
  <si>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</si>
  <si>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</si>
  <si>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</si>
  <si>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</si>
  <si>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</si>
  <si>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</si>
  <si>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</si>
  <si>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</si>
  <si>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</si>
  <si>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</si>
  <si>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</si>
  <si>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</si>
  <si>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</si>
  <si>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</si>
  <si>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</si>
  <si>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</si>
  <si>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</si>
  <si>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</si>
  <si>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</si>
  <si>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</si>
  <si>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</si>
  <si>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</si>
  <si>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</si>
  <si>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</si>
  <si>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</si>
  <si>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</si>
  <si>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</si>
  <si>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</si>
  <si>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</si>
  <si>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</si>
  <si>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</si>
  <si>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</si>
  <si>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</si>
  <si>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</si>
  <si>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</si>
  <si>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</si>
  <si>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</si>
  <si>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</si>
  <si>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</si>
  <si>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</si>
  <si>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</si>
  <si>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</si>
  <si>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</si>
  <si>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</si>
  <si>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</si>
  <si>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</si>
  <si>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</si>
  <si>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</si>
  <si>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</si>
  <si>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</si>
  <si>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</si>
  <si>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</si>
  <si>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</si>
  <si>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</si>
  <si>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</si>
  <si>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</si>
  <si>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</si>
  <si>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</si>
  <si>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</si>
  <si>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</si>
  <si>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</si>
  <si>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</si>
  <si>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</si>
  <si>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</si>
  <si>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</si>
  <si>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</si>
  <si>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</si>
  <si>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</si>
  <si>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</si>
  <si>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</si>
  <si>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</si>
  <si>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</si>
  <si>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</si>
  <si>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</si>
  <si>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</si>
  <si>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</si>
  <si>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</si>
  <si>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</si>
  <si>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</si>
  <si>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</si>
  <si>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</si>
  <si>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</si>
  <si>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קסם קרן סל תל בונד תשואות- קסם קרנות נאמנות בע"מ</t>
  </si>
  <si>
    <t>1146950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</si>
  <si>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</si>
  <si>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</si>
  <si>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</si>
  <si>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</si>
  <si>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</si>
  <si>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</si>
  <si>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</si>
  <si>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</si>
  <si>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</si>
  <si>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</si>
  <si>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</si>
  <si>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</si>
  <si>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</si>
  <si>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</si>
  <si>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</si>
  <si>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</si>
  <si>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</si>
  <si>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</si>
  <si>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</si>
  <si>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</si>
  <si>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</si>
  <si>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</si>
  <si>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</si>
  <si>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</si>
  <si>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</si>
  <si>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</si>
  <si>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</si>
  <si>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</si>
  <si>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</si>
  <si>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</si>
  <si>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</si>
  <si>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</si>
  <si>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</si>
  <si>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</si>
  <si>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</si>
  <si>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</si>
  <si>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</si>
  <si>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</si>
  <si>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</si>
  <si>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</si>
  <si>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</si>
  <si>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</si>
  <si>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</si>
  <si>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</si>
  <si>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</si>
  <si>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</si>
  <si>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</si>
  <si>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</si>
  <si>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</si>
  <si>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</si>
  <si>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</si>
  <si>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</si>
  <si>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</si>
  <si>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</si>
  <si>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</si>
  <si>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</si>
  <si>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</si>
  <si>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</si>
  <si>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</si>
  <si>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</si>
  <si>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</si>
  <si>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</si>
  <si>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</si>
  <si>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</si>
  <si>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</si>
  <si>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</si>
  <si>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</si>
  <si>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</si>
  <si>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</si>
  <si>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</si>
  <si>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</si>
  <si>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</si>
  <si>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</si>
  <si>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</si>
  <si>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</si>
  <si>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</si>
  <si>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</si>
  <si>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</si>
  <si>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</si>
  <si>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</si>
  <si>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</si>
  <si>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</si>
  <si>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</si>
  <si>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</si>
  <si>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</si>
  <si>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</si>
  <si>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</si>
  <si>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</si>
  <si>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</si>
  <si>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</si>
  <si>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</si>
  <si>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</si>
  <si>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</si>
  <si>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</si>
  <si>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</si>
  <si>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</si>
  <si>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</si>
  <si>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</si>
  <si>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</si>
  <si>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</si>
  <si>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</si>
  <si>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</si>
  <si>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</si>
  <si>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</si>
  <si>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</si>
  <si>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</si>
  <si>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</si>
  <si>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</si>
  <si>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</si>
  <si>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</si>
  <si>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</si>
  <si>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</si>
  <si>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</si>
  <si>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</si>
  <si>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</si>
  <si>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</si>
  <si>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</si>
  <si>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</si>
  <si>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</si>
  <si>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</si>
  <si>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</si>
  <si>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</si>
  <si>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</si>
  <si>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</si>
  <si>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</si>
  <si>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</si>
  <si>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</si>
  <si>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</si>
  <si>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</si>
  <si>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</si>
  <si>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</si>
  <si>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</si>
  <si>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</si>
  <si>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</si>
  <si>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</si>
  <si>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</si>
  <si>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</si>
  <si>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</si>
  <si>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</si>
  <si>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</si>
  <si>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</si>
  <si>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</si>
  <si>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</si>
  <si>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</si>
  <si>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</si>
  <si>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</si>
  <si>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</si>
  <si>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</si>
  <si>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</si>
  <si>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</si>
  <si>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</si>
  <si>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</si>
  <si>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</si>
  <si>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</si>
  <si>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</si>
  <si>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</si>
  <si>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</si>
  <si>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</si>
  <si>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</si>
  <si>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</si>
  <si>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</si>
  <si>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</si>
  <si>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</si>
  <si>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</si>
  <si>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</si>
  <si>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</si>
  <si>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</si>
  <si>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</si>
  <si>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</si>
  <si>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</si>
  <si>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</si>
  <si>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</si>
  <si>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</si>
  <si>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</si>
  <si>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</si>
  <si>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</si>
  <si>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</si>
  <si>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</si>
  <si>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</si>
  <si>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</si>
  <si>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</si>
  <si>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</si>
  <si>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</si>
  <si>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</si>
  <si>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</si>
  <si>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</si>
  <si>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</si>
  <si>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</si>
  <si>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</si>
  <si>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</si>
  <si>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</si>
  <si>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</si>
  <si>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</si>
  <si>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</si>
  <si>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</si>
  <si>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</si>
  <si>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</si>
  <si>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</si>
  <si>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</si>
  <si>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</si>
  <si>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</si>
  <si>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</si>
  <si>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</si>
  <si>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</si>
  <si>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</si>
  <si>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</si>
  <si>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</si>
  <si>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</si>
  <si>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</si>
  <si>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23/01/18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</si>
  <si>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</si>
  <si>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</si>
  <si>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</si>
  <si>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</si>
  <si>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</si>
  <si>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</si>
  <si>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18/08/16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</si>
  <si>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</si>
  <si>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</si>
  <si>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</si>
  <si>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</si>
  <si>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</si>
  <si>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</si>
  <si>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</si>
  <si>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</si>
  <si>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</si>
  <si>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</si>
  <si>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</si>
  <si>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</si>
  <si>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</si>
  <si>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</si>
  <si>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</si>
  <si>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</si>
  <si>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</si>
  <si>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</si>
  <si>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</si>
  <si>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</si>
  <si>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</si>
  <si>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</si>
  <si>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</si>
  <si>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</si>
  <si>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</si>
  <si>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</si>
  <si>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</si>
  <si>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אלון דלק מניה לא סחירה- אלון חברת הדלק לישראל בע"מ</t>
  </si>
  <si>
    <t>499906</t>
  </si>
  <si>
    <t>סה"כ קרנות הון סיכון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</si>
  <si>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</si>
  <si>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</si>
  <si>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</si>
  <si>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</si>
  <si>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</si>
  <si>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</si>
  <si>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</si>
  <si>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</si>
  <si>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</si>
  <si>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</si>
  <si>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</si>
  <si>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</si>
  <si>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</si>
  <si>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</si>
  <si>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</si>
  <si>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</si>
  <si>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</si>
  <si>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סה"כ קרנות השקעה אחרות בחו"ל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</si>
  <si>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</si>
  <si>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</si>
  <si>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</si>
  <si>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</si>
  <si>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</si>
  <si>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</si>
  <si>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</si>
  <si>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</si>
  <si>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</si>
  <si>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</si>
  <si>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</si>
  <si>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</si>
  <si>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</si>
  <si>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</si>
  <si>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</si>
  <si>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</si>
  <si>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</si>
  <si>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</si>
  <si>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</si>
  <si>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</si>
  <si>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</si>
  <si>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</si>
  <si>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</si>
  <si>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</si>
  <si>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</si>
  <si>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</si>
  <si>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</si>
  <si>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</si>
  <si>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</si>
  <si>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</si>
  <si>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</si>
  <si>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</si>
  <si>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</si>
  <si>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</si>
  <si>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</si>
  <si>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</si>
  <si>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</si>
  <si>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</si>
  <si>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</si>
  <si>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</si>
  <si>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</si>
  <si>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</si>
  <si>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</si>
  <si>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</si>
  <si>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</si>
  <si>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</si>
  <si>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</si>
  <si>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</si>
  <si>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</si>
  <si>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</si>
  <si>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</si>
  <si>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9896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</si>
  <si>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</si>
  <si>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</si>
  <si>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</si>
  <si>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</si>
  <si>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</si>
  <si>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</si>
  <si>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31/12/15</t>
  </si>
  <si>
    <t>4693</t>
  </si>
  <si>
    <t>19/01/16</t>
  </si>
  <si>
    <t>425769</t>
  </si>
  <si>
    <t>19/05/16</t>
  </si>
  <si>
    <t>455714</t>
  </si>
  <si>
    <t>20/12/16</t>
  </si>
  <si>
    <t>474664</t>
  </si>
  <si>
    <t>04/07/17</t>
  </si>
  <si>
    <t>7520</t>
  </si>
  <si>
    <t>29/03/20</t>
  </si>
  <si>
    <t>8115</t>
  </si>
  <si>
    <t>03/12/20</t>
  </si>
  <si>
    <t>8349</t>
  </si>
  <si>
    <t>90150400</t>
  </si>
  <si>
    <t>01/07/15</t>
  </si>
  <si>
    <t>55061</t>
  </si>
  <si>
    <t>30/06/05</t>
  </si>
  <si>
    <t>371197</t>
  </si>
  <si>
    <t>17/02/15</t>
  </si>
  <si>
    <t>379497</t>
  </si>
  <si>
    <t>30/04/15</t>
  </si>
  <si>
    <t>372051</t>
  </si>
  <si>
    <t>19/02/15</t>
  </si>
  <si>
    <t>371707</t>
  </si>
  <si>
    <t>29991703</t>
  </si>
  <si>
    <t>AA</t>
  </si>
  <si>
    <t>66241</t>
  </si>
  <si>
    <t>8370</t>
  </si>
  <si>
    <t>513783</t>
  </si>
  <si>
    <t>519337</t>
  </si>
  <si>
    <t>530503</t>
  </si>
  <si>
    <t>70231</t>
  </si>
  <si>
    <t>7569</t>
  </si>
  <si>
    <t>7703</t>
  </si>
  <si>
    <t>7783</t>
  </si>
  <si>
    <t>8036</t>
  </si>
  <si>
    <t>8294</t>
  </si>
  <si>
    <t>8935</t>
  </si>
  <si>
    <t>535850</t>
  </si>
  <si>
    <t>6835</t>
  </si>
  <si>
    <t>7124</t>
  </si>
  <si>
    <t>7206</t>
  </si>
  <si>
    <t>7340</t>
  </si>
  <si>
    <t>7936</t>
  </si>
  <si>
    <t>AA-</t>
  </si>
  <si>
    <t>13/09/20</t>
  </si>
  <si>
    <t>7937</t>
  </si>
  <si>
    <t>8063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</si>
  <si>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</si>
  <si>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</si>
  <si>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</si>
  <si>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</si>
  <si>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</si>
  <si>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</si>
  <si>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</si>
  <si>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</si>
  <si>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</si>
  <si>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</si>
  <si>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</si>
  <si>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</si>
  <si>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</si>
  <si>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</si>
  <si>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</si>
  <si>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</si>
  <si>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</si>
  <si>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</si>
  <si>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</si>
  <si>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</si>
  <si>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</si>
  <si>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</si>
  <si>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</si>
  <si>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</si>
  <si>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</si>
  <si>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</si>
  <si>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</si>
  <si>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</si>
  <si>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</si>
  <si>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</si>
  <si>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</si>
  <si>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</si>
  <si>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</si>
  <si>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</si>
  <si>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</si>
  <si>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04/06/13</t>
  </si>
  <si>
    <t>2968</t>
  </si>
  <si>
    <t>4605</t>
  </si>
  <si>
    <t>14/12/15</t>
  </si>
  <si>
    <t>4606</t>
  </si>
  <si>
    <t>20/12/15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</si>
  <si>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</si>
  <si>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</si>
  <si>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</si>
  <si>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</si>
  <si>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</si>
  <si>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</si>
  <si>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</si>
  <si>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</si>
  <si>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</si>
  <si>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</si>
  <si>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</si>
  <si>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22/06/17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</si>
  <si>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</si>
  <si>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</si>
  <si>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</si>
  <si>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</si>
  <si>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</si>
  <si>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</si>
  <si>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</si>
  <si>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</si>
  <si>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</si>
  <si>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</si>
  <si>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</si>
  <si>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</si>
  <si>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07/01/13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</si>
  <si>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</si>
  <si>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</si>
  <si>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</si>
  <si>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</si>
  <si>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</si>
  <si>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</si>
  <si>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</si>
  <si>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</si>
  <si>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</si>
  <si>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</si>
  <si>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</si>
  <si>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</si>
  <si>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</si>
  <si>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</si>
  <si>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</si>
  <si>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</si>
  <si>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</si>
  <si>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</si>
  <si>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</si>
  <si>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</si>
  <si>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</si>
  <si>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</si>
  <si>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7490</t>
  </si>
  <si>
    <t>72971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</si>
  <si>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</si>
  <si>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</si>
  <si>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</si>
  <si>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</si>
  <si>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</si>
  <si>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</si>
  <si>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</si>
  <si>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</si>
  <si>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</si>
  <si>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</si>
  <si>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</si>
  <si>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</si>
  <si>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</si>
  <si>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</si>
  <si>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</si>
  <si>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</si>
  <si>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</si>
  <si>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</si>
  <si>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9796</t>
  </si>
  <si>
    <t>3364</t>
  </si>
  <si>
    <t>31/12/13</t>
  </si>
  <si>
    <t>458869</t>
  </si>
  <si>
    <t>458870</t>
  </si>
  <si>
    <t>364477</t>
  </si>
  <si>
    <t>31/12/14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</si>
  <si>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</si>
  <si>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</si>
  <si>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</si>
  <si>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</si>
  <si>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</si>
  <si>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</si>
  <si>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</si>
  <si>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</si>
  <si>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07/12/16</t>
  </si>
  <si>
    <t>454874</t>
  </si>
  <si>
    <t>13/12/16</t>
  </si>
  <si>
    <t>462345</t>
  </si>
  <si>
    <t>28/02/17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</si>
  <si>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</si>
  <si>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</si>
  <si>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</si>
  <si>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</si>
  <si>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</si>
  <si>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</si>
  <si>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</si>
  <si>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</si>
  <si>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</si>
  <si>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02/02/23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</si>
  <si>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</si>
  <si>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</si>
  <si>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</si>
  <si>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</si>
  <si>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</si>
  <si>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</si>
  <si>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</si>
  <si>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</si>
  <si>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</si>
  <si>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</si>
  <si>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</si>
  <si>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</si>
  <si>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</si>
  <si>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</si>
  <si>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</si>
  <si>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20/07/15</t>
  </si>
  <si>
    <t>29991704</t>
  </si>
  <si>
    <t>8924</t>
  </si>
  <si>
    <t>9267</t>
  </si>
  <si>
    <t>03/10/22</t>
  </si>
  <si>
    <t>9592</t>
  </si>
  <si>
    <t>9912</t>
  </si>
  <si>
    <t>392454</t>
  </si>
  <si>
    <t>26/08/15</t>
  </si>
  <si>
    <t>71340</t>
  </si>
  <si>
    <t>29/08/19</t>
  </si>
  <si>
    <t>487742</t>
  </si>
  <si>
    <t>06/12/17</t>
  </si>
  <si>
    <t>4565</t>
  </si>
  <si>
    <t>18/11/15</t>
  </si>
  <si>
    <t>8380</t>
  </si>
  <si>
    <t>08/04/21</t>
  </si>
  <si>
    <t>439968</t>
  </si>
  <si>
    <t>24/08/16</t>
  </si>
  <si>
    <t>445945</t>
  </si>
  <si>
    <t>05/10/16</t>
  </si>
  <si>
    <t>455056</t>
  </si>
  <si>
    <t>472012</t>
  </si>
  <si>
    <t>15/06/17</t>
  </si>
  <si>
    <t>490961</t>
  </si>
  <si>
    <t>520889</t>
  </si>
  <si>
    <t>17/07/18</t>
  </si>
  <si>
    <t>414968</t>
  </si>
  <si>
    <t>03/03/16</t>
  </si>
  <si>
    <t>8503</t>
  </si>
  <si>
    <t>8610</t>
  </si>
  <si>
    <t>9284</t>
  </si>
  <si>
    <t>429027</t>
  </si>
  <si>
    <t>27/05/16</t>
  </si>
  <si>
    <t>482153</t>
  </si>
  <si>
    <t>9120</t>
  </si>
  <si>
    <t>16/06/22</t>
  </si>
  <si>
    <t>93941</t>
  </si>
  <si>
    <t>7355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</si>
  <si>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</si>
  <si>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</si>
  <si>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</si>
  <si>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</si>
  <si>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</si>
  <si>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</si>
  <si>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</si>
  <si>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</si>
  <si>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</si>
  <si>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</si>
  <si>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</si>
  <si>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</si>
  <si>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</si>
  <si>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</si>
  <si>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</si>
  <si>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</si>
  <si>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</si>
  <si>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</si>
  <si>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</si>
  <si>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</si>
  <si>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</si>
  <si>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</si>
  <si>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</si>
  <si>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</si>
  <si>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</si>
  <si>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</si>
  <si>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80760</t>
  </si>
  <si>
    <t>9311</t>
  </si>
  <si>
    <t>15/11/22</t>
  </si>
  <si>
    <t>8811</t>
  </si>
  <si>
    <t>20/12/21</t>
  </si>
  <si>
    <t>455954</t>
  </si>
  <si>
    <t>28/12/16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</si>
  <si>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</si>
  <si>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</si>
  <si>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</si>
  <si>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</si>
  <si>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</si>
  <si>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</si>
  <si>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</si>
  <si>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</si>
  <si>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</si>
  <si>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</si>
  <si>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</si>
  <si>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</si>
  <si>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</si>
  <si>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</si>
  <si>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</si>
  <si>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</si>
  <si>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</si>
  <si>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</si>
  <si>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</si>
  <si>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</si>
  <si>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</si>
  <si>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03/01/16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</si>
  <si>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</si>
  <si>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</si>
  <si>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</si>
  <si>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</si>
  <si>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</si>
  <si>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</si>
  <si>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</si>
  <si>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</si>
  <si>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</si>
  <si>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</si>
  <si>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</si>
  <si>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</si>
  <si>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</si>
  <si>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</si>
  <si>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</si>
  <si>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</si>
  <si>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</si>
  <si>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</si>
  <si>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01/03/21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</si>
  <si>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</si>
  <si>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</si>
  <si>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</si>
  <si>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</si>
  <si>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</si>
  <si>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</si>
  <si>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</si>
  <si>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</si>
  <si>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</si>
  <si>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</si>
  <si>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</si>
  <si>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</si>
  <si>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11/09/14</t>
  </si>
  <si>
    <t>4314</t>
  </si>
  <si>
    <t>27/05/15</t>
  </si>
  <si>
    <t>443656</t>
  </si>
  <si>
    <t>908395160</t>
  </si>
  <si>
    <t>16/09/15</t>
  </si>
  <si>
    <t>384577</t>
  </si>
  <si>
    <t>11/06/15</t>
  </si>
  <si>
    <t>403836</t>
  </si>
  <si>
    <t>10/12/15</t>
  </si>
  <si>
    <t>415814</t>
  </si>
  <si>
    <t>14/03/16</t>
  </si>
  <si>
    <t>433981</t>
  </si>
  <si>
    <t>28/06/16</t>
  </si>
  <si>
    <t>482977</t>
  </si>
  <si>
    <t>11/09/17</t>
  </si>
  <si>
    <t>491620</t>
  </si>
  <si>
    <t>12/12/17</t>
  </si>
  <si>
    <t>505821</t>
  </si>
  <si>
    <t>12/03/18</t>
  </si>
  <si>
    <t>524544</t>
  </si>
  <si>
    <t>29/08/18</t>
  </si>
  <si>
    <t>77390</t>
  </si>
  <si>
    <t>09/06/20</t>
  </si>
  <si>
    <t>463236</t>
  </si>
  <si>
    <t>10/03/17</t>
  </si>
  <si>
    <t>455012</t>
  </si>
  <si>
    <t>12/12/16</t>
  </si>
  <si>
    <t>472334</t>
  </si>
  <si>
    <t>13/06/17</t>
  </si>
  <si>
    <t>440022</t>
  </si>
  <si>
    <t>22/08/16</t>
  </si>
  <si>
    <t>345369</t>
  </si>
  <si>
    <t>26/06/14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</si>
  <si>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</si>
  <si>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</si>
  <si>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</si>
  <si>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</si>
  <si>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</si>
  <si>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</si>
  <si>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</si>
  <si>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</si>
  <si>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508506</t>
  </si>
  <si>
    <t>75980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</si>
  <si>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</si>
  <si>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</si>
  <si>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</si>
  <si>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</si>
  <si>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</si>
  <si>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</si>
  <si>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</si>
  <si>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</si>
  <si>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</si>
  <si>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</si>
  <si>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</si>
  <si>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</si>
  <si>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</si>
  <si>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</si>
  <si>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</si>
  <si>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</si>
  <si>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</si>
  <si>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</si>
  <si>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</si>
  <si>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</si>
  <si>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</si>
  <si>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</si>
  <si>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</si>
  <si>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</si>
  <si>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</si>
  <si>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</si>
  <si>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</si>
  <si>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</si>
  <si>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</si>
  <si>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</si>
  <si>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</si>
  <si>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</si>
  <si>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</si>
  <si>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</si>
  <si>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</si>
  <si>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</si>
  <si>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</si>
  <si>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</si>
  <si>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</si>
  <si>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</si>
  <si>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</si>
  <si>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</si>
  <si>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</si>
  <si>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</si>
  <si>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</si>
  <si>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404555</t>
  </si>
  <si>
    <t>16/12/15</t>
  </si>
  <si>
    <t>6872</t>
  </si>
  <si>
    <t>6812</t>
  </si>
  <si>
    <t>7258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</si>
  <si>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</si>
  <si>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</si>
  <si>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</si>
  <si>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</si>
  <si>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</si>
  <si>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</si>
  <si>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</si>
  <si>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</si>
  <si>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</si>
  <si>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</si>
  <si>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</si>
  <si>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</si>
  <si>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</si>
  <si>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</si>
  <si>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</si>
  <si>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</si>
  <si>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</si>
  <si>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</si>
  <si>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</si>
  <si>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</si>
  <si>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</si>
  <si>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</si>
  <si>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</si>
  <si>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</si>
  <si>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</si>
  <si>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</si>
  <si>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</si>
  <si>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</si>
  <si>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</si>
  <si>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</si>
  <si>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</si>
  <si>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</si>
  <si>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</si>
  <si>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</si>
  <si>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</si>
  <si>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</si>
  <si>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</si>
  <si>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</si>
  <si>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</si>
  <si>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</si>
  <si>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</si>
  <si>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</si>
  <si>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</si>
  <si>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</si>
  <si>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</si>
  <si>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</si>
  <si>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</si>
  <si>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</si>
  <si>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</si>
  <si>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</si>
  <si>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</si>
  <si>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</si>
  <si>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</si>
  <si>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</si>
  <si>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</si>
  <si>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</si>
  <si>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</si>
  <si>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</si>
  <si>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</si>
  <si>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</si>
  <si>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</si>
  <si>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</si>
  <si>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</si>
  <si>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</si>
  <si>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</si>
  <si>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</si>
  <si>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</si>
  <si>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</si>
  <si>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</si>
  <si>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</si>
  <si>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</si>
  <si>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</si>
  <si>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</si>
  <si>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</si>
  <si>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</si>
  <si>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</si>
  <si>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</si>
  <si>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</si>
  <si>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</si>
  <si>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</si>
  <si>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</si>
  <si>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</si>
  <si>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</si>
  <si>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עו'ש(לקבל)</t>
  </si>
  <si>
    <t>1111111111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</si>
  <si>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</si>
  <si>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</si>
  <si>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</si>
  <si>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</si>
  <si>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</si>
  <si>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</si>
  <si>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</si>
  <si>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</si>
  <si>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</si>
  <si>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</si>
  <si>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</si>
  <si>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</si>
  <si>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</si>
  <si>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</si>
  <si>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</si>
  <si>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</si>
  <si>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</si>
  <si>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</si>
  <si>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</si>
  <si>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</si>
  <si>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</si>
  <si>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</si>
  <si>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</si>
  <si>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</si>
  <si>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</si>
  <si>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</si>
  <si>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</si>
  <si>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</si>
  <si>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</si>
  <si>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</si>
  <si>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קופת גמל מרכזית לפיצויים</t>
  </si>
  <si>
    <t>בנק דיסקונט לישראל בע"מ</t>
  </si>
  <si>
    <t>1111111111- 11- בנק דיסקונט</t>
  </si>
  <si>
    <t>בנק הפועלים בע"מ</t>
  </si>
  <si>
    <t>בנק לאומי לישראל בע"מ</t>
  </si>
  <si>
    <t>1111111111- 10- בנק לאומי</t>
  </si>
  <si>
    <t>בנק מזרחי טפחות בע"מ</t>
  </si>
  <si>
    <t>1111111111- 20- בנק מזרחי</t>
  </si>
  <si>
    <t>יובנק בע"מ</t>
  </si>
  <si>
    <t>20003- 11- בנק דיסקונט</t>
  </si>
  <si>
    <t>20003- 10- בנק לאומי</t>
  </si>
  <si>
    <t>20003- 20- בנק מזרחי</t>
  </si>
  <si>
    <t>130018- 11- בנק דיסקונט</t>
  </si>
  <si>
    <t>130018- 10- בנק לאומי</t>
  </si>
  <si>
    <t>130018- 20- בנק מזרחי</t>
  </si>
  <si>
    <t>20001- 11- בנק דיסקונט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</si>
  <si>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</si>
  <si>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</si>
  <si>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</si>
  <si>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</si>
  <si>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</si>
  <si>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</si>
  <si>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</si>
  <si>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</si>
  <si>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</si>
  <si>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</si>
  <si>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</si>
  <si>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</si>
  <si>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</si>
  <si>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</si>
  <si>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</si>
  <si>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</si>
  <si>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</si>
  <si>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</si>
  <si>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</si>
  <si>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</si>
  <si>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סה"כ חוזים עתידיים בישראל</t>
  </si>
  <si>
    <t>או פי סי אנרגיה</t>
  </si>
  <si>
    <t>10000668</t>
  </si>
  <si>
    <t>בזק</t>
  </si>
  <si>
    <t>10000669</t>
  </si>
  <si>
    <t>הפניקס</t>
  </si>
  <si>
    <t>10000854</t>
  </si>
  <si>
    <t>ישראכרט</t>
  </si>
  <si>
    <t>10000676</t>
  </si>
  <si>
    <t>10000667</t>
  </si>
  <si>
    <t>לאומי</t>
  </si>
  <si>
    <t>10000757</t>
  </si>
  <si>
    <t>פועלים</t>
  </si>
  <si>
    <t>10000643</t>
  </si>
  <si>
    <t>10000721</t>
  </si>
  <si>
    <t>+ILS/-USD 3.56 22-01-24 (11) -320</t>
  </si>
  <si>
    <t>10003961</t>
  </si>
  <si>
    <t>10001003</t>
  </si>
  <si>
    <t>+ILS/-USD 3.563 22-01-24 (20) -320</t>
  </si>
  <si>
    <t>10001005</t>
  </si>
  <si>
    <t>+ILS/-USD 3.564 22-01-24 (10) -320</t>
  </si>
  <si>
    <t>10003959</t>
  </si>
  <si>
    <t>+ILS/-USD 3.6527 25-01-24 (12) -333</t>
  </si>
  <si>
    <t>10003972</t>
  </si>
  <si>
    <t>+ILS/-USD 3.6581 03-06-24 (10) -264</t>
  </si>
  <si>
    <t>10004362</t>
  </si>
  <si>
    <t>+ILS/-USD 3.6596 03-06-24 (10) -264</t>
  </si>
  <si>
    <t>10004361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</si>
  <si>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</si>
  <si>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</si>
  <si>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</si>
  <si>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</si>
  <si>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</si>
  <si>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</si>
  <si>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3.6654 23-01-24 (12) -346</t>
  </si>
  <si>
    <t>10000788</t>
  </si>
  <si>
    <t>+ILS/-USD 3.6655 22-05-24 (10) -370</t>
  </si>
  <si>
    <t>10004343</t>
  </si>
  <si>
    <t>+ILS/-USD 3.67 23-05-24 (10) -370</t>
  </si>
  <si>
    <t>10000869</t>
  </si>
  <si>
    <t>+ILS/-USD 3.67 23-05-24 (11) -365</t>
  </si>
  <si>
    <t>10001159</t>
  </si>
  <si>
    <t>+ILS/-USD 3.67 23-05-24 (20) -368</t>
  </si>
  <si>
    <t>10001161</t>
  </si>
  <si>
    <t>+ILS/-USD 3.671 16-05-24 (94) -365</t>
  </si>
  <si>
    <t>10004295</t>
  </si>
  <si>
    <t>+ILS/-USD 3.6725 16-05-24 (12) -375</t>
  </si>
  <si>
    <t>10001144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</si>
  <si>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</si>
  <si>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</si>
  <si>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</si>
  <si>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</si>
  <si>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</si>
  <si>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</si>
  <si>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</si>
  <si>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</si>
  <si>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</si>
  <si>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</si>
  <si>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</si>
  <si>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</si>
  <si>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3.678 22-01-24 (10) -358</t>
  </si>
  <si>
    <t>10001010</t>
  </si>
  <si>
    <t>+ILS/-USD 3.6801 23-01-24 (11) -339</t>
  </si>
  <si>
    <t>10003967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</si>
  <si>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</si>
  <si>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</si>
  <si>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</si>
  <si>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</si>
  <si>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</si>
  <si>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</si>
  <si>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</si>
  <si>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</si>
  <si>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</si>
  <si>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</si>
  <si>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</si>
  <si>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</si>
  <si>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</si>
  <si>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</si>
  <si>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(12) -371</t>
  </si>
  <si>
    <t>10001148</t>
  </si>
  <si>
    <t>+ILS/-USD 3.69 21-05-24 (20) -370</t>
  </si>
  <si>
    <t>10001150</t>
  </si>
  <si>
    <t>10004308</t>
  </si>
  <si>
    <t>+ILS/-USD 3.69 21-05-24 (98) -371</t>
  </si>
  <si>
    <t>10004310</t>
  </si>
  <si>
    <t>+ILS/-USD 3.6902 21-05-24 (10) -368</t>
  </si>
  <si>
    <t>10000131</t>
  </si>
  <si>
    <t>+ILS/-USD 3.6907 16-05-24 (10) -353</t>
  </si>
  <si>
    <t>10004312</t>
  </si>
  <si>
    <t>+ILS/-USD 3.693 13-05-24 (20) -312</t>
  </si>
  <si>
    <t>10001173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</si>
  <si>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</si>
  <si>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</si>
  <si>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</si>
  <si>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</si>
  <si>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</si>
  <si>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</si>
  <si>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</si>
  <si>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</si>
  <si>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</si>
  <si>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</si>
  <si>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</si>
  <si>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</si>
  <si>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</si>
  <si>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</si>
  <si>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</si>
  <si>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</si>
  <si>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10001157</t>
  </si>
  <si>
    <t>+ILS/-USD 3.7133 22-05-24 (10) -362</t>
  </si>
  <si>
    <t>10004327</t>
  </si>
  <si>
    <t>+ILS/-USD 3.7158 22-05-24 (11) -362</t>
  </si>
  <si>
    <t>10001153</t>
  </si>
  <si>
    <t>10000867</t>
  </si>
  <si>
    <t>+ILS/-USD 3.716 22-05-24 (12) -360</t>
  </si>
  <si>
    <t>10001155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</si>
  <si>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</si>
  <si>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</si>
  <si>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</si>
  <si>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</si>
  <si>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</si>
  <si>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</si>
  <si>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</si>
  <si>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</si>
  <si>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3.741 29-01-24 (11) -308</t>
  </si>
  <si>
    <t>10004007</t>
  </si>
  <si>
    <t>+ILS/-USD 3.743 08-05-24 (10) -373</t>
  </si>
  <si>
    <t>10004276</t>
  </si>
  <si>
    <t>+ILS/-USD 3.7431 09-05-24 (12) -369</t>
  </si>
  <si>
    <t>10004281</t>
  </si>
  <si>
    <t>+ILS/-USD 3.7437 25-01-24 (12) -293</t>
  </si>
  <si>
    <t>10003998</t>
  </si>
  <si>
    <t>+ILS/-USD 3.744 08-05-24 (12) -376</t>
  </si>
  <si>
    <t>10004270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</si>
  <si>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</si>
  <si>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</si>
  <si>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</si>
  <si>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</si>
  <si>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</si>
  <si>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</si>
  <si>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</si>
  <si>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</si>
  <si>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</si>
  <si>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</si>
  <si>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</si>
  <si>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</si>
  <si>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</si>
  <si>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</si>
  <si>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10000797</t>
  </si>
  <si>
    <t>10004044</t>
  </si>
  <si>
    <t>10000274</t>
  </si>
  <si>
    <t>+ILS/-USD 3.7697 25-01-24 (10) -308</t>
  </si>
  <si>
    <t>10000265</t>
  </si>
  <si>
    <t>+ILS/-USD 3.77 28-02-24 (11) -340</t>
  </si>
  <si>
    <t>10004077</t>
  </si>
  <si>
    <t>10000801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</si>
  <si>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</si>
  <si>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</si>
  <si>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</si>
  <si>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</si>
  <si>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</si>
  <si>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</si>
  <si>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</si>
  <si>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</si>
  <si>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</si>
  <si>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</si>
  <si>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10001036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</si>
  <si>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</si>
  <si>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</si>
  <si>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</si>
  <si>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</si>
  <si>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</si>
  <si>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</si>
  <si>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</si>
  <si>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</si>
  <si>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</si>
  <si>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</si>
  <si>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</si>
  <si>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</si>
  <si>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</si>
  <si>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</si>
  <si>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</si>
  <si>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10001063</t>
  </si>
  <si>
    <t>+ILS/-USD 3.783 29-02-24 (10) -353</t>
  </si>
  <si>
    <t>10004084</t>
  </si>
  <si>
    <t>+ILS/-USD 3.784 29-02-24 (20) -349</t>
  </si>
  <si>
    <t>10001047</t>
  </si>
  <si>
    <t>+ILS/-USD 3.7847 29-02-24 (11) -353</t>
  </si>
  <si>
    <t>10004080</t>
  </si>
  <si>
    <t>10001045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</si>
  <si>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</si>
  <si>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</si>
  <si>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</si>
  <si>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</si>
  <si>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</si>
  <si>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</si>
  <si>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</si>
  <si>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10004040</t>
  </si>
  <si>
    <t>10000795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</si>
  <si>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</si>
  <si>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</si>
  <si>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</si>
  <si>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</si>
  <si>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</si>
  <si>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</si>
  <si>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</si>
  <si>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</si>
  <si>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</si>
  <si>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</si>
  <si>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</si>
  <si>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17-04-24 (11) -383</t>
  </si>
  <si>
    <t>10000845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</si>
  <si>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</si>
  <si>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</si>
  <si>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</si>
  <si>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</si>
  <si>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</si>
  <si>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</si>
  <si>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3.7918 17-04-24 (12) -382</t>
  </si>
  <si>
    <t>10001132</t>
  </si>
  <si>
    <t>+ILS/-USD 3.792 22-02-24 (12) -339</t>
  </si>
  <si>
    <t>10004052</t>
  </si>
  <si>
    <t>+ILS/-USD 3.7925 05-03-24 (12) -335</t>
  </si>
  <si>
    <t>10004096</t>
  </si>
  <si>
    <t>10001053</t>
  </si>
  <si>
    <t>+ILS/-USD 3.793 17-04-24 (20) -383</t>
  </si>
  <si>
    <t>10001134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</si>
  <si>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</si>
  <si>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</si>
  <si>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</si>
  <si>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</si>
  <si>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</si>
  <si>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</si>
  <si>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3.796 13-03-24 (12) -340</t>
  </si>
  <si>
    <t>10004129</t>
  </si>
  <si>
    <t>+ILS/-USD 3.806 07-05-24 (12) -400</t>
  </si>
  <si>
    <t>10001139</t>
  </si>
  <si>
    <t>10004268</t>
  </si>
  <si>
    <t>+ILS/-USD 3.81 07-05-24 (10) -398</t>
  </si>
  <si>
    <t>10004266</t>
  </si>
  <si>
    <t>+ILS/-USD 3.81 07-05-24 (11) -397</t>
  </si>
  <si>
    <t>10000849</t>
  </si>
  <si>
    <t>+ILS/-USD 3.81 07-05-24 (20) -397</t>
  </si>
  <si>
    <t>10001141</t>
  </si>
  <si>
    <t>+ILS/-USD 3.8132 26-02-24 (11) -328</t>
  </si>
  <si>
    <t>10004063</t>
  </si>
  <si>
    <t>+ILS/-USD 3.8135 26-02-24 (10) -330</t>
  </si>
  <si>
    <t>10000282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</si>
  <si>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</si>
  <si>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</si>
  <si>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</si>
  <si>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</si>
  <si>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</si>
  <si>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</si>
  <si>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</si>
  <si>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</si>
  <si>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</si>
  <si>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3.818 22-02-24 (20) -305</t>
  </si>
  <si>
    <t>10004126</t>
  </si>
  <si>
    <t>+ILS/-USD 3.819 06-05-24 (10) -410</t>
  </si>
  <si>
    <t>10004256</t>
  </si>
  <si>
    <t>+ILS/-USD 3.824 06-05-24 (11) -410</t>
  </si>
  <si>
    <t>10004258</t>
  </si>
  <si>
    <t>10001136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</si>
  <si>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</si>
  <si>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</si>
  <si>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</si>
  <si>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</si>
  <si>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</si>
  <si>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</si>
  <si>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</si>
  <si>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</si>
  <si>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</si>
  <si>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10001125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</si>
  <si>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</si>
  <si>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</si>
  <si>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</si>
  <si>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</si>
  <si>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</si>
  <si>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</si>
  <si>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</si>
  <si>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</si>
  <si>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</si>
  <si>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</si>
  <si>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</si>
  <si>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</si>
  <si>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</si>
  <si>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</si>
  <si>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</si>
  <si>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</si>
  <si>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</si>
  <si>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</si>
  <si>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</si>
  <si>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</si>
  <si>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</si>
  <si>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</si>
  <si>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</si>
  <si>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</si>
  <si>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</si>
  <si>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</si>
  <si>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</si>
  <si>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</si>
  <si>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10001082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</si>
  <si>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</si>
  <si>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</si>
  <si>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</si>
  <si>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</si>
  <si>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</si>
  <si>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</si>
  <si>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</si>
  <si>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</si>
  <si>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</si>
  <si>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</si>
  <si>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</si>
  <si>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</si>
  <si>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</si>
  <si>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</si>
  <si>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</si>
  <si>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10001121</t>
  </si>
  <si>
    <t>+ILS/-USD 3.9875 14-02-24 (11) -325</t>
  </si>
  <si>
    <t>10004185</t>
  </si>
  <si>
    <t>10000823</t>
  </si>
  <si>
    <t>+ILS/-USD 3.99 14-02-24 (20) -324</t>
  </si>
  <si>
    <t>10001094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</si>
  <si>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</si>
  <si>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</si>
  <si>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</si>
  <si>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</si>
  <si>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</si>
  <si>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</si>
  <si>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</si>
  <si>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10001092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</si>
  <si>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</si>
  <si>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</si>
  <si>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</si>
  <si>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</si>
  <si>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</si>
  <si>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</si>
  <si>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</si>
  <si>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10001104</t>
  </si>
  <si>
    <t>+ILS/-USD 4.02 14-03-24 (12) -415</t>
  </si>
  <si>
    <t>10001114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</si>
  <si>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</si>
  <si>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</si>
  <si>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</si>
  <si>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</si>
  <si>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</si>
  <si>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</si>
  <si>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</si>
  <si>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4.0235 07-02-24 (20) -305</t>
  </si>
  <si>
    <t>10000129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</si>
  <si>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</si>
  <si>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</si>
  <si>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</si>
  <si>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</si>
  <si>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</si>
  <si>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</si>
  <si>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</si>
  <si>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10001112</t>
  </si>
  <si>
    <t>10000832</t>
  </si>
  <si>
    <t>+ILS/-USD 4.0342 06-02-24 (20) -298</t>
  </si>
  <si>
    <t>10001117</t>
  </si>
  <si>
    <t>+ILS/-USD 4.035 06-02-24 (98) -300</t>
  </si>
  <si>
    <t>10004209</t>
  </si>
  <si>
    <t>+USD/-ILS 3.6215 08-02-24 (12) -35</t>
  </si>
  <si>
    <t>10001178</t>
  </si>
  <si>
    <t>+USD/-ILS 3.623 24-01-24 (12) -20</t>
  </si>
  <si>
    <t>10001176</t>
  </si>
  <si>
    <t>+USD/-ILS 3.6536 28-05-24 (10) -344</t>
  </si>
  <si>
    <t>10003379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</si>
  <si>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</si>
  <si>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</si>
  <si>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</si>
  <si>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</si>
  <si>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</si>
  <si>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</si>
  <si>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</si>
  <si>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</si>
  <si>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</si>
  <si>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</si>
  <si>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</si>
  <si>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</si>
  <si>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3.765 21-02-24 (10) -310</t>
  </si>
  <si>
    <t>10000288</t>
  </si>
  <si>
    <t>+USD/-ILS 3.78 21-02-24 (20) -288</t>
  </si>
  <si>
    <t>10001061</t>
  </si>
  <si>
    <t>+USD/-ILS 3.8055 22-01-24 (10) -235</t>
  </si>
  <si>
    <t>10001057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</si>
  <si>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</si>
  <si>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</si>
  <si>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</si>
  <si>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</si>
  <si>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</si>
  <si>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</si>
  <si>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סה"כ מט"ח/ מט"ח</t>
  </si>
  <si>
    <t>+AUD/-USD 0.64482 16-01-24 (10) +34.2</t>
  </si>
  <si>
    <t>10004021</t>
  </si>
  <si>
    <t>+AUD/-USD 0.64582 16-01-24 (10) +34.2</t>
  </si>
  <si>
    <t>10004022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</si>
  <si>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</si>
  <si>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</si>
  <si>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</si>
  <si>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</si>
  <si>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</si>
  <si>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</si>
  <si>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1.07864 18-01-24 (10) +36.4</t>
  </si>
  <si>
    <t>10004236</t>
  </si>
  <si>
    <t>+EUR/-USD 1.10086 10-01-24 (10) +21.6</t>
  </si>
  <si>
    <t>10001162</t>
  </si>
  <si>
    <t>10000320</t>
  </si>
  <si>
    <t>+EUR/-USD 1.103235 04-03-24 (10) +45.35</t>
  </si>
  <si>
    <t>10000322</t>
  </si>
  <si>
    <t>10001163</t>
  </si>
  <si>
    <t>+EUR/-USD 1.1063 10-01-24 (10) +107</t>
  </si>
  <si>
    <t>10000258</t>
  </si>
  <si>
    <t>+EUR/-USD 1.1099 13-02-24 (10) +109</t>
  </si>
  <si>
    <t>10003367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</si>
  <si>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</si>
  <si>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</si>
  <si>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</si>
  <si>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</si>
  <si>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</si>
  <si>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</si>
  <si>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</si>
  <si>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</si>
  <si>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</si>
  <si>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</si>
  <si>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</si>
  <si>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</si>
  <si>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</si>
  <si>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</si>
  <si>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</si>
  <si>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</si>
  <si>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</si>
  <si>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</si>
  <si>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</si>
  <si>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</si>
  <si>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</si>
  <si>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</si>
  <si>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</si>
  <si>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</si>
  <si>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</si>
  <si>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</si>
  <si>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</si>
  <si>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</si>
  <si>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</si>
  <si>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</si>
  <si>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</si>
  <si>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</si>
  <si>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</si>
  <si>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</si>
  <si>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</si>
  <si>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</si>
  <si>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</si>
  <si>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</si>
  <si>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</si>
  <si>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</si>
  <si>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</si>
  <si>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</si>
  <si>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0.65797 16-01-24 (10) +7.7</t>
  </si>
  <si>
    <t>10004351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</si>
  <si>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</si>
  <si>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</si>
  <si>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</si>
  <si>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</si>
  <si>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</si>
  <si>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</si>
  <si>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+USD/-CAD 1.36025 22-01-24 (11) -8.5</t>
  </si>
  <si>
    <t>10004352</t>
  </si>
  <si>
    <t>+USD/-EUR 1.05772 13-02-24 (10) +68.2</t>
  </si>
  <si>
    <t>10003373</t>
  </si>
  <si>
    <t>+USD/-EUR 1.06675 04-03-24 (10) +79.5</t>
  </si>
  <si>
    <t>10004122</t>
  </si>
  <si>
    <t>+USD/-EUR 1.067 04-03-24 (12) +79</t>
  </si>
  <si>
    <t>10004113</t>
  </si>
  <si>
    <t>+USD/-EUR 1.0682 25-03-24 (12) +82</t>
  </si>
  <si>
    <t>10001079</t>
  </si>
  <si>
    <t>+USD/-EUR 1.0683 03-04-24 (20) +73</t>
  </si>
  <si>
    <t>10004225</t>
  </si>
  <si>
    <t>+USD/-EUR 1.0688 03-04-24 (10) +73</t>
  </si>
  <si>
    <t>10004223</t>
  </si>
  <si>
    <t>10001123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</si>
  <si>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</si>
  <si>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</si>
  <si>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</si>
  <si>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</si>
  <si>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</si>
  <si>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</si>
  <si>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</si>
  <si>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</si>
  <si>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10001043</t>
  </si>
  <si>
    <t>+USD/-EUR 1.0818 18-03-24 (10) +106</t>
  </si>
  <si>
    <t>10004058</t>
  </si>
  <si>
    <t>+USD/-EUR 1.0818 18-03-24 (20) +106</t>
  </si>
  <si>
    <t>10001041</t>
  </si>
  <si>
    <t>+USD/-EUR 1.08296 27-02-24 (10) +98.8</t>
  </si>
  <si>
    <t>10001039</t>
  </si>
  <si>
    <t>+USD/-EUR 1.08345 25-03-24 (10) +98.5</t>
  </si>
  <si>
    <t>10001049</t>
  </si>
  <si>
    <t>10004090</t>
  </si>
  <si>
    <t>+USD/-EUR 1.08345 25-03-24 (20) +98.5</t>
  </si>
  <si>
    <t>10001051</t>
  </si>
  <si>
    <t>+USD/-EUR 1.0835 25-03-24 (12) +98</t>
  </si>
  <si>
    <t>10004092</t>
  </si>
  <si>
    <t>+USD/-EUR 1.0845 03-04-24 (10) +55</t>
  </si>
  <si>
    <t>10001174</t>
  </si>
  <si>
    <t>+USD/-EUR 1.09035 10-01-24 (10) +11.5</t>
  </si>
  <si>
    <t>10004360</t>
  </si>
  <si>
    <t>+USD/-EUR 1.0919 27-02-24 (10) +106</t>
  </si>
  <si>
    <t>10004011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</si>
  <si>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</si>
  <si>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</si>
  <si>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</si>
  <si>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</si>
  <si>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</si>
  <si>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</si>
  <si>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1.11079 10-01-24 (10) +112.9</t>
  </si>
  <si>
    <t>10000979</t>
  </si>
  <si>
    <t>10000253</t>
  </si>
  <si>
    <t>10003867</t>
  </si>
  <si>
    <t>+USD/-EUR 1.1115 02-01-24 (10) +0</t>
  </si>
  <si>
    <t>10004376</t>
  </si>
  <si>
    <t>+USD/-EUR 1.11352 27-02-24 (10) +111</t>
  </si>
  <si>
    <t>10001019</t>
  </si>
  <si>
    <t>+USD/-EUR 1.11501 27-02-24 (20) +110.1</t>
  </si>
  <si>
    <t>10001021</t>
  </si>
  <si>
    <t>10003983</t>
  </si>
  <si>
    <t>+USD/-EUR 1.1171 12-02-24 (12) +111</t>
  </si>
  <si>
    <t>10003969</t>
  </si>
  <si>
    <t>+USD/-EUR 1.1176 12-02-24 (10) +111</t>
  </si>
  <si>
    <t>10003971</t>
  </si>
  <si>
    <t>+USD/-EUR 1.1176 12-02-24 (20) +111</t>
  </si>
  <si>
    <t>10001009</t>
  </si>
  <si>
    <t>+USD/-EUR 1.11762 12-02-24 (11) +111.2</t>
  </si>
  <si>
    <t>10001007</t>
  </si>
  <si>
    <t>+USD/-EUR 1.1308 18-01-24 (10) +102</t>
  </si>
  <si>
    <t>10001001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</si>
  <si>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</si>
  <si>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</si>
  <si>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</si>
  <si>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</si>
  <si>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</si>
  <si>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</si>
  <si>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</si>
  <si>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1.268098 11-03-24 (11) +5.98</t>
  </si>
  <si>
    <t>10004370</t>
  </si>
  <si>
    <t>+USD/-GBP 1.268895 20-02-24 (11) -3.05</t>
  </si>
  <si>
    <t>10003989</t>
  </si>
  <si>
    <t>+USD/-GBP 1.269 20-02-24 (12) -3.2</t>
  </si>
  <si>
    <t>10003991</t>
  </si>
  <si>
    <t>+USD/-GBP 1.2692 11-03-24 (10) +1</t>
  </si>
  <si>
    <t>10001023</t>
  </si>
  <si>
    <t>+USD/-GBP 1.2692 20-02-24 (10) -3</t>
  </si>
  <si>
    <t>10003987</t>
  </si>
  <si>
    <t>+USD/-GBP 1.26925 11-03-24 (20) +5.5</t>
  </si>
  <si>
    <t>10004371</t>
  </si>
  <si>
    <t>+USD/-GBP 1.27056 11-01-24 (10) -12.4</t>
  </si>
  <si>
    <t>10000993</t>
  </si>
  <si>
    <t>10003888</t>
  </si>
  <si>
    <t>+USD/-GBP 1.27077 11-01-24 (12) -13.3</t>
  </si>
  <si>
    <t>10003886</t>
  </si>
  <si>
    <t>+USD/-GBP 1.2711 11-01-24 (11) -13</t>
  </si>
  <si>
    <t>10003884</t>
  </si>
  <si>
    <t>+USD/-JPY 135.623 16-01-24 (10) -393.5</t>
  </si>
  <si>
    <t>10003362</t>
  </si>
  <si>
    <t>+USD/-JPY 139.172 16-01-24 (10) -377</t>
  </si>
  <si>
    <t>10003976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</si>
  <si>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</si>
  <si>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</si>
  <si>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</si>
  <si>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</si>
  <si>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</si>
  <si>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</si>
  <si>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</si>
  <si>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</si>
  <si>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</si>
  <si>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</si>
  <si>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</si>
  <si>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</si>
  <si>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</si>
  <si>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</si>
  <si>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</si>
  <si>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</si>
  <si>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</si>
  <si>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</si>
  <si>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</si>
  <si>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</si>
  <si>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</si>
  <si>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BXTRNIFT</t>
  </si>
  <si>
    <t>10003757</t>
  </si>
  <si>
    <t>SPTR TRS</t>
  </si>
  <si>
    <t>10003491</t>
  </si>
  <si>
    <t>10003756</t>
  </si>
  <si>
    <t>10003992</t>
  </si>
  <si>
    <t>SZCOMP</t>
  </si>
  <si>
    <t>10003957</t>
  </si>
  <si>
    <t>TOPIX TOTAL RETURN INDEX JPY</t>
  </si>
  <si>
    <t>10003789</t>
  </si>
  <si>
    <t>10003492</t>
  </si>
  <si>
    <t>ISHARES IBOXX INV GR CORP BD</t>
  </si>
  <si>
    <t>10001151</t>
  </si>
  <si>
    <t>סה"כ ₪ / מט"ח</t>
  </si>
  <si>
    <t>NR</t>
  </si>
  <si>
    <t>גורם 01</t>
  </si>
  <si>
    <t>גורם 02</t>
  </si>
  <si>
    <t>גורם 7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</si>
  <si>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</si>
  <si>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</si>
  <si>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</si>
  <si>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</si>
  <si>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</si>
  <si>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</si>
  <si>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</si>
  <si>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</si>
  <si>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</si>
  <si>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</si>
  <si>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</si>
  <si>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</si>
  <si>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</si>
  <si>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</si>
  <si>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</si>
  <si>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</si>
  <si>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</si>
  <si>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</si>
  <si>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</si>
  <si>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</si>
  <si>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</si>
  <si>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</si>
  <si>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</si>
  <si>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</si>
  <si>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</si>
  <si>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</si>
  <si>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</si>
  <si>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</si>
  <si>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</si>
  <si>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</si>
  <si>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</si>
  <si>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</si>
  <si>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</si>
  <si>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</si>
  <si>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</si>
  <si>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</si>
  <si>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</si>
  <si>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</si>
  <si>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</si>
  <si>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</si>
  <si>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</si>
  <si>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</si>
  <si>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</si>
  <si>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</si>
  <si>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</si>
  <si>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</si>
  <si>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</si>
  <si>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</si>
  <si>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</si>
  <si>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</si>
  <si>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181</t>
  </si>
  <si>
    <t>גורם 117</t>
  </si>
  <si>
    <t>גורם 84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</si>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</sst>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0" fontId="5" fillId="0" borderId="0" xfId="0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10" fontId="9" fillId="0" borderId="0" xfId="12" applyNumberFormat="1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49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97CAB6-844F-4DAF-B074-863F20E9A64B}" name="RowTitleRegion1.b1.c4.1" displayName="RowTitleRegion1.b1.c4.1" ref="B1:C4" totalsRowShown="0" tableBorderDxfId="489">
  <autoFilter ref="B1:C4" xr:uid="{C597CAB6-844F-4DAF-B074-863F20E9A64B}">
    <filterColumn colId="0" hiddenButton="1"/>
    <filterColumn colId="1" hiddenButton="1"/>
  </autoFilter>
  <tableColumns count="2">
    <tableColumn id="1" xr3:uid="{D2B988AF-DFE5-4426-8109-7A066C204444}" name="תאריך הדיווח" dataDxfId="488" dataCellStyle="Normal_2007-16618"/>
    <tableColumn id="2" xr3:uid="{0A08D0B9-4186-48ED-9B7B-907034770FE4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B8F667F-84E0-4AE7-BF7E-BBA2246F5BFE}" name="TitleRegion1.a5.d56.2" displayName="TitleRegion1.a5.d56.2" ref="A5:D56" totalsRowShown="0">
  <autoFilter ref="A5:D56" xr:uid="{1B8F667F-84E0-4AE7-BF7E-BBA2246F5BFE}">
    <filterColumn colId="0" hiddenButton="1"/>
    <filterColumn colId="1" hiddenButton="1"/>
    <filterColumn colId="2" hiddenButton="1"/>
    <filterColumn colId="3" hiddenButton="1"/>
  </autoFilter>
  <tableColumns count="4">
    <tableColumn id="1" xr3:uid="{ECFA838F-DD6A-414E-BF69-C44E6C11788E}" name="ריק במקור" dataDxfId="487" dataCellStyle="Normal_2007-16618"/>
    <tableColumn id="2" xr3:uid="{0B454A75-26BE-4166-A621-5241CB45879C}" name="סכום נכסי ההשקעה:" dataDxfId="486" dataCellStyle="Normal_2007-16618"/>
    <tableColumn id="3" xr3:uid="{90B86793-9C74-4514-96E6-2996419231DF}" name="ריק במקור2"/>
    <tableColumn id="4" xr3:uid="{C2975A2A-E039-423F-BAB8-2F419A593D8C}" name="ריק במקור3" dataDxfId="485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3B9C6-B76B-455A-BED5-F00FC1F4D7B8}" name="RowTitleRegion1.a1.b4.1" displayName="RowTitleRegion1.a1.b4.1" ref="A1:B4" totalsRowShown="0">
  <autoFilter ref="A1:B4" xr:uid="{82D3B9C6-B76B-455A-BED5-F00FC1F4D7B8}">
    <filterColumn colId="0" hiddenButton="1"/>
    <filterColumn colId="1" hiddenButton="1"/>
  </autoFilter>
  <tableColumns count="2">
    <tableColumn id="1" xr3:uid="{FAD4DBC8-8455-4056-AC8E-46BEE2EEBBEB}" name="תאריך הדיווח" dataDxfId="484" dataCellStyle="Normal_2007-16618"/>
    <tableColumn id="2" xr3:uid="{906004D6-85C5-4EAD-AC70-6ECF011A60A9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86E0E88-7FD3-42BE-B85D-D81450E6DD0D}" name="TitleRegion1.a5.k61.1" displayName="TitleRegion1.a5.k61.1" ref="A5:K61" totalsRowShown="0" headerRowDxfId="474" headerRowBorderDxfId="482" tableBorderDxfId="483">
  <autoFilter ref="A5:K61" xr:uid="{086E0E88-7FD3-42BE-B85D-D81450E6DD0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EABC30EB-4401-4194-AFC8-8C35EF83FC03}" name="שם המנפיק/שם נייר ערך "/>
    <tableColumn id="2" xr3:uid="{4B8CB8BE-E19A-439C-B4E7-A076460E9E08}" name="מספר ני&quot;ע"/>
    <tableColumn id="3" xr3:uid="{89967909-8C1B-415E-9084-AEF3EFFB24C5}" name="מספר מנפיק" dataDxfId="481"/>
    <tableColumn id="4" xr3:uid="{340743C7-9B00-4C4D-88EA-92A38F4E7BC9}" name="דירוג"/>
    <tableColumn id="5" xr3:uid="{6CFFC432-A60D-4747-8197-A996CA3DD765}" name="שם מדרג" dataDxfId="480"/>
    <tableColumn id="6" xr3:uid="{0E07204E-3788-4F4E-8AA2-A9628D832A5C}" name="סוג מטבע"/>
    <tableColumn id="7" xr3:uid="{42278ED3-E723-4D77-B2BA-69B8019FD8C0}" name="שיעור ריבית" dataDxfId="479"/>
    <tableColumn id="8" xr3:uid="{8CA356F2-0D9E-49F2-9CF0-EFDF42F2435D}" name="תשואה לפידיון" dataDxfId="478"/>
    <tableColumn id="9" xr3:uid="{3BC02B65-D34D-4D34-90FF-83000BE9B125}" name="שווי שוק" dataDxfId="477"/>
    <tableColumn id="10" xr3:uid="{9CE226CD-0D39-4A22-8E14-9F2E7132A23D}" name="שעור מנכסי אפיק ההשקעה" dataDxfId="476"/>
    <tableColumn id="11" xr3:uid="{F97E4FAE-E74D-4ADE-9E16-36F50243B64D}" name="שעור מסך נכסי השקעה" dataDxfId="475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A5A88-5D66-489D-8420-D43209D58548}" name="RowTitleRegion1.a1.b4.1" displayName="RowTitleRegion1.a1.b4.1_" ref="A1:B4" totalsRowShown="0" tableBorderDxfId="473">
  <autoFilter ref="A1:B4" xr:uid="{4BFA5A88-5D66-489D-8420-D43209D58548}">
    <filterColumn colId="0" hiddenButton="1"/>
    <filterColumn colId="1" hiddenButton="1"/>
  </autoFilter>
  <tableColumns count="2">
    <tableColumn id="1" xr3:uid="{5D429374-28B3-4101-867B-DC0EB09EADC8}" name="תאריך הדיווח" dataDxfId="472" dataCellStyle="Normal_2007-16618"/>
    <tableColumn id="2" xr3:uid="{5707396A-E294-4787-821A-7DE2F0916ECF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A13A5FD-8439-4ABE-9B76-29F1FD1B0879}" name="TitleRegion1.a6.q65.1" displayName="TitleRegion1.a6.q65.1" ref="A6:Q65" totalsRowShown="0" headerRowDxfId="452" dataDxfId="453" headerRowBorderDxfId="470" tableBorderDxfId="471">
  <autoFilter ref="A6:Q65" xr:uid="{3A13A5FD-8439-4ABE-9B76-29F1FD1B08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8BC9F4A-99FA-4D30-99D0-2C3B6830BD45}" name="שם המנפיק/שם נייר ערך "/>
    <tableColumn id="2" xr3:uid="{27E076C3-55D2-4A71-9287-BC18A6A496C9}" name="מספר ני&quot;ע" dataDxfId="469"/>
    <tableColumn id="3" xr3:uid="{3C6796AE-0EA9-474B-A87D-2AF84849B8EE}" name="זירת מסחר" dataDxfId="468"/>
    <tableColumn id="4" xr3:uid="{1B8ECBE7-512F-4268-A26D-98DD9025AAA0}" name="דירוג" dataDxfId="467"/>
    <tableColumn id="5" xr3:uid="{035CC637-338C-4140-9481-96556557F595}" name="שם מדרג" dataDxfId="466"/>
    <tableColumn id="6" xr3:uid="{CAFFD05F-B866-4D66-99FD-C07DDA9224DC}" name="תאריך רכישה" dataDxfId="465"/>
    <tableColumn id="7" xr3:uid="{15198121-13D0-4AF2-8F0D-B95BD77EB30E}" name="מח&quot;מ" dataDxfId="464"/>
    <tableColumn id="8" xr3:uid="{0A8F7E3C-BCB0-432E-9D9F-74DEA52E95D2}" name="סוג מטבע" dataDxfId="463"/>
    <tableColumn id="9" xr3:uid="{56C40BD7-8FC2-4C61-B803-906250207893}" name="שיעור ריבית" dataDxfId="462"/>
    <tableColumn id="10" xr3:uid="{78D3EC00-EF0D-451B-861E-32A9F447C001}" name="תשואה לפידיון" dataDxfId="461"/>
    <tableColumn id="11" xr3:uid="{657B9333-AE19-47B1-915A-B42B5371B0E2}" name="ערך נקוב****" dataDxfId="460"/>
    <tableColumn id="12" xr3:uid="{9BF4E75B-0954-4DA8-9E8B-84F2B15F921C}" name="שער***" dataDxfId="459"/>
    <tableColumn id="13" xr3:uid="{48B681D9-572C-4E5E-95FD-0BCEBDDF9608}" name="פדיון/ריבית/דיבידנד לקבל*****  " dataDxfId="458"/>
    <tableColumn id="14" xr3:uid="{0FDC0617-1C40-435E-AEF3-782B7F6400DB}" name="שווי שוק" dataDxfId="457"/>
    <tableColumn id="15" xr3:uid="{4EADE682-2452-462A-B340-79022EEEE33E}" name="שעור מערך נקוב**** מונפק" dataDxfId="456"/>
    <tableColumn id="16" xr3:uid="{0FA90258-66DF-41EB-9A83-4004361A1FBA}" name="שעור מנכסי אפיק ההשקעה" dataDxfId="455"/>
    <tableColumn id="17" xr3:uid="{78A87B61-79F9-4288-B497-7FF6FA12AAB0}" name="שעור מסך נכסי השקעה**" dataDxfId="454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9D7882E-DAED-4C4F-90CB-FBB6E7F1357F}" name="RowTitleRegion1.a1.b4.1" displayName="_RowTitleRegion1.a1.b4.1" ref="A1:B4" totalsRowShown="0" tableBorderDxfId="451">
  <autoFilter ref="A1:B4" xr:uid="{89D7882E-DAED-4C4F-90CB-FBB6E7F1357F}">
    <filterColumn colId="0" hiddenButton="1"/>
    <filterColumn colId="1" hiddenButton="1"/>
  </autoFilter>
  <tableColumns count="2">
    <tableColumn id="1" xr3:uid="{4B925BBE-667A-4F2F-A731-05355E487744}" name="תאריך הדיווח" dataDxfId="450" dataCellStyle="Normal_2007-16618"/>
    <tableColumn id="2" xr3:uid="{F650BE24-4658-460D-A70D-3AA6FD8D30B7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AF528D2-B100-49AC-886F-6FDE60D97C81}" name="TitleRegion1.a6.t26.1" displayName="TitleRegion1.a6.t26.1" ref="A6:T26" totalsRowShown="0" headerRowDxfId="427" dataDxfId="428" headerRowBorderDxfId="448" tableBorderDxfId="449">
  <autoFilter ref="A6:T26" xr:uid="{0AF528D2-B100-49AC-886F-6FDE60D97C8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A5B9DB53-7F18-40A3-BF4F-DBC79045C156}" name="שם המנפיק/שם נייר ערך "/>
    <tableColumn id="2" xr3:uid="{4C1A574D-21DF-4145-AA02-CB705263AEF5}" name="מספר ני&quot;ע" dataDxfId="447"/>
    <tableColumn id="3" xr3:uid="{D150BD80-E4A8-4B6E-986C-59BCDBBE82B7}" name="זירת מסחר" dataDxfId="446"/>
    <tableColumn id="4" xr3:uid="{C5B36FB8-95CF-4E1E-B473-737BAEAE29D8}" name="ספק מידע" dataDxfId="445"/>
    <tableColumn id="5" xr3:uid="{D50F23D4-F97D-49CA-B928-E86DF5DF2292}" name="מספר מנפיק" dataDxfId="444"/>
    <tableColumn id="6" xr3:uid="{92E88248-F4F3-4141-BDEE-BA9F4A451C20}" name="ענף מסחר" dataDxfId="443"/>
    <tableColumn id="7" xr3:uid="{1134BA4D-8D49-44C8-BE50-846ABE03E71C}" name="דירוג" dataDxfId="442"/>
    <tableColumn id="8" xr3:uid="{1A3DE576-FA5D-4D72-809E-DFAB7BC02C8D}" name="שם מדרג" dataDxfId="441"/>
    <tableColumn id="9" xr3:uid="{ECD7E730-F027-4D69-BEF2-AEEDC3E5C665}" name="תאריך רכישה" dataDxfId="440"/>
    <tableColumn id="10" xr3:uid="{FEA71C7F-2118-472A-92D2-39D90503979C}" name="מח&quot;מ" dataDxfId="439"/>
    <tableColumn id="11" xr3:uid="{6AF6DFE1-8226-43F4-BCD4-0AAABC2FD558}" name="סוג מטבע" dataDxfId="438"/>
    <tableColumn id="12" xr3:uid="{539088C3-338F-4BA9-94AF-3ED604B7234D}" name="שיעור ריבית" dataDxfId="437"/>
    <tableColumn id="13" xr3:uid="{370B855F-FB63-4041-9B67-08AC31AADDDA}" name="תשואה לפידיון" dataDxfId="436"/>
    <tableColumn id="14" xr3:uid="{B975FD26-927F-484C-A8D4-4C5725FA002F}" name="ערך נקוב****" dataDxfId="435"/>
    <tableColumn id="15" xr3:uid="{E664D6F0-D193-4DA9-BA16-02485B14B013}" name="שער***" dataDxfId="434"/>
    <tableColumn id="16" xr3:uid="{EF60FABC-E432-484D-A172-A5867BA4CE57}" name="פדיון/ריבית/דיבידנד לקבל*****  " dataDxfId="433"/>
    <tableColumn id="17" xr3:uid="{8F4F1202-C759-45FA-9EFA-2B3E93FBD8EF}" name="שווי שוק" dataDxfId="432"/>
    <tableColumn id="18" xr3:uid="{D4A6127B-7791-4A59-A277-39F3238B2DE0}" name="שעור מערך נקוב מונפק" dataDxfId="431"/>
    <tableColumn id="19" xr3:uid="{B25F0B5D-A206-4881-9473-AEB1B5DDA254}" name="שעור מנכסי אפיק ההשקעה" dataDxfId="430"/>
    <tableColumn id="20" xr3:uid="{0EC4E6F2-4EA2-4FC7-AB18-FFDC3240642E}" name="שעור מסך נכסי השקעה**" dataDxfId="429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04EF73D-80E8-4B07-8D39-8DB43B5AF553}" name="RowTitleRegion1.a1.b4.1" displayName="_RowTitleRegion1.a1.b4.1_1" ref="A1:B4" totalsRowShown="0" tableBorderDxfId="426">
  <autoFilter ref="A1:B4" xr:uid="{B04EF73D-80E8-4B07-8D39-8DB43B5AF553}">
    <filterColumn colId="0" hiddenButton="1"/>
    <filterColumn colId="1" hiddenButton="1"/>
  </autoFilter>
  <tableColumns count="2">
    <tableColumn id="1" xr3:uid="{9C0DF77A-D88E-4E24-9618-1FB15A6665C3}" name="תאריך הדיווח" dataDxfId="425" dataCellStyle="Normal_2007-16618"/>
    <tableColumn id="2" xr3:uid="{C448EA29-A31F-4806-950D-EFF0D59AB7AA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93153D3-DE83-4635-A720-33CACD143377}" name="RowTitleRegion1.a1.b4.1" displayName="_RowTitleRegion1.a1.b4.1_2" ref="A1:B4" totalsRowShown="0" tableBorderDxfId="424">
  <autoFilter ref="A1:B4" xr:uid="{A93153D3-DE83-4635-A720-33CACD143377}">
    <filterColumn colId="0" hiddenButton="1"/>
    <filterColumn colId="1" hiddenButton="1"/>
  </autoFilter>
  <tableColumns count="2">
    <tableColumn id="1" xr3:uid="{7CE2850E-6BD6-41D7-BD93-23A9964D611E}" name="תאריך הדיווח" dataDxfId="423" dataCellStyle="Normal_2007-16618"/>
    <tableColumn id="2" xr3:uid="{9F64D47A-4E50-42BB-9F00-D74A81C396B6}" name="12/31/2023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D5CA5CD-CE3B-4108-872E-82737405492F}" name="TitleRegion1.a6.n261.1" displayName="TitleRegion1.a6.n261.1" ref="A6:N261" totalsRowShown="0" headerRowDxfId="406" dataDxfId="407" headerRowBorderDxfId="421" tableBorderDxfId="422">
  <autoFilter ref="A6:N261" xr:uid="{4D5CA5CD-CE3B-4108-872E-82737405492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77157A3-F982-44BF-B617-86A34B9225F9}" name="שם המנפיק/שם נייר ערך "/>
    <tableColumn id="2" xr3:uid="{5680F07F-F9F5-413A-91B8-6EA414311E0E}" name="מספר ני&quot;ע" dataDxfId="420"/>
    <tableColumn id="3" xr3:uid="{4A839FE2-E6D2-4785-A860-304B213D0215}" name="זירת מסחר" dataDxfId="419"/>
    <tableColumn id="4" xr3:uid="{070D7649-50B0-4C83-91B6-118987A15AEA}" name="ספק מידע" dataDxfId="418"/>
    <tableColumn id="5" xr3:uid="{F64EB3A7-4AA3-40A4-A530-D72C3CD0CBFF}" name="מספר מנפיק" dataDxfId="417"/>
    <tableColumn id="6" xr3:uid="{681F2136-F718-44E7-B96F-8485261398BC}" name="ענף מסחר" dataDxfId="416"/>
    <tableColumn id="7" xr3:uid="{ADC3CAF3-B50E-43EB-BDB2-8409ACFB677D}" name="סוג מטבע" dataDxfId="415"/>
    <tableColumn id="8" xr3:uid="{BDC21B78-3FBF-41D2-8E3B-BDBCE6D5C107}" name="ערך נקוב****" dataDxfId="414"/>
    <tableColumn id="9" xr3:uid="{76469367-5974-4AA6-A798-8A84352D5272}" name="שער***" dataDxfId="413"/>
    <tableColumn id="10" xr3:uid="{3D98CA28-55A4-4FC3-BF94-33744E4B033B}" name="פדיון/ריבית/דיבידנד לקבל*****  " dataDxfId="412"/>
    <tableColumn id="11" xr3:uid="{EC71F0E7-89EE-4C88-8B3E-483E8CD70DA0}" name="שווי שוק" dataDxfId="411"/>
    <tableColumn id="12" xr3:uid="{AAB2F82A-F440-41FF-BE8E-EC3D1634FFE1}" name="שעור מערך נקוב מונפק" dataDxfId="410"/>
    <tableColumn id="13" xr3:uid="{57A3FE56-5538-4B32-B7AD-1C50887232BC}" name="שעור מנכסי אפיק ההשקעה" dataDxfId="409"/>
    <tableColumn id="14" xr3:uid="{65537F65-60BB-4017-8A98-34F14C039858}" name="שעור מסך נכסי השקעה**" dataDxfId="408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A1F3A78-7C0B-4295-8076-9AA449C21F82}" name="RowTitleRegion1.a1.b4.1" displayName="_RowTitleRegion1.a1.b4.1_3" ref="A1:B4" totalsRowShown="0" tableBorderDxfId="405">
  <autoFilter ref="A1:B4" xr:uid="{2A1F3A78-7C0B-4295-8076-9AA449C21F82}">
    <filterColumn colId="0" hiddenButton="1"/>
    <filterColumn colId="1" hiddenButton="1"/>
  </autoFilter>
  <tableColumns count="2">
    <tableColumn id="1" xr3:uid="{2D2C2897-67FE-4BDA-8D24-487826CADB2E}" name="תאריך הדיווח" dataDxfId="404" dataCellStyle="Normal_2007-16618"/>
    <tableColumn id="2" xr3:uid="{C51D9980-768A-416F-9332-B91559361317}" name="12/31/2023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3D56DE4-6102-4019-B17E-8108E1ADD111}" name="TitleRegion1.a6.m94.1" displayName="TitleRegion1.a6.m94.1" ref="A6:M94" totalsRowShown="0" headerRowDxfId="388" dataDxfId="389" headerRowBorderDxfId="402" tableBorderDxfId="403">
  <autoFilter ref="A6:M94" xr:uid="{D3D56DE4-6102-4019-B17E-8108E1ADD11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5F0C2F17-0D2E-4F65-9F68-4874B0985E75}" name="שם המנפיק/שם נייר ערך "/>
    <tableColumn id="2" xr3:uid="{3A92854E-1586-4F7D-9E4F-D30F6ECDA25B}" name="מספר ני&quot;ע" dataDxfId="401"/>
    <tableColumn id="3" xr3:uid="{40223FDC-A96C-48CB-B208-2656785CD244}" name="זירת מסחר" dataDxfId="400"/>
    <tableColumn id="4" xr3:uid="{EB7416F5-E89B-4C73-B92A-BA2D7806F115}" name="מספר מנפיק" dataDxfId="399"/>
    <tableColumn id="5" xr3:uid="{AABA61AA-AA33-4F8B-AA76-51E02636F4D9}" name="ענף מסחר" dataDxfId="398"/>
    <tableColumn id="6" xr3:uid="{97165E7A-3E8E-403C-A4F2-F84798E44F84}" name="סוג מטבע" dataDxfId="397"/>
    <tableColumn id="7" xr3:uid="{4950D74E-7B33-4915-A6B4-EF4A2CCF1F31}" name="ערך נקוב****" dataDxfId="396"/>
    <tableColumn id="8" xr3:uid="{A1C079D6-7FF3-4537-93FD-40A596BB9404}" name="שער***" dataDxfId="395"/>
    <tableColumn id="9" xr3:uid="{F4DEC703-AABB-4CD0-98B1-315CE212C197}" name="פדיון/ריבית/דיבידנד לקבל*****  " dataDxfId="394"/>
    <tableColumn id="10" xr3:uid="{1989682B-08C5-4B71-9872-89433EB8BD7E}" name="שווי שוק" dataDxfId="393"/>
    <tableColumn id="11" xr3:uid="{959BA8F9-AA02-48A4-9132-37060E00C371}" name="שעור מערך נקוב מונפק" dataDxfId="392"/>
    <tableColumn id="12" xr3:uid="{6C00AA2E-7E70-42AC-9967-DC6D24843A70}" name="שעור מנכסי אפיק ההשקעה" dataDxfId="391"/>
    <tableColumn id="13" xr3:uid="{AFF9A365-F4AF-4188-A1D5-401E82A82188}" name="שעור מסך נכסי השקעה**" dataDxfId="390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CBFA293-DD0F-4A80-9E51-C901D4ACC5A4}" name="RowTitleRegion1.a1.b4.1" displayName="_RowTitleRegion1.a1.b4.1_4" ref="A1:B4" totalsRowShown="0" tableBorderDxfId="387">
  <autoFilter ref="A1:B4" xr:uid="{ACBFA293-DD0F-4A80-9E51-C901D4ACC5A4}">
    <filterColumn colId="0" hiddenButton="1"/>
    <filterColumn colId="1" hiddenButton="1"/>
  </autoFilter>
  <tableColumns count="2">
    <tableColumn id="1" xr3:uid="{7E77B6F6-8E8F-4D02-9C99-3C8AFD6CBDD4}" name="תאריך הדיווח" dataDxfId="386" dataCellStyle="Normal_2007-16618"/>
    <tableColumn id="2" xr3:uid="{CF1F85C8-BFE0-49E2-BB4C-EE35C8DDA5CE}" name="12/31/2023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F36DA6-158F-4343-9CA6-A6A9D13DE9C1}" name="TitleRegion1.a6.n39.1" displayName="TitleRegion1.a6.n39.1" ref="A6:N39" totalsRowShown="0" headerRowDxfId="369" dataDxfId="370" headerRowBorderDxfId="384" tableBorderDxfId="385">
  <autoFilter ref="A6:N39" xr:uid="{87F36DA6-158F-4343-9CA6-A6A9D13DE9C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B2E1CD1-9451-4A19-82A8-E154559C7E4B}" name="שם המנפיק/שם נייר ערך "/>
    <tableColumn id="2" xr3:uid="{1C15E209-9E85-49DA-9090-42B7811D4B40}" name="מספר ני&quot;ע" dataDxfId="383"/>
    <tableColumn id="3" xr3:uid="{3A1B71A5-40C4-4213-8AF8-62391498AB6A}" name="זירת מסחר" dataDxfId="382"/>
    <tableColumn id="4" xr3:uid="{132B9223-16F8-416B-A248-91A032E83369}" name="מספר מנפיק" dataDxfId="381"/>
    <tableColumn id="5" xr3:uid="{0C793BCF-BEEB-4458-85CF-7E1E1B832CBB}" name="ענף מסחר" dataDxfId="380"/>
    <tableColumn id="6" xr3:uid="{DF195367-0813-4B27-A398-3294EC90AA65}" name="דירוג" dataDxfId="379"/>
    <tableColumn id="7" xr3:uid="{AF174FD4-1EAC-45D4-8C9C-C97225740FFA}" name="שם מדרג" dataDxfId="378"/>
    <tableColumn id="8" xr3:uid="{75C07FB7-017B-4053-9537-DDEA452AEE7B}" name="סוג מטבע" dataDxfId="377"/>
    <tableColumn id="9" xr3:uid="{660ECD0A-31C3-49AC-9EC9-D1C5A8417450}" name="ערך נקוב****" dataDxfId="376"/>
    <tableColumn id="10" xr3:uid="{912DF982-82AB-4497-B6F4-EA7DEC9F082B}" name="שער***" dataDxfId="375"/>
    <tableColumn id="11" xr3:uid="{862619A4-7C20-421D-82E0-2E8B723CA1EB}" name="שווי שוק" dataDxfId="374"/>
    <tableColumn id="12" xr3:uid="{AF3E0C2D-A0B3-4343-99EF-5F44327953DB}" name="שעור מערך נקוב מונפק" dataDxfId="373"/>
    <tableColumn id="13" xr3:uid="{E212B205-067A-4714-A7D9-63B22B452E88}" name="שעור מנכסי אפיק ההשקעה" dataDxfId="372"/>
    <tableColumn id="14" xr3:uid="{4762D63A-5BA7-42EA-AC21-272D45F1F371}" name="שעור מסך נכסי השקעה**" dataDxfId="371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3043102-94FD-41EC-B7D6-7FCB9764BF4F}" name="RowTitleRegion1.a1.b4.1" displayName="_RowTitleRegion1.a1.b4.1_5" ref="A1:B4" totalsRowShown="0" tableBorderDxfId="368">
  <autoFilter ref="A1:B4" xr:uid="{C3043102-94FD-41EC-B7D6-7FCB9764BF4F}">
    <filterColumn colId="0" hiddenButton="1"/>
    <filterColumn colId="1" hiddenButton="1"/>
  </autoFilter>
  <tableColumns count="2">
    <tableColumn id="1" xr3:uid="{589C173F-CCDC-4795-B535-A26FEB7DC09E}" name="תאריך הדיווח" dataDxfId="367" dataCellStyle="Normal_2007-16618"/>
    <tableColumn id="2" xr3:uid="{5E989446-CDCC-4DA8-92B7-476A9E7A2494}" name="12/31/2023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9165B6-77DC-4D12-9E0F-D1FBEF82A12B}" name="TitleRegion1.a6.k23.1" displayName="TitleRegion1.a6.k23.1" ref="A6:K23" totalsRowShown="0" headerRowDxfId="353" dataDxfId="354" headerRowBorderDxfId="365" tableBorderDxfId="366">
  <autoFilter ref="A6:K23" xr:uid="{DF9165B6-77DC-4D12-9E0F-D1FBEF82A1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29B13947-E189-443F-9844-EA3204AC3F0C}" name="שם המנפיק/שם נייר ערך"/>
    <tableColumn id="2" xr3:uid="{B0DB3843-52F8-46B9-BB21-008995138712}" name="מספר ני&quot;ע" dataDxfId="364"/>
    <tableColumn id="3" xr3:uid="{47DBCC65-DFE1-4DD7-9FE9-81990893DBB1}" name="זירת מסחר" dataDxfId="363"/>
    <tableColumn id="4" xr3:uid="{6E0CD2A0-02C4-446A-8CA3-8D06E56EC0DA}" name="ענף מסחר" dataDxfId="362"/>
    <tableColumn id="5" xr3:uid="{F7548A45-4E54-4A72-8DDC-0BEBCA07AC53}" name="סוג מטבע" dataDxfId="361"/>
    <tableColumn id="6" xr3:uid="{2994ABC1-7852-4FB9-8EDC-1C2C7721D62C}" name="ערך נקוב****" dataDxfId="360"/>
    <tableColumn id="7" xr3:uid="{5FD6385A-2960-4528-8E4D-486692230EBB}" name="שער***" dataDxfId="359"/>
    <tableColumn id="8" xr3:uid="{C8FB9670-2E11-484E-9B61-1CB9EA3B9FC8}" name="שווי שוק" dataDxfId="358"/>
    <tableColumn id="9" xr3:uid="{B61BB0D2-0137-48F4-B0B5-B252405F964A}" name="שעור מערך נקוב מונפק" dataDxfId="357"/>
    <tableColumn id="10" xr3:uid="{F7687431-48F5-4B0B-84DB-8B1D002B9CAB}" name="שעור מנכסי אפיק ההשקעה" dataDxfId="356"/>
    <tableColumn id="11" xr3:uid="{07CFC105-E778-41D7-8355-BA8E6CB7F652}" name="שעור מסך נכסי השקעה**" dataDxfId="355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BB39557-18EE-4A2F-80D4-C1C2D6368C6C}" name="RowTitleRegion1.a1.b4.1" displayName="_RowTitleRegion1.a1.b4.1_6" ref="A1:B4" totalsRowShown="0" tableBorderDxfId="352">
  <autoFilter ref="A1:B4" xr:uid="{0BB39557-18EE-4A2F-80D4-C1C2D6368C6C}">
    <filterColumn colId="0" hiddenButton="1"/>
    <filterColumn colId="1" hiddenButton="1"/>
  </autoFilter>
  <tableColumns count="2">
    <tableColumn id="1" xr3:uid="{8A795C43-016D-4DEC-94C2-E073E4395071}" name="תאריך הדיווח" dataDxfId="351" dataCellStyle="Normal_2007-16618"/>
    <tableColumn id="2" xr3:uid="{2CB73892-CCE7-46EF-A43F-44C046D470DD}" name="12/31/2023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664F62A-E031-4B14-AF47-6ACF76A8B67B}" name="TitleRegion1.a6.k35.1" displayName="TitleRegion1.a6.k35.1" ref="A6:K35" totalsRowShown="0" headerRowDxfId="337" dataDxfId="338" headerRowBorderDxfId="349" tableBorderDxfId="350">
  <autoFilter ref="A6:K35" xr:uid="{1664F62A-E031-4B14-AF47-6ACF76A8B6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2A0DECB-971E-43B5-9674-1B1A2BD1C086}" name="שם המנפיק/שם נייר ערך"/>
    <tableColumn id="2" xr3:uid="{E61FCB34-91EF-4ECA-8E1D-27BBA8699B29}" name="מספר ני&quot;ע" dataDxfId="348"/>
    <tableColumn id="3" xr3:uid="{FC82BEA2-5CB2-46D7-A7E2-597ACB031F2F}" name="זירת מסחר" dataDxfId="347"/>
    <tableColumn id="4" xr3:uid="{D02CA93C-0DA8-4E87-B909-336E62322235}" name="ענף מסחר" dataDxfId="346"/>
    <tableColumn id="5" xr3:uid="{233298CB-3A08-4298-963A-D3D7970B52BB}" name="סוג מטבע" dataDxfId="345"/>
    <tableColumn id="6" xr3:uid="{7573B001-123D-41B6-B47E-FCF306793C41}" name="ערך נקוב****" dataDxfId="344"/>
    <tableColumn id="7" xr3:uid="{FDEA4625-E7EE-4B4F-B300-9C05A209DB6B}" name="שער***" dataDxfId="343"/>
    <tableColumn id="8" xr3:uid="{9095A675-7F69-4CB5-8F55-90F084F151B1}" name="שווי שוק" dataDxfId="342"/>
    <tableColumn id="9" xr3:uid="{88070495-33C5-4EA4-9197-F1B0D677E981}" name="שעור מערך נקוב מונפק" dataDxfId="341"/>
    <tableColumn id="10" xr3:uid="{15EC8B02-91FA-4153-8B55-19567B163279}" name="שעור מנכסי אפיק ההשקעה" dataDxfId="340"/>
    <tableColumn id="11" xr3:uid="{F955CE49-86B0-426B-A610-316B9E5ECC9E}" name="שעור מסך נכסי השקעה**" dataDxfId="339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B69E748-1206-4E3D-9D2C-530EA0EA8900}" name="RowTitleRegion1.a1.b4.1" displayName="_RowTitleRegion1.a1.b4.1_7" ref="A1:B4" totalsRowShown="0" tableBorderDxfId="336">
  <autoFilter ref="A1:B4" xr:uid="{6B69E748-1206-4E3D-9D2C-530EA0EA8900}">
    <filterColumn colId="0" hiddenButton="1"/>
    <filterColumn colId="1" hiddenButton="1"/>
  </autoFilter>
  <tableColumns count="2">
    <tableColumn id="1" xr3:uid="{34C3A246-BDD4-42A4-8FBD-4E1657FD180D}" name="תאריך הדיווח" dataDxfId="335" dataCellStyle="Normal_2007-16618"/>
    <tableColumn id="2" xr3:uid="{4C66CEBE-8750-48F9-8EA6-654E6E67CBC6}" name="12/31/2023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78D644AF-3232-4A9E-AC42-02D859410FFB}" name="TitleRegion1.a6.j22.1" displayName="TitleRegion1.a6.j22.1" ref="A6:J22" totalsRowShown="0" headerRowDxfId="322" dataDxfId="323" headerRowBorderDxfId="333" tableBorderDxfId="334">
  <autoFilter ref="A6:J22" xr:uid="{78D644AF-3232-4A9E-AC42-02D859410FF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D58D3C-EE8D-43C5-B94B-7675731D6E69}" name="שם המנפיק/שם נייר ערך"/>
    <tableColumn id="2" xr3:uid="{3932DD8B-1EA7-491A-94C1-CBAA4B5C59D0}" name="מספר ני&quot;ע" dataDxfId="332"/>
    <tableColumn id="3" xr3:uid="{E4D62FE5-94B8-4EF4-A793-25D204228523}" name="זירת מסחר" dataDxfId="331"/>
    <tableColumn id="4" xr3:uid="{0498B970-CE4C-4A37-9FF4-08A0EEBFD936}" name="ענף מסחר" dataDxfId="330"/>
    <tableColumn id="5" xr3:uid="{7D0996E6-5B47-48DD-91E5-8E1062E3BCC6}" name="סוג מטבע" dataDxfId="329"/>
    <tableColumn id="6" xr3:uid="{A8751F33-BD2D-4207-A6C0-53311724E21D}" name="ערך נקוב****" dataDxfId="328"/>
    <tableColumn id="7" xr3:uid="{6F47DEF6-06B5-4280-9D6E-2673F20D8FE7}" name="שער***" dataDxfId="327"/>
    <tableColumn id="8" xr3:uid="{CC9A9A8F-A97B-4C9F-8C33-6BF526EC1209}" name="שווי שוק" dataDxfId="326"/>
    <tableColumn id="9" xr3:uid="{2C6F5666-46BB-48AF-AACD-A28F09C1233C}" name="שעור מנכסי אפיק ההשקעה" dataDxfId="325"/>
    <tableColumn id="10" xr3:uid="{B76A78FE-7478-4B5C-A8DF-3ECD609A2478}" name="שעור מסך נכסי השקעה**" dataDxfId="324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CD9C6A4-29FB-48AD-B277-B62FA8D4E6AA}" name="RowTitleRegion1.a1.b4.1" displayName="_RowTitleRegion1.a1.b4.1_8" ref="A1:B4" totalsRowShown="0" tableBorderDxfId="321">
  <autoFilter ref="A1:B4" xr:uid="{FCD9C6A4-29FB-48AD-B277-B62FA8D4E6AA}">
    <filterColumn colId="0" hiddenButton="1"/>
    <filterColumn colId="1" hiddenButton="1"/>
  </autoFilter>
  <tableColumns count="2">
    <tableColumn id="1" xr3:uid="{291282EE-06CF-43B9-93BA-2732CDE41A5C}" name="תאריך הדיווח" dataDxfId="320" dataCellStyle="Normal_2007-16618"/>
    <tableColumn id="2" xr3:uid="{A2692DD6-8847-4952-A8BB-88D8050043F5}" name="12/31/2023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EC02D2-99EF-47C0-93D2-AEB41FAF18F0}" name="TitleRegion1.a6.p41.1" displayName="TitleRegion1.a6.p41.1" ref="A6:P41" totalsRowShown="0" headerRowDxfId="301" dataDxfId="302" headerRowBorderDxfId="318" tableBorderDxfId="319">
  <autoFilter ref="A6:P41" xr:uid="{A0EC02D2-99EF-47C0-93D2-AEB41FAF18F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D8C0B0D7-537B-4405-A44E-A0BC51CCB32A}" name="שם המנפיק/שם נייר ערך"/>
    <tableColumn id="2" xr3:uid="{B2FD0B52-EAC5-45D6-8D1F-D30151FB25E3}" name="מספר ני&quot;ע" dataDxfId="317"/>
    <tableColumn id="3" xr3:uid="{314A6201-6A52-4929-9252-B055D471D80C}" name="נכס הבסיס" dataDxfId="316"/>
    <tableColumn id="4" xr3:uid="{835960D6-565C-48E9-A148-AFFE2C79DB06}" name="דירוג" dataDxfId="315"/>
    <tableColumn id="5" xr3:uid="{F2665D85-8E11-41AC-8C35-C2D69C845C71}" name="שם מדרג" dataDxfId="314"/>
    <tableColumn id="6" xr3:uid="{267BEA16-BFAE-45AD-99F0-C8E8046A2829}" name="תאריך רכישה" dataDxfId="313"/>
    <tableColumn id="7" xr3:uid="{2D85BAB8-128E-470E-9FB7-FC4E5F7AFBD8}" name="מח&quot;מ" dataDxfId="312"/>
    <tableColumn id="8" xr3:uid="{0C996967-F284-4803-BC7D-D1D6AE8EAAF6}" name="סוג מטבע" dataDxfId="311"/>
    <tableColumn id="9" xr3:uid="{916F2775-4178-4123-9E82-D119474802E2}" name="שיעור ריבית" dataDxfId="310"/>
    <tableColumn id="10" xr3:uid="{E07E186D-EBF1-44F0-A4EB-B34AB728D9E3}" name="תשואה לפידיון" dataDxfId="309"/>
    <tableColumn id="11" xr3:uid="{F3C6D1DD-27DF-4495-B232-656A6036111B}" name="ערך נקוב****" dataDxfId="308"/>
    <tableColumn id="12" xr3:uid="{6EF4F756-8EF5-4502-B83D-8CA0E69B88AC}" name="שער***" dataDxfId="307"/>
    <tableColumn id="13" xr3:uid="{02CB08E9-334E-43E5-947A-74AB3EFFB890}" name="שווי שוק" dataDxfId="306"/>
    <tableColumn id="14" xr3:uid="{5472F19A-96CA-488C-A92E-9DE7A603766E}" name="שעור מערך נקוב מונפק" dataDxfId="305"/>
    <tableColumn id="15" xr3:uid="{30BC822C-9916-477C-A3AA-2EAC58065540}" name="שעור מנכסי אפיק ההשקעה" dataDxfId="304"/>
    <tableColumn id="16" xr3:uid="{543D4C5C-1FC1-4FC4-93FE-B9C806FE82F2}" name="שעור מסך נכסי השקעה**" dataDxfId="30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D64FF58-B9C7-472F-A01C-EBC3CA02E92C}" name="RowTitleRegion1.a1.b4.1" displayName="_RowTitleRegion1.a1.b4.1_9" ref="A1:B4" totalsRowShown="0" tableBorderDxfId="300">
  <autoFilter ref="A1:B4" xr:uid="{AD64FF58-B9C7-472F-A01C-EBC3CA02E92C}">
    <filterColumn colId="0" hiddenButton="1"/>
    <filterColumn colId="1" hiddenButton="1"/>
  </autoFilter>
  <tableColumns count="2">
    <tableColumn id="1" xr3:uid="{BD9B5748-CBA7-4305-AFD9-D0631B2AC053}" name="תאריך הדיווח" dataDxfId="299" dataCellStyle="Normal_2007-16618"/>
    <tableColumn id="2" xr3:uid="{6130E4BA-0736-4E41-867A-3CD441567A3F}" name="12/31/202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7BC9EB8F-39E1-4CB2-8B42-B4F7B0472DA7}" name="TitleRegion1.a6.o35.1" displayName="TitleRegion1.a6.o35.1" ref="A6:O35" totalsRowShown="0" headerRowDxfId="281" dataDxfId="282" headerRowBorderDxfId="297" tableBorderDxfId="298">
  <autoFilter ref="A6:O35" xr:uid="{7BC9EB8F-39E1-4CB2-8B42-B4F7B0472D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7F58284-C1CD-4FE9-9DC3-E0FE97D109C1}" name="שם המנפיק/שם נייר ערך"/>
    <tableColumn id="2" xr3:uid="{520BA891-5A42-4F60-9977-909764E42C72}" name="מספר ני&quot;ע" dataDxfId="296"/>
    <tableColumn id="3" xr3:uid="{9FB4B1F8-DFE6-4DFA-B700-55CF59FA959C}" name="דירוג" dataDxfId="295"/>
    <tableColumn id="4" xr3:uid="{43595E65-A8EB-468F-B602-E8AE99BD795B}" name="שם מדרג" dataDxfId="294"/>
    <tableColumn id="5" xr3:uid="{3B81A6FF-06CF-4C5C-95A9-7645B693888D}" name="תאריך רכישה" dataDxfId="293"/>
    <tableColumn id="6" xr3:uid="{48106BEC-4C5C-434F-91F1-CD77F0C4189A}" name="מח&quot;מ" dataDxfId="292"/>
    <tableColumn id="7" xr3:uid="{C69C502C-5D07-4FB2-92E4-959779F9C1F0}" name="סוג מטבע" dataDxfId="291"/>
    <tableColumn id="8" xr3:uid="{8D00EF01-B4A2-458B-BEAB-196E19EAE11E}" name="שיעור ריבית" dataDxfId="290"/>
    <tableColumn id="9" xr3:uid="{32E06485-BBB8-4564-89F3-338628EABD12}" name="תשואה לפידיון" dataDxfId="289"/>
    <tableColumn id="10" xr3:uid="{291E8748-B96C-464D-BBF0-55C86D88F1BC}" name="ערך נקוב****" dataDxfId="288"/>
    <tableColumn id="11" xr3:uid="{98807CCA-972D-48B5-99FB-2489B13815ED}" name="שער***" dataDxfId="287"/>
    <tableColumn id="12" xr3:uid="{F9ABE79E-DC52-46AF-98F8-9F1086D12F46}" name="שווי הוגן" dataDxfId="286"/>
    <tableColumn id="13" xr3:uid="{1AEDDA44-A5A8-4DA3-9D45-05712D000708}" name="שעור מערך נקוב מונפק" dataDxfId="285"/>
    <tableColumn id="14" xr3:uid="{6F5D5D09-D82C-4F5B-93E3-7A965D22AD7E}" name="שעור מנכסי אפיק ההשקעה" dataDxfId="284"/>
    <tableColumn id="15" xr3:uid="{5452BB19-99D1-4009-B7E5-52F4A25C3FF4}" name="שעור מסך נכסי השקעה**" dataDxfId="28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32A5392-7ECB-4148-8AC9-8D44E8C6E6BE}" name="RowTitleRegion1.a1.b4.1" displayName="_RowTitleRegion1.a1.b4.1_10" ref="A1:B4" totalsRowShown="0" tableBorderDxfId="280">
  <autoFilter ref="A1:B4" xr:uid="{732A5392-7ECB-4148-8AC9-8D44E8C6E6BE}">
    <filterColumn colId="0" hiddenButton="1"/>
    <filterColumn colId="1" hiddenButton="1"/>
  </autoFilter>
  <tableColumns count="2">
    <tableColumn id="1" xr3:uid="{19AC0B12-7D4E-4C7C-8575-38F5151E21F5}" name="תאריך הדיווח" dataDxfId="279" dataCellStyle="Normal_2007-16618"/>
    <tableColumn id="2" xr3:uid="{E54F6E53-ABAB-4359-890C-C0BC336DFF55}" name="12/31/202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E3B55D7-1707-4593-8A38-F09D87611D98}" name="TitleRegion1.a6.r27.1" displayName="TitleRegion1.a6.r27.1" ref="A6:R27" totalsRowShown="0" headerRowDxfId="258" dataDxfId="259" headerRowBorderDxfId="277" tableBorderDxfId="278">
  <autoFilter ref="A6:R27" xr:uid="{5E3B55D7-1707-4593-8A38-F09D87611D9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22912EE-DB21-4F96-A93F-9C74FC64D38E}" name="שם המנפיק/שם נייר ערך"/>
    <tableColumn id="2" xr3:uid="{72260DC2-6EFA-4BAC-92ED-BACA8A46B3A6}" name="מספר ני&quot;ע" dataDxfId="276"/>
    <tableColumn id="3" xr3:uid="{813C6EE5-033B-4486-AAAD-636B91E7DE17}" name="ספק המידע" dataDxfId="275"/>
    <tableColumn id="4" xr3:uid="{E53F9FCC-1859-4C23-8851-2C7586F65CE8}" name="מספר מנפיק" dataDxfId="274"/>
    <tableColumn id="5" xr3:uid="{1FC823C4-F2EB-463E-BAD5-D3D36D8455AC}" name="ענף מסחר" dataDxfId="273"/>
    <tableColumn id="6" xr3:uid="{A9D71D24-16F1-49F4-9A65-152A1B1BC6B9}" name="דירוג" dataDxfId="272"/>
    <tableColumn id="7" xr3:uid="{DC9CBFB3-844D-4267-979A-404901B53639}" name="שם מדרג" dataDxfId="271"/>
    <tableColumn id="8" xr3:uid="{5743107C-3037-4DA4-90E0-712012167B73}" name="תאריך רכישה" dataDxfId="270"/>
    <tableColumn id="9" xr3:uid="{9A8BB0A7-9F72-45A0-9802-D03A475CDC8B}" name="מח&quot;מ" dataDxfId="269"/>
    <tableColumn id="10" xr3:uid="{3D12E1BA-41AB-4636-BBD4-22B2AAA21129}" name="סוג מטבע" dataDxfId="268"/>
    <tableColumn id="11" xr3:uid="{3807BE55-4546-42DF-AAF7-F79791BDA226}" name="שיעור ריבית" dataDxfId="267"/>
    <tableColumn id="12" xr3:uid="{CF6601EE-72EA-4C8B-83F3-B5ED1C548B7A}" name="תשואה לפידיון" dataDxfId="266"/>
    <tableColumn id="13" xr3:uid="{C891D7AF-5497-4C4B-9D9C-0FBA72BEFD85}" name="ערך נקוב****" dataDxfId="265"/>
    <tableColumn id="14" xr3:uid="{7B99D40E-62C7-4D86-A5EF-EEAA4DEE15EE}" name="שער***" dataDxfId="264"/>
    <tableColumn id="15" xr3:uid="{5F9FF194-0104-43A3-8983-D9BFAAA95CBA}" name="שווי הוגן" dataDxfId="263"/>
    <tableColumn id="16" xr3:uid="{B4B81D90-30B8-4E11-A674-4C148663B4B6}" name="שעור מערך נקוב מונפק" dataDxfId="262"/>
    <tableColumn id="17" xr3:uid="{1DB9C475-2680-4A01-969C-8F51FEA33CC7}" name="שעור מנכסי אפיק ההשקעה" dataDxfId="261"/>
    <tableColumn id="18" xr3:uid="{E9E4A9AD-FD96-4696-A48E-4D88BD45C386}" name="שעור מסך נכסי השקעה**" dataDxfId="260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8D3ADEB-915F-4942-B13C-F1EBE8EAAEE4}" name="RowTitleRegion1.a1.b4.1" displayName="_RowTitleRegion1.a1.b4.1_11" ref="A1:B4" totalsRowShown="0" tableBorderDxfId="257">
  <autoFilter ref="A1:B4" xr:uid="{28D3ADEB-915F-4942-B13C-F1EBE8EAAEE4}">
    <filterColumn colId="0" hiddenButton="1"/>
    <filterColumn colId="1" hiddenButton="1"/>
  </autoFilter>
  <tableColumns count="2">
    <tableColumn id="1" xr3:uid="{95A2D02F-5DC5-4E69-8D54-F6544C9D7423}" name="תאריך הדיווח" dataDxfId="256" dataCellStyle="Normal_2007-16618"/>
    <tableColumn id="2" xr3:uid="{D5F7C1AC-841B-4A4C-979D-15BB231F0974}" name="12/31/2023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C8793428-6A20-4088-8B09-1144E2B3FFB9}" name="TitleRegion1.a6.r44.1" displayName="TitleRegion1.a6.r44.1" ref="A6:R44" totalsRowShown="0" headerRowDxfId="235" dataDxfId="236" headerRowBorderDxfId="254" tableBorderDxfId="255">
  <autoFilter ref="A6:R44" xr:uid="{C8793428-6A20-4088-8B09-1144E2B3FFB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155837A-3E60-4D2F-8F80-9C70A80556C3}" name="שם המנפיק/שם נייר ערך"/>
    <tableColumn id="2" xr3:uid="{998C07BF-1871-452A-A3A3-86B6A8CD31A0}" name="מספר ני&quot;ע" dataDxfId="253"/>
    <tableColumn id="3" xr3:uid="{5DFA3344-39BE-4477-85E2-8FB1A84429BC}" name="ספק המידע" dataDxfId="252"/>
    <tableColumn id="4" xr3:uid="{6C4B4574-7CCA-45ED-9E41-5F0AAB384A43}" name="מספר מנפיק" dataDxfId="251"/>
    <tableColumn id="5" xr3:uid="{CDB4A283-BBEE-42C1-9937-6EF76DEE2C1D}" name="ענף מסחר" dataDxfId="250"/>
    <tableColumn id="6" xr3:uid="{7EED9312-EDE6-41D7-96A8-B8A2C2156C93}" name="דירוג" dataDxfId="249"/>
    <tableColumn id="7" xr3:uid="{1A5C7F56-2235-4653-ACF1-5C1C97A58061}" name="שם מדרג" dataDxfId="248"/>
    <tableColumn id="8" xr3:uid="{BD166C60-FF18-4911-843F-CCD568C5B4B4}" name="תאריך רכישה" dataDxfId="247"/>
    <tableColumn id="9" xr3:uid="{06420636-C358-4378-9DFC-B13FE2319EA1}" name="מח&quot;מ" dataDxfId="246"/>
    <tableColumn id="10" xr3:uid="{B1BDC71D-3AC3-4F77-84F7-6C73ED31AF65}" name="סוג מטבע" dataDxfId="245"/>
    <tableColumn id="11" xr3:uid="{28FDC707-46D6-49A4-A937-7B3AA42BCD48}" name="שיעור ריבית" dataDxfId="244"/>
    <tableColumn id="12" xr3:uid="{13729ECF-E91E-4CF3-8E97-708A85854609}" name="תשואה לפידיון" dataDxfId="243"/>
    <tableColumn id="13" xr3:uid="{6CE65475-C7E5-4045-ADB7-469C46763849}" name="ערך נקוב****" dataDxfId="242"/>
    <tableColumn id="14" xr3:uid="{3E27B2B6-0330-4F0C-AB26-A25EC276C5F8}" name="שער***" dataDxfId="241"/>
    <tableColumn id="15" xr3:uid="{A5395047-83AC-4265-904F-8842D3915C24}" name="שווי הוגן" dataDxfId="240"/>
    <tableColumn id="16" xr3:uid="{B27966E3-7F13-4FE9-8124-B1247DE41F0A}" name="שעור מערך נקוב מונפק" dataDxfId="239"/>
    <tableColumn id="17" xr3:uid="{112DC12E-5826-44FB-A15B-F99AC699C5EB}" name="שעור מנכסי אפיק ההשקעה" dataDxfId="238"/>
    <tableColumn id="18" xr3:uid="{02435ED2-AF2C-48DE-9AFC-8CFCB8B519DA}" name="שעור מסך נכסי השקעה**" dataDxfId="237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8256030-E586-4B47-936D-BAC2E153F64B}" name="RowTitleRegion1.a1.b4.1" displayName="_RowTitleRegion1.a1.b4.1_12" ref="A1:B4" totalsRowShown="0" tableBorderDxfId="234">
  <autoFilter ref="A1:B4" xr:uid="{78256030-E586-4B47-936D-BAC2E153F64B}">
    <filterColumn colId="0" hiddenButton="1"/>
    <filterColumn colId="1" hiddenButton="1"/>
  </autoFilter>
  <tableColumns count="2">
    <tableColumn id="1" xr3:uid="{A5E7F14A-6AEF-4355-9E1A-9341514DAA2C}" name="תאריך הדיווח" dataDxfId="233" dataCellStyle="Normal_2007-16618"/>
    <tableColumn id="2" xr3:uid="{C6B42063-C2C0-4898-806F-DB7E4DE559B4}" name="12/31/2023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A1DCEDF-0865-4BAF-A88D-11B25BFD8593}" name="TitleRegion1.a6.l20.1" displayName="TitleRegion1.a6.l20.1" ref="A6:L20" totalsRowShown="0" headerRowDxfId="218" dataDxfId="219" headerRowBorderDxfId="231" tableBorderDxfId="232">
  <autoFilter ref="A6:L20" xr:uid="{8A1DCEDF-0865-4BAF-A88D-11B25BFD859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26AD488-59D5-40BA-B0D4-7CD1E2162141}" name="שם המנפיק/שם נייר ערך"/>
    <tableColumn id="2" xr3:uid="{A2F21261-A866-453E-9244-21A382343AD8}" name="מספר ני&quot;ע" dataDxfId="230"/>
    <tableColumn id="3" xr3:uid="{E5563F29-0483-4F90-B59B-488CD4A7F1BA}" name="ספק המידע" dataDxfId="229"/>
    <tableColumn id="4" xr3:uid="{4E0F1E41-F454-42D7-ABC2-3A23EC0DD200}" name="מספר מנפיק" dataDxfId="228"/>
    <tableColumn id="5" xr3:uid="{DA59CED6-2665-4216-A891-64FAF4F3212D}" name="ענף מסחר" dataDxfId="227"/>
    <tableColumn id="6" xr3:uid="{AC50DB83-0354-4726-8BBC-E4ECAD7B8075}" name="סוג מטבע" dataDxfId="226"/>
    <tableColumn id="7" xr3:uid="{627B286B-215D-423E-B9E6-0A854985DAED}" name="ערך נקוב****" dataDxfId="225"/>
    <tableColumn id="8" xr3:uid="{EFE5EC9D-61F7-4CB3-9581-440A99C27842}" name="שער***" dataDxfId="224"/>
    <tableColumn id="9" xr3:uid="{06C1D61E-B637-4C7D-9847-1B1AB585C6E2}" name="שווי הוגן" dataDxfId="223"/>
    <tableColumn id="10" xr3:uid="{54294CC7-FBBC-4BDB-9E49-B5822BED306C}" name="שעור מערך נקוב מונפק" dataDxfId="222"/>
    <tableColumn id="11" xr3:uid="{FF81423D-C416-4924-B9F2-C5DD6B4AF2F9}" name="שעור מנכסי אפיק ההשקעה" dataDxfId="221"/>
    <tableColumn id="12" xr3:uid="{AAD0A755-4397-4639-9D62-81BA54FE4551}" name="שעור מסך נכסי השקעה**" dataDxfId="220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23655142-41ED-4080-B8CA-9A02C0A31FE4}" name="RowTitleRegion1.a1.b4.1" displayName="_RowTitleRegion1.a1.b4.1_13" ref="A1:B4" totalsRowShown="0" tableBorderDxfId="217">
  <autoFilter ref="A1:B4" xr:uid="{23655142-41ED-4080-B8CA-9A02C0A31FE4}">
    <filterColumn colId="0" hiddenButton="1"/>
    <filterColumn colId="1" hiddenButton="1"/>
  </autoFilter>
  <tableColumns count="2">
    <tableColumn id="1" xr3:uid="{19D56FEF-EC16-470D-A0ED-0E1F7C1EB525}" name="תאריך הדיווח" dataDxfId="216" dataCellStyle="Normal_2007-16618"/>
    <tableColumn id="2" xr3:uid="{42FB973F-8241-4669-BC67-136917B65C85}" name="12/31/2023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673C6409-DB9D-460B-8B33-71FBBF91C147}" name="TitleRegion1.a6.j33.1" displayName="TitleRegion1.a6.j33.1" ref="A6:J33" totalsRowShown="0" headerRowDxfId="203" dataDxfId="204" headerRowBorderDxfId="214" tableBorderDxfId="215">
  <autoFilter ref="A6:J33" xr:uid="{673C6409-DB9D-460B-8B33-71FBBF91C14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20EB3B5-3B14-4DAD-AAA6-4C5F9DCBD7CB}" name="שם המנפיק/שם נייר ערך"/>
    <tableColumn id="2" xr3:uid="{4EB03FAE-06B4-4F88-A853-82A5492CB3FD}" name="מספר ני&quot;ע" dataDxfId="213"/>
    <tableColumn id="3" xr3:uid="{6C267154-0C94-4F39-A838-0C4C14179F0A}" name="סוג מטבע" dataDxfId="212"/>
    <tableColumn id="4" xr3:uid="{EBE4A5F4-B4F2-403A-B6EB-C11F7D1CE804}" name="תאריך רכישה" dataDxfId="211"/>
    <tableColumn id="5" xr3:uid="{9E23F0D2-5072-4F45-9655-ACD872E5F518}" name="ערך נקוב****" dataDxfId="210"/>
    <tableColumn id="6" xr3:uid="{5D54807E-AC02-4C6E-82C2-7E8FE0E6CF67}" name="שער***" dataDxfId="209"/>
    <tableColumn id="7" xr3:uid="{BC2760B1-A676-4794-A41C-5A6DA410099A}" name="שווי הוגן" dataDxfId="208"/>
    <tableColumn id="8" xr3:uid="{772F4CD0-1FC8-4C00-A4C3-80A53E633AB3}" name="שעור מערך נקוב מונפק" dataDxfId="207"/>
    <tableColumn id="9" xr3:uid="{FFFC7408-3CFD-4CC6-B968-F3C31BF8B190}" name="שעור מנכסי אפיק ההשקעה" dataDxfId="206"/>
    <tableColumn id="10" xr3:uid="{C59BB79B-C39B-4B8F-8E54-13A82D9BD79C}" name="שעור מסך נכסי השקעה**" dataDxfId="205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507D1140-5FE9-41D2-ABF7-4D94CEEEA6B0}" name="RowTitleRegion1.a1.b4.1" displayName="_RowTitleRegion1.a1.b4.1_14" ref="A1:B4" totalsRowShown="0" tableBorderDxfId="202">
  <autoFilter ref="A1:B4" xr:uid="{507D1140-5FE9-41D2-ABF7-4D94CEEEA6B0}">
    <filterColumn colId="0" hiddenButton="1"/>
    <filterColumn colId="1" hiddenButton="1"/>
  </autoFilter>
  <tableColumns count="2">
    <tableColumn id="1" xr3:uid="{D2DEB571-3AC7-4C1E-BA30-505494523A95}" name="תאריך הדיווח" dataDxfId="201" dataCellStyle="Normal_2007-16618"/>
    <tableColumn id="2" xr3:uid="{65869292-C5D4-411D-A5F2-B184A0986BEF}" name="12/31/2023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39CFDF2-4497-47CA-9AF8-5021132F90EA}" name="TitleRegion1.a6.k18.1" displayName="TitleRegion1.a6.k18.1" ref="A6:K18" totalsRowShown="0" headerRowDxfId="187" dataDxfId="188" headerRowBorderDxfId="199" tableBorderDxfId="200">
  <autoFilter ref="A6:K18" xr:uid="{439CFDF2-4497-47CA-9AF8-5021132F90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346584F-483C-4DBE-8F76-00B6FAED21C5}" name="שם המנפיק/שם נייר ערך"/>
    <tableColumn id="2" xr3:uid="{5491A0C3-2445-4FA5-9C86-4B577C7CBE68}" name="מספר ני&quot;ע" dataDxfId="198"/>
    <tableColumn id="3" xr3:uid="{569D4B6A-71BD-4E64-9D78-A7C742FD1A99}" name="ענף מסחר" dataDxfId="197"/>
    <tableColumn id="4" xr3:uid="{5F8137F7-D0C3-4737-B7BF-5EF5E6D6349D}" name="סוג מטבע" dataDxfId="196"/>
    <tableColumn id="5" xr3:uid="{072292E1-DE08-4736-B4F6-478E6C8063CF}" name="תאריך רכישה" dataDxfId="195"/>
    <tableColumn id="6" xr3:uid="{DB998B8E-1A55-46A7-A53E-4AFBEBD96998}" name="ערך נקוב****" dataDxfId="194"/>
    <tableColumn id="7" xr3:uid="{8BC93036-9D3D-4561-813E-25E2803EF8B2}" name="שער***" dataDxfId="193"/>
    <tableColumn id="8" xr3:uid="{B4F84A51-09BF-4A72-8BC5-07C4656B0513}" name="שווי הוגן" dataDxfId="192"/>
    <tableColumn id="9" xr3:uid="{0E247A98-282D-498B-A045-65EACAEC1F06}" name="שעור מערך נקוב מונפק" dataDxfId="191"/>
    <tableColumn id="10" xr3:uid="{1BFBA847-3794-4A39-AB3F-9D1435A6B2CF}" name="שעור מנכסי אפיק ההשקעה" dataDxfId="190"/>
    <tableColumn id="11" xr3:uid="{483062CA-3F31-4F07-9807-C3C2A7A383C8}" name="שעור מסך נכסי השקעה**" dataDxfId="189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3FD4B26-091E-4E0D-8EC7-4F8A059D84FF}" name="RowTitleRegion1.a1.b4.1" displayName="_RowTitleRegion1.a1.b4.1_15" ref="A1:B4" totalsRowShown="0" tableBorderDxfId="186">
  <autoFilter ref="A1:B4" xr:uid="{A3FD4B26-091E-4E0D-8EC7-4F8A059D84FF}">
    <filterColumn colId="0" hiddenButton="1"/>
    <filterColumn colId="1" hiddenButton="1"/>
  </autoFilter>
  <tableColumns count="2">
    <tableColumn id="1" xr3:uid="{D65C55A4-F13C-4903-9BCF-01FBB8CE4670}" name="תאריך הדיווח" dataDxfId="185" dataCellStyle="Normal_2007-16618"/>
    <tableColumn id="2" xr3:uid="{A3324390-76D5-41D0-969E-CFC71B7DA62E}" name="12/31/2023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105CA01-3A12-4FFD-A861-12F8A7D0CAFC}" name="TitleRegion1.a6.k36.1" displayName="TitleRegion1.a6.k36.1" ref="A6:K36" totalsRowShown="0" headerRowDxfId="171" dataDxfId="172" headerRowBorderDxfId="183" tableBorderDxfId="184">
  <autoFilter ref="A6:K36" xr:uid="{B105CA01-3A12-4FFD-A861-12F8A7D0CAF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200EED5-0C16-4C3B-A9AC-EC4E2CADC774}" name="שם המנפיק/שם נייר ערך"/>
    <tableColumn id="2" xr3:uid="{72CD1524-CCCB-48CA-85E7-435615891373}" name="מספר ני&quot;ע" dataDxfId="182"/>
    <tableColumn id="3" xr3:uid="{1C3CF5C0-2EA8-4E5C-BDE9-DC161D800EA1}" name="ענף מסחר" dataDxfId="181"/>
    <tableColumn id="4" xr3:uid="{669E6266-7D98-4B42-827E-DCBFDF20E2D6}" name="סוג מטבע" dataDxfId="180"/>
    <tableColumn id="5" xr3:uid="{567C610D-02C2-4CA6-8A57-62B1301BE77D}" name="תאריך רכישה" dataDxfId="179"/>
    <tableColumn id="6" xr3:uid="{0DC7F273-8026-4722-BFD8-7D09B02DE0E1}" name="ערך נקוב****" dataDxfId="178"/>
    <tableColumn id="7" xr3:uid="{14D3BD7C-C25D-403B-B65A-F756AD19DDA8}" name="שער***" dataDxfId="177"/>
    <tableColumn id="8" xr3:uid="{813F34C9-EFBE-48CE-A876-84B95B5A783A}" name="שווי הוגן" dataDxfId="176"/>
    <tableColumn id="9" xr3:uid="{EE201552-2251-4E59-8779-FF38CFF780C5}" name="שעור מערך נקוב מונפק" dataDxfId="175"/>
    <tableColumn id="10" xr3:uid="{7D5E60F9-A1A2-4CB2-ABB6-75EB509C7286}" name="שעור מנכסי אפיק ההשקעה" dataDxfId="174"/>
    <tableColumn id="11" xr3:uid="{8F5828F6-6C01-4360-87C4-2BBD6EBD0AFE}" name="שעור מסך נכסי השקעה**" dataDxfId="17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EBC5165-88B6-44C0-A8C7-461077872D7B}" name="RowTitleRegion1.a1.b4.1" displayName="_RowTitleRegion1.a1.b4.1_16" ref="A1:B4" totalsRowShown="0" tableBorderDxfId="170">
  <autoFilter ref="A1:B4" xr:uid="{8EBC5165-88B6-44C0-A8C7-461077872D7B}">
    <filterColumn colId="0" hiddenButton="1"/>
    <filterColumn colId="1" hiddenButton="1"/>
  </autoFilter>
  <tableColumns count="2">
    <tableColumn id="1" xr3:uid="{5D8D5E1D-67F9-4799-8FE9-C13AC9A04C1C}" name="תאריך הדיווח" dataDxfId="169" dataCellStyle="Normal_2007-16618"/>
    <tableColumn id="2" xr3:uid="{0DE8B615-D513-40FA-9363-572DFD47936C}" name="12/31/202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E178F198-133C-44AE-9F5D-8A1F69F6312E}" name="TitleRegion1.a6.j349.1" displayName="TitleRegion1.a6.j349.1" ref="A6:J349" totalsRowShown="0" headerRowDxfId="156" dataDxfId="157" headerRowBorderDxfId="167" tableBorderDxfId="168">
  <autoFilter ref="A6:J349" xr:uid="{E178F198-133C-44AE-9F5D-8A1F69F631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B6D378AB-6BF3-47F9-AA0C-7EEF2130438E}" name="שם המנפיק/שם נייר ערך"/>
    <tableColumn id="2" xr3:uid="{066BBE26-2012-4B54-8F12-367EC9D1301B}" name="מספר ני&quot;ע" dataDxfId="166"/>
    <tableColumn id="3" xr3:uid="{3D23EF30-0DB6-4EC8-8C95-FA2558BADB16}" name="ענף מסחר" dataDxfId="165"/>
    <tableColumn id="4" xr3:uid="{E12627F1-0368-4227-B028-713280F80EBF}" name="סוג מטבע" dataDxfId="164"/>
    <tableColumn id="5" xr3:uid="{325D9AF1-C320-45BC-9DC0-84131A14644D}" name="תאריך רכישה" dataDxfId="163"/>
    <tableColumn id="6" xr3:uid="{0FE30806-C7B3-46AC-8AC9-4F5BB5542AC4}" name="ערך נקוב****" dataDxfId="162"/>
    <tableColumn id="7" xr3:uid="{86AF288E-3F1E-4F2E-9D89-A73BB6F0C87C}" name="שער***" dataDxfId="161"/>
    <tableColumn id="8" xr3:uid="{7D864A45-E666-4635-B364-4F2BBA5536FC}" name="שווי הוגן" dataDxfId="160"/>
    <tableColumn id="9" xr3:uid="{A0CAED1D-6312-44DF-A9CD-2BAA55506C3E}" name="שעור מנכסי אפיק ההשקעה" dataDxfId="159"/>
    <tableColumn id="10" xr3:uid="{DD335909-4DDE-43DD-A7D6-F0029A591F25}" name="שעור מסך נכסי השקעה**" dataDxfId="158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F88BDCD7-39F4-49B9-BA03-D4E8DD19416E}" name="RowTitleRegion1.a1.b4.1" displayName="_RowTitleRegion1.a1.b4.1_17" ref="A1:B4" totalsRowShown="0" tableBorderDxfId="155">
  <autoFilter ref="A1:B4" xr:uid="{F88BDCD7-39F4-49B9-BA03-D4E8DD19416E}">
    <filterColumn colId="0" hiddenButton="1"/>
    <filterColumn colId="1" hiddenButton="1"/>
  </autoFilter>
  <tableColumns count="2">
    <tableColumn id="1" xr3:uid="{C478A28D-6639-426C-9C48-5C3C4BFE08A5}" name="תאריך הדיווח" dataDxfId="154" dataCellStyle="Normal_2007-16618"/>
    <tableColumn id="2" xr3:uid="{84E5675F-A5C9-4FED-9B42-73ECE407704E}" name="12/31/2023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C56EBF4E-0162-459E-B524-B4909F08F02B}" name="TitleRegion1.a6.p41.1" displayName="TitleRegion1.a6.p41.1_" ref="A6:P41" totalsRowShown="0" headerRowDxfId="135" dataDxfId="136" headerRowBorderDxfId="152" tableBorderDxfId="153">
  <autoFilter ref="A6:P41" xr:uid="{C56EBF4E-0162-459E-B524-B4909F08F0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CFBC3305-014D-4D1C-AD55-7C5F8D8AE267}" name="שם המנפיק/שם נייר ערך"/>
    <tableColumn id="2" xr3:uid="{61F6F861-5E97-4FD9-8473-F41BD0A6ED6E}" name="מספר ני&quot;ע" dataDxfId="151"/>
    <tableColumn id="3" xr3:uid="{FC22422F-225C-47F8-87C4-978DF4060687}" name="נכס הבסיס" dataDxfId="150"/>
    <tableColumn id="4" xr3:uid="{0821F067-6AAC-42BF-A53D-A95DD5987D2D}" name="דירוג" dataDxfId="149"/>
    <tableColumn id="5" xr3:uid="{ACDC0A20-A13A-4B7A-9F85-991FAF66DEF9}" name="שם מדרג" dataDxfId="148"/>
    <tableColumn id="6" xr3:uid="{B0184CD9-3643-49D1-AF49-463BE3C23F0C}" name="תאריך רכישה" dataDxfId="147"/>
    <tableColumn id="7" xr3:uid="{6270C136-79DA-469F-81D6-6B0F1211D684}" name="מח&quot;מ" dataDxfId="146"/>
    <tableColumn id="8" xr3:uid="{499BBB0A-628C-4E17-BDDC-934193C795E0}" name="סוג מטבע" dataDxfId="145"/>
    <tableColumn id="9" xr3:uid="{724A0B84-B130-4B23-97E5-A349D8C596E5}" name="שיעור ריבית" dataDxfId="144"/>
    <tableColumn id="10" xr3:uid="{29C9290E-C841-41E0-B940-E368AAF1A371}" name="תשואה לפידיון" dataDxfId="143"/>
    <tableColumn id="11" xr3:uid="{0ED55536-43D8-407B-BFA3-A23FAAA89F63}" name="ערך נקוב****" dataDxfId="142"/>
    <tableColumn id="12" xr3:uid="{B3F57DC4-0259-4AE8-8428-C5252C37D490}" name="שער***" dataDxfId="141"/>
    <tableColumn id="13" xr3:uid="{E4A2F51B-3279-45A5-8B29-BE30D617AC31}" name="שווי הוגן" dataDxfId="140"/>
    <tableColumn id="14" xr3:uid="{65A8E831-C758-4616-AE64-CC491A623113}" name="שעור מערך נקוב מונפק" dataDxfId="139"/>
    <tableColumn id="15" xr3:uid="{44ABF1F5-0978-4103-96D2-F614B3F78E4C}" name="שעור מנכסי אפיק ההשקעה" dataDxfId="138"/>
    <tableColumn id="16" xr3:uid="{6C3FA6ED-F746-44FA-BC77-1B4771197035}" name="שעור מסך נכסי השקעה**" dataDxfId="137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D3400496-E923-43DE-B242-99ACDEF5B677}" name="RowTitleRegion1.a1.b4.1" displayName="_RowTitleRegion1.a1.b4.1_18" ref="A1:B4" totalsRowShown="0" tableBorderDxfId="134">
  <autoFilter ref="A1:B4" xr:uid="{D3400496-E923-43DE-B242-99ACDEF5B677}">
    <filterColumn colId="0" hiddenButton="1"/>
    <filterColumn colId="1" hiddenButton="1"/>
  </autoFilter>
  <tableColumns count="2">
    <tableColumn id="1" xr3:uid="{CEC8BE0E-2804-4112-AC18-4D73262C50F1}" name="תאריך הדיווח" dataDxfId="133" dataCellStyle="Normal_2007-16618"/>
    <tableColumn id="2" xr3:uid="{950DC85D-4534-4B6A-9D64-5E64EE49CF16}" name="12/31/2023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3787149C-0BB6-4F65-8474-027BBF6F0679}" name="TitleRegion1.a5.q412.1" displayName="TitleRegion1.a5.q412.1" ref="A5:Q412" totalsRowShown="0" headerRowDxfId="113" dataDxfId="114" headerRowBorderDxfId="131" tableBorderDxfId="132">
  <autoFilter ref="A5:Q412" xr:uid="{3787149C-0BB6-4F65-8474-027BBF6F06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F2C25500-A7F4-4C61-A486-12D08D79993B}" name="שם המנפיק/שם נייר ערך"/>
    <tableColumn id="2" xr3:uid="{9E009CA6-EC90-4AD0-9CA1-4479763A5987}" name="קונסורציום כן/לא" dataDxfId="130"/>
    <tableColumn id="3" xr3:uid="{D25D7B4E-872D-431A-A162-68B62F6B2CAC}" name="מספר ני&quot;ע" dataDxfId="129"/>
    <tableColumn id="4" xr3:uid="{BA8E723D-0289-4994-9E40-ECAE9AEF7CD0}" name="מספר מנפיק" dataDxfId="128"/>
    <tableColumn id="5" xr3:uid="{DEA7DE0C-01D6-42C5-A02E-60C8CE4D1E5D}" name="דירוג" dataDxfId="127"/>
    <tableColumn id="6" xr3:uid="{0B7AD4B9-31FB-4E84-BAA7-FB0033AF68C2}" name="תאריך רכישה" dataDxfId="126"/>
    <tableColumn id="7" xr3:uid="{7199B7D8-92B9-4EE9-9165-1C9BF9BF5215}" name="שם מדרג" dataDxfId="125"/>
    <tableColumn id="8" xr3:uid="{2AC5BEED-03D2-4467-9CF2-BD1E56207DB2}" name="מח&quot;מ" dataDxfId="124"/>
    <tableColumn id="9" xr3:uid="{FCCAC792-8C69-46B3-B267-A5E4AC37684C}" name="ענף משק" dataDxfId="123"/>
    <tableColumn id="10" xr3:uid="{4A55639D-C92F-49AC-9696-29BA27167310}" name="סוג מטבע" dataDxfId="122"/>
    <tableColumn id="11" xr3:uid="{322A9AA7-CFDC-4275-AA6A-7B23FFBE2BD7}" name="שיעור ריבית ממוצע" dataDxfId="121"/>
    <tableColumn id="12" xr3:uid="{190CD574-8817-4031-87D3-FA5BF9D2578C}" name="תשואה לפידיון" dataDxfId="120"/>
    <tableColumn id="13" xr3:uid="{B41B98DF-057D-4908-BF7E-CC9A2BC9BE50}" name="ערך נקוב****" dataDxfId="119"/>
    <tableColumn id="14" xr3:uid="{21D80F03-3BFD-4FC3-93F5-AC39571CDFAC}" name="שער***" dataDxfId="118"/>
    <tableColumn id="15" xr3:uid="{17FB9E03-59CE-4333-B16F-AD97FC5BE43A}" name="שווי הוגן" dataDxfId="117"/>
    <tableColumn id="16" xr3:uid="{5F296D83-187C-477E-A390-3A41837CF0D9}" name="שעור מנכסי אפיק ההשקעה" dataDxfId="116"/>
    <tableColumn id="17" xr3:uid="{DFD2C9DA-9C61-4932-817B-5D88F7C0E0FE}" name="שעור מסך נכסי השקעה**" dataDxfId="115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5871260E-A095-49EB-8BA1-1E3C7973517B}" name="RowTitleRegion1.a1.b4.1" displayName="_RowTitleRegion1.a1.b4.1_19" ref="A1:B4" totalsRowShown="0" tableBorderDxfId="112">
  <autoFilter ref="A1:B4" xr:uid="{5871260E-A095-49EB-8BA1-1E3C7973517B}">
    <filterColumn colId="0" hiddenButton="1"/>
    <filterColumn colId="1" hiddenButton="1"/>
  </autoFilter>
  <tableColumns count="2">
    <tableColumn id="1" xr3:uid="{C05ED04D-582F-43E7-9869-ACAE98442249}" name="תאריך הדיווח" dataDxfId="111" dataCellStyle="Normal_2007-16618"/>
    <tableColumn id="2" xr3:uid="{A1486368-4F0A-43AF-885E-41151D6E082C}" name="12/31/2023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0ED289A-4E2B-4962-8F5C-33F82E28F277}" name="TitleRegion1.a5.n25.1" displayName="TitleRegion1.a5.n25.1" ref="A5:N25" totalsRowShown="0" headerRowDxfId="95" dataDxfId="96" headerRowBorderDxfId="110">
  <autoFilter ref="A5:N25" xr:uid="{C0ED289A-4E2B-4962-8F5C-33F82E28F27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E60C655-3E0F-45C2-AF3A-D4536D0F9532}" name="שם המנפיק/שם נייר ערך"/>
    <tableColumn id="2" xr3:uid="{BA527449-09FE-497B-B499-CB8F3300E1EC}" name="מספר ני&quot;ע" dataDxfId="109"/>
    <tableColumn id="3" xr3:uid="{0B05262A-0BAD-475E-B325-0573E11A1D88}" name="מספר מנפיק" dataDxfId="108"/>
    <tableColumn id="4" xr3:uid="{D0A8A91D-B61C-4627-A821-C57C330B817C}" name="דירוג" dataDxfId="107"/>
    <tableColumn id="5" xr3:uid="{A0C7D2BB-5827-4655-BBBA-7DA20D8C278C}" name="שם מדרג" dataDxfId="106"/>
    <tableColumn id="6" xr3:uid="{891E6339-5DDC-4F46-BAE6-A96360F290B1}" name="מח&quot;מ" dataDxfId="105"/>
    <tableColumn id="7" xr3:uid="{FB3B0401-3D8C-4603-9BD1-1ECCDD1840E5}" name="סוג מטבע" dataDxfId="104"/>
    <tableColumn id="8" xr3:uid="{521C5172-7A23-4852-9287-F3302037BA49}" name="תנאי ושיעור ריבית" dataDxfId="103"/>
    <tableColumn id="9" xr3:uid="{39BADF06-F0EB-4317-AF37-97CD76544D62}" name="תשואה לפידיון" dataDxfId="102"/>
    <tableColumn id="10" xr3:uid="{A78B471A-1E3E-4B3A-B944-06945E2B5AC5}" name="ערך נקוב****" dataDxfId="101"/>
    <tableColumn id="11" xr3:uid="{AB73DDF3-199E-4680-ADD7-9D191BD26A13}" name="שער***" dataDxfId="100"/>
    <tableColumn id="12" xr3:uid="{6E093D53-D620-4789-AB78-B83E8CC94D66}" name="שווי הוגן" dataDxfId="99"/>
    <tableColumn id="13" xr3:uid="{1D17B981-9A70-4A0B-95C1-F00420477F8B}" name="שעור מנכסי אפיק ההשקעה" dataDxfId="98"/>
    <tableColumn id="14" xr3:uid="{BA6C524D-10B1-4F82-BF73-C609A77B3B68}" name="שעור מסך נכסי השקעה**" dataDxfId="97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15D751F1-EF62-4521-A08D-BBACEF6EB998}" name="RowTitleRegion1.a1.b4.1" displayName="_RowTitleRegion1.a1.b4.1_20" ref="A1:B4" totalsRowShown="0" tableBorderDxfId="94">
  <autoFilter ref="A1:B4" xr:uid="{15D751F1-EF62-4521-A08D-BBACEF6EB998}">
    <filterColumn colId="0" hiddenButton="1"/>
    <filterColumn colId="1" hiddenButton="1"/>
  </autoFilter>
  <tableColumns count="2">
    <tableColumn id="1" xr3:uid="{E8F8D27E-79E5-4C2B-9C97-E5917CEA9D76}" name="תאריך הדיווח" dataDxfId="93" dataCellStyle="Normal_2007-16618"/>
    <tableColumn id="2" xr3:uid="{0FCDE196-8A79-4213-9A70-5561E531A7E9}" name="12/31/2023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B05A559-3DF9-4B69-BC4F-F07977E873B6}" name="TitleRegion1.a5.i18.1" displayName="TitleRegion1.a5.i18.1" ref="A5:I18" totalsRowShown="0" headerRowDxfId="81" dataDxfId="82" headerRowBorderDxfId="92">
  <autoFilter ref="A5:I18" xr:uid="{6B05A559-3DF9-4B69-BC4F-F07977E873B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2A436EEC-FCC7-4247-88B7-7CC98D9F3149}" name="שם המנפיק/שם נייר ערך" dataDxfId="91"/>
    <tableColumn id="2" xr3:uid="{1E9EE2E8-AE0E-45F2-A435-3C11095BA8D1}" name="תאריך שערוך אחרון" dataDxfId="90"/>
    <tableColumn id="3" xr3:uid="{E43D407A-34CF-43B4-A531-43ED6414E29C}" name="אופי הנכס" dataDxfId="89"/>
    <tableColumn id="4" xr3:uid="{62289744-0323-4B35-8EDE-2335DEC8A9A5}" name="שעור תשואה במהלך התקופה" dataDxfId="88"/>
    <tableColumn id="5" xr3:uid="{BA19E24A-8411-4B42-A0BF-4B8C2AD68BF0}" name="סוג מטבע" dataDxfId="87"/>
    <tableColumn id="6" xr3:uid="{01DA1E1D-B2A1-46D7-B026-3AC9F3DFE224}" name="שווי משוערך" dataDxfId="86"/>
    <tableColumn id="7" xr3:uid="{6308D01E-947A-48DB-8C91-0D9AA64B7BC9}" name="שעור מנכסי אפיק ההשקעה" dataDxfId="85"/>
    <tableColumn id="8" xr3:uid="{805CD1AE-7E5D-4F59-BC01-6C7CDB2E61BF}" name="שעור מסך נכסי השקעה" dataDxfId="84"/>
    <tableColumn id="9" xr3:uid="{2EC2104C-03E9-41A8-BD13-AEA05C8CEB43}" name="כתובת הנכס" dataDxfId="8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D7EB5A69-8A83-45EA-99FD-EA0FEAA9426D}" name="RowTitleRegion1.a1.b4.1" displayName="_RowTitleRegion1.a1.b4.1_21" ref="A1:B4" totalsRowShown="0" tableBorderDxfId="80">
  <autoFilter ref="A1:B4" xr:uid="{D7EB5A69-8A83-45EA-99FD-EA0FEAA9426D}">
    <filterColumn colId="0" hiddenButton="1"/>
    <filterColumn colId="1" hiddenButton="1"/>
  </autoFilter>
  <tableColumns count="2">
    <tableColumn id="1" xr3:uid="{7F14E216-B349-422A-90B7-3CCFA448C709}" name="תאריך הדיווח" dataDxfId="79" dataCellStyle="Normal_2007-16618"/>
    <tableColumn id="2" xr3:uid="{A06F8AC6-26BC-4A45-90D5-20A244B52BD7}" name="12/31/202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B590A8FD-3F7C-48FC-B0B7-9E4AA3660064}" name="TitleRegion1.a5.j12.1" displayName="TitleRegion1.a5.j12.1" ref="A5:J12" totalsRowShown="0" headerRowDxfId="75" headerRowBorderDxfId="78" headerRowCellStyle="Normal_2007-16618">
  <autoFilter ref="A5:J12" xr:uid="{B590A8FD-3F7C-48FC-B0B7-9E4AA36600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144B16-A135-426E-8FB7-BF98ADA91FAC}" name="שם המנפיק/שם נייר ערך"/>
    <tableColumn id="2" xr3:uid="{56883F28-F601-4F60-BF2E-0C23089E810D}" name="מספר מנפיק" dataDxfId="77"/>
    <tableColumn id="3" xr3:uid="{ADB82457-642A-41B9-B7DB-E81BED8A07E4}" name="דירוג"/>
    <tableColumn id="4" xr3:uid="{1C372A7F-B12E-48D0-A64B-E6F1BD8B359F}" name="שם המדרג" dataDxfId="76"/>
    <tableColumn id="5" xr3:uid="{CA5427A5-6F06-41A3-8979-2275EA432FFB}" name="שעור הריבית"/>
    <tableColumn id="6" xr3:uid="{E1C0CAEF-BE0B-4F9D-AFAD-CBA0A4CC1EA7}" name="סוג מטבע"/>
    <tableColumn id="7" xr3:uid="{5CF648FE-E2BE-45F4-BC48-FAB055432049}" name="תשואה לפדיון"/>
    <tableColumn id="8" xr3:uid="{37F88188-A7FE-4F0D-BF9B-CF80C19B2879}" name="שווי הוגן"/>
    <tableColumn id="9" xr3:uid="{5DAC9254-3912-4330-A75B-7D51F5D5E13A}" name="שעור מנכסי אפיק ההשקעה"/>
    <tableColumn id="10" xr3:uid="{28A27585-0E38-4813-AFE1-B0964DDBFFF3}" name="שעור מסך נכסי השקעה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858CF38A-29F8-44AF-B764-2ED8D3CF6C66}" name="RowTitleRegion1.a1.b4.1" displayName="_RowTitleRegion1.a1.b4.1_22" ref="A1:B4" totalsRowShown="0" tableBorderDxfId="74">
  <autoFilter ref="A1:B4" xr:uid="{858CF38A-29F8-44AF-B764-2ED8D3CF6C66}">
    <filterColumn colId="0" hiddenButton="1"/>
    <filterColumn colId="1" hiddenButton="1"/>
  </autoFilter>
  <tableColumns count="2">
    <tableColumn id="1" xr3:uid="{54E185D3-AC42-4674-B8AE-E36CCF19436B}" name="תאריך הדיווח" dataDxfId="73" dataCellStyle="Normal_2007-16618"/>
    <tableColumn id="2" xr3:uid="{5AEB828B-9333-4F95-8084-F77AAAA215C0}" name="12/31/2023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B231EB9-A456-495A-8A8E-3387FEFABF8F}" name="TitleRegion1.a5.j33.1" displayName="TitleRegion1.a5.j33.1" ref="A5:J33" totalsRowShown="0" headerRowDxfId="65" headerRowBorderDxfId="72">
  <autoFilter ref="A5:J33" xr:uid="{9B231EB9-A456-495A-8A8E-3387FEFABF8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629AF00-1FC8-4864-85A8-6F896FB51784}" name="שם המנפיק/שם נייר ערך"/>
    <tableColumn id="2" xr3:uid="{A52BC4EE-DBEA-403D-9D4B-5F1C18614A17}" name="מספר ני&quot;ע"/>
    <tableColumn id="3" xr3:uid="{68FE108A-D24A-4E96-A5DB-FBAAA33DE0C3}" name="דירוג" dataDxfId="71"/>
    <tableColumn id="4" xr3:uid="{E337690E-B54F-4C50-B102-764B24151ECC}" name="שם המדרג"/>
    <tableColumn id="5" xr3:uid="{D60E5405-C21D-4BAD-9BDF-9FB2F2870B22}" name="שעור הריבית" dataDxfId="70"/>
    <tableColumn id="6" xr3:uid="{7F6F19E1-87A1-4D7B-9E0C-E1851E3645B4}" name="סוג מטבע"/>
    <tableColumn id="7" xr3:uid="{91D25E4E-E43D-4199-B1F4-6A2827BE4F15}" name="תשואה לפדיון" dataDxfId="69"/>
    <tableColumn id="8" xr3:uid="{5FBA458F-C105-4F95-AF14-F93382EB603D}" name="שווי הוגן" dataDxfId="68"/>
    <tableColumn id="9" xr3:uid="{EC3A6217-375E-4B5C-A598-7586C79F9D50}" name="שעור מנכסי אפיק ההשקעה" dataDxfId="67"/>
    <tableColumn id="10" xr3:uid="{BDAB370B-C98D-46A9-9A91-9FDEC8F219B5}" name="שעור מסך נכסי השקעה" dataDxfId="66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983AB6B-7CC6-404B-83E8-EE564A44A4FC}" name="RowTitleRegion1.a1.b4.1" displayName="_RowTitleRegion1.a1.b4.1_23" ref="A1:B4" totalsRowShown="0" tableBorderDxfId="64">
  <autoFilter ref="A1:B4" xr:uid="{D983AB6B-7CC6-404B-83E8-EE564A44A4FC}">
    <filterColumn colId="0" hiddenButton="1"/>
    <filterColumn colId="1" hiddenButton="1"/>
  </autoFilter>
  <tableColumns count="2">
    <tableColumn id="1" xr3:uid="{EEFABECE-6C01-4A2C-8212-AAC697D9F3AE}" name="תאריך הדיווח" dataDxfId="63" dataCellStyle="Normal_2007-16618"/>
    <tableColumn id="2" xr3:uid="{E46E9A33-EEEE-4F62-9222-E5FF6EF819EA}" name="12/31/2023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A57C802-963E-415D-9C2C-B477FAFF5306}" name="TitleRegion1.a5.c35.1" displayName="TitleRegion1.a5.c35.1" ref="A5:C35" totalsRowShown="0" headerRowBorderDxfId="62">
  <autoFilter ref="A5:C35" xr:uid="{3A57C802-963E-415D-9C2C-B477FAFF5306}">
    <filterColumn colId="0" hiddenButton="1"/>
    <filterColumn colId="1" hiddenButton="1"/>
    <filterColumn colId="2" hiddenButton="1"/>
  </autoFilter>
  <tableColumns count="3">
    <tableColumn id="1" xr3:uid="{A629F71A-798E-4501-83E5-692147644748}" name="שם המנפיק/שם נייר ערך"/>
    <tableColumn id="2" xr3:uid="{770BC1F7-E169-40D1-95E8-4BCDDA4AE472}" name="סכום ההתחייבות" dataDxfId="61" dataCellStyle="Comma"/>
    <tableColumn id="3" xr3:uid="{EF7F44AA-D3B6-4854-89C7-DD342DE98C2C}" name="תאריך סיום ההתחייבות" dataDxfId="60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F87E23D4-6BC3-4035-8798-3FCE38EC1CC7}" name="RowTitleRegion1.a1.b4.1" displayName="_RowTitleRegion1.a1.b4.1_24" ref="A1:B4" totalsRowShown="0" tableBorderDxfId="59">
  <autoFilter ref="A1:B4" xr:uid="{F87E23D4-6BC3-4035-8798-3FCE38EC1CC7}">
    <filterColumn colId="0" hiddenButton="1"/>
    <filterColumn colId="1" hiddenButton="1"/>
  </autoFilter>
  <tableColumns count="2">
    <tableColumn id="1" xr3:uid="{5CC389EB-5902-4A1B-9A23-F154A20FC4BF}" name="תאריך הדיווח" dataDxfId="58" dataCellStyle="Normal_2007-16618"/>
    <tableColumn id="2" xr3:uid="{573F5EAC-BF58-4347-AE67-A8D08F167ADD}" name="12/31/2023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741AEB62-AF9A-49FD-882D-84FAE16FD499}" name="TitleRegion1.a5.o25.1" displayName="TitleRegion1.a5.o25.1" ref="A5:O25" totalsRowShown="0" headerRowDxfId="40" dataDxfId="41" headerRowBorderDxfId="56" tableBorderDxfId="57">
  <autoFilter ref="A5:O25" xr:uid="{741AEB62-AF9A-49FD-882D-84FAE16FD49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8E58AEC4-61CC-498E-9866-7DE712813191}" name="שם המנפיק/שם נייר ערך"/>
    <tableColumn id="2" xr3:uid="{69DEA6B2-B891-49DC-8F0E-9DE84948FB89}" name="מספר ני&quot;ע" dataDxfId="55"/>
    <tableColumn id="3" xr3:uid="{9248A41E-9EF2-409D-9F7B-CB27AF362E7C}" name="ענף מסחר" dataDxfId="54"/>
    <tableColumn id="4" xr3:uid="{CB56A76D-263B-4C6F-B93A-8699A43CF991}" name="דירוג" dataDxfId="53"/>
    <tableColumn id="5" xr3:uid="{72620308-1165-402C-B74C-DD7E2AD5F0B8}" name="שם מדרג" dataDxfId="52"/>
    <tableColumn id="6" xr3:uid="{FF41E0DE-15B4-47CF-B590-87AC235A529E}" name="תאריך רכישה" dataDxfId="51"/>
    <tableColumn id="7" xr3:uid="{6837AC02-1803-4289-A992-29D4905B87FC}" name="מח&quot;מ" dataDxfId="50"/>
    <tableColumn id="8" xr3:uid="{834AABFD-BBBB-4AB1-A6F9-90A3E09BD08E}" name="סוג מטבע" dataDxfId="49"/>
    <tableColumn id="9" xr3:uid="{BBEE552A-E41A-438E-999E-6587889197A6}" name="שיעור ריבית" dataDxfId="48"/>
    <tableColumn id="10" xr3:uid="{A6C8BB7A-B778-4CE5-AD28-06B320E2B0D5}" name="ריבית אפקטיבית" dataDxfId="47"/>
    <tableColumn id="11" xr3:uid="{827B73B5-FB28-4AA2-B5FF-EC7133965775}" name="ערך נקוב ****" dataDxfId="46"/>
    <tableColumn id="12" xr3:uid="{FD3B27FD-C040-40EE-83FA-DE7C549B4374}" name="עלות מתואמת" dataDxfId="45"/>
    <tableColumn id="13" xr3:uid="{0057A01B-E14C-4ECF-916C-779A6AC7B679}" name="שעור מערך נקוב מונפק" dataDxfId="44"/>
    <tableColumn id="14" xr3:uid="{A2654BDD-928E-467E-8473-F2C7D4011C67}" name="שעור מנכסי אפיק ההשקעה" dataDxfId="43"/>
    <tableColumn id="15" xr3:uid="{7C2204F0-33AA-45E2-8E20-ECF6F4C6261D}" name="שעור מסך נכסי השקעה**" dataDxfId="42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F6AF2F20-E7C9-40F6-82D6-00156831E944}" name="RowTitleRegion1.a1.b4.1" displayName="_RowTitleRegion1.a1.b4.1_25" ref="A1:B4" totalsRowShown="0" tableBorderDxfId="39">
  <autoFilter ref="A1:B4" xr:uid="{F6AF2F20-E7C9-40F6-82D6-00156831E944}">
    <filterColumn colId="0" hiddenButton="1"/>
    <filterColumn colId="1" hiddenButton="1"/>
  </autoFilter>
  <tableColumns count="2">
    <tableColumn id="1" xr3:uid="{909CB282-A136-475E-BABE-32789600F0E8}" name="תאריך הדיווח" dataDxfId="38" dataCellStyle="Normal_2007-16618"/>
    <tableColumn id="2" xr3:uid="{AF481600-39AC-423F-B4E1-9592D45218E5}" name="12/31/2023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486ABA9C-48E7-4D58-90C4-FD012FFC2BBE}" name="TitleRegion1.a5.o25.1" displayName="TitleRegion1.a5.o25.1_" ref="A5:O25" totalsRowShown="0" headerRowDxfId="20" dataDxfId="21" headerRowBorderDxfId="36" tableBorderDxfId="37">
  <autoFilter ref="A5:O25" xr:uid="{486ABA9C-48E7-4D58-90C4-FD012FFC2B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C25D35-E77C-40CD-8430-B0FB2BA5C1A1}" name="שם המנפיק/שם נייר ערך"/>
    <tableColumn id="2" xr3:uid="{778E7C5A-39DF-47FC-81F9-986206413290}" name="מספר ני&quot;ע" dataDxfId="35"/>
    <tableColumn id="3" xr3:uid="{5609C22A-4926-48A8-A36E-F556433DF974}" name="ענף מסחר" dataDxfId="34"/>
    <tableColumn id="4" xr3:uid="{19B957A9-7D34-43B9-89B1-36DF8DCDA73C}" name="דירוג" dataDxfId="33"/>
    <tableColumn id="5" xr3:uid="{EAFC225B-5142-4D13-AD4E-D5DCBCF49965}" name="שם מדרג" dataDxfId="32"/>
    <tableColumn id="6" xr3:uid="{3D63B008-A295-4AD1-B5EB-86AB57AD657A}" name="תאריך רכישה" dataDxfId="31"/>
    <tableColumn id="7" xr3:uid="{A5A37A0C-BE5C-43C0-823B-DD503E1BA2C8}" name="מח&quot;מ" dataDxfId="30"/>
    <tableColumn id="8" xr3:uid="{EBF49BA4-49A7-4C9B-828E-D32E4BCC64C9}" name="סוג מטבע" dataDxfId="29"/>
    <tableColumn id="9" xr3:uid="{C1E70900-ED46-40FD-A68B-9EBA2C8895F0}" name="שיעור ריבית" dataDxfId="28"/>
    <tableColumn id="10" xr3:uid="{CA6DC747-6DD2-4659-BA72-5BD9ACC95760}" name="ריבית אפקטיבית" dataDxfId="27"/>
    <tableColumn id="11" xr3:uid="{C32D2D20-BF26-4B24-B664-60C362EE8694}" name="ערך נקוב****" dataDxfId="26"/>
    <tableColumn id="12" xr3:uid="{8A8F441C-DEC9-41FA-826D-18163E32F1A5}" name="עלות מתואמת" dataDxfId="25"/>
    <tableColumn id="13" xr3:uid="{82087AE2-5203-4080-96B7-EE7E0068A0A2}" name="שעור מערך נקוב מונפק" dataDxfId="24"/>
    <tableColumn id="14" xr3:uid="{772F045E-77AC-445B-B459-A68F0AB10292}" name="שעור מנכסי אפיק ההשקעה" dataDxfId="23"/>
    <tableColumn id="15" xr3:uid="{42E70CA3-A06D-44AF-93D4-EDE48D98C0E9}" name="שעור מסך נכסי השקעה**" dataDxfId="22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387AEC2-87D3-4A28-A671-F57F7AFC7949}" name="RowTitleRegion1.a1.b4.1" displayName="_RowTitleRegion1.a1.b4.1_26" ref="A1:B4" totalsRowShown="0" tableBorderDxfId="19">
  <autoFilter ref="A1:B4" xr:uid="{0387AEC2-87D3-4A28-A671-F57F7AFC7949}">
    <filterColumn colId="0" hiddenButton="1"/>
    <filterColumn colId="1" hiddenButton="1"/>
  </autoFilter>
  <tableColumns count="2">
    <tableColumn id="1" xr3:uid="{4CA368F0-88DD-49AA-ABFE-F62F2C0E9A5C}" name="תאריך הדיווח" dataDxfId="18" dataCellStyle="Normal_2007-16618"/>
    <tableColumn id="2" xr3:uid="{A0BD5224-53BD-4E4F-8CFB-30374B483087}" name="12/31/2023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322EDC6-A3CC-40FF-B576-E216CD9CD095}" name="TitleRegion1.a5.o26.1" displayName="TitleRegion1.a5.o26.1" ref="A5:O26" totalsRowShown="0" headerRowDxfId="0" dataDxfId="1" headerRowBorderDxfId="16" tableBorderDxfId="17">
  <autoFilter ref="A5:O26" xr:uid="{D322EDC6-A3CC-40FF-B576-E216CD9CD09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C0AB8F4-B5F4-4E93-9702-FDAEF72C8F97}" name="שם המנפיק/שם נייר ערך"/>
    <tableColumn id="2" xr3:uid="{CD0EF2A1-DCDB-40E9-B651-4A45569E63AC}" name="מספר ני&quot;ע" dataDxfId="15"/>
    <tableColumn id="3" xr3:uid="{B0058739-3C3B-4B6A-9107-77CE3B51111F}" name="ענף מסחר" dataDxfId="14"/>
    <tableColumn id="4" xr3:uid="{68B5BBF8-A2EA-4D4B-9BF2-A063C2EE7580}" name="דירוג" dataDxfId="13"/>
    <tableColumn id="5" xr3:uid="{1C614CA3-7270-447D-867C-C89EC6AC652B}" name="שם מדרג" dataDxfId="12"/>
    <tableColumn id="6" xr3:uid="{170A3D65-0217-473A-8F7F-763A73E42133}" name="תאריך רכישה" dataDxfId="11"/>
    <tableColumn id="7" xr3:uid="{EC03241A-98F4-4DC9-A6B0-810EA8FC8D6A}" name="מח&quot;מ" dataDxfId="10"/>
    <tableColumn id="8" xr3:uid="{FECF5734-14E4-4A83-827F-8685AF2EED82}" name="סוג מטבע" dataDxfId="9"/>
    <tableColumn id="9" xr3:uid="{10A34FDC-7AA5-432A-A40F-6BBC5750606B}" name="שיעור ריבית" dataDxfId="8"/>
    <tableColumn id="10" xr3:uid="{83368499-3CBE-4431-AFF2-A60E11E9D1E4}" name="ריבית אפקטיבית" dataDxfId="7"/>
    <tableColumn id="11" xr3:uid="{7BDD7660-C8CA-4BA6-BB4D-CB2667B1B7F3}" name="ערך נקוב****" dataDxfId="6"/>
    <tableColumn id="12" xr3:uid="{51D265A6-9F93-4932-84AA-1D538089E48C}" name="עלות מתואמת" dataDxfId="5"/>
    <tableColumn id="13" xr3:uid="{9AB873B5-1BB6-4EF5-98E9-1509020ABFDF}" name="שעור מערך נקוב מונפק" dataDxfId="4"/>
    <tableColumn id="14" xr3:uid="{A1D43985-4C1F-46D0-9C7B-C2429626E6CA}" name="שעור מנכסי אפיק ההשקעה" dataDxfId="3"/>
    <tableColumn id="15" xr3:uid="{C6D0CB58-1551-4CA3-98D8-878BD653FB5A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9.xml"/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3.xml"/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7.xml"/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1.xml"/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3.xml"/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7.xml"/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9.xml"/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1.xml"/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3.xml"/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5.xml"/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7.xml"/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9.xml"/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10" customWidth="1"/>
    <col min="3" max="3" width="18" style="1" customWidth="1"/>
    <col min="4" max="4" width="20.140625" style="1" customWidth="1"/>
    <col min="5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 s="14" customFormat="1">
      <c r="B1" s="2" t="s">
        <v>0</v>
      </c>
      <c r="C1" s="64" t="s">
        <v>3326</v>
      </c>
      <c r="D1" s="13"/>
    </row>
    <row r="2" spans="1:30" s="14" customFormat="1">
      <c r="B2" s="2" t="s">
        <v>1</v>
      </c>
      <c r="C2" s="10" t="s">
        <v>2601</v>
      </c>
      <c r="D2" s="13"/>
    </row>
    <row r="3" spans="1:30" s="14" customFormat="1">
      <c r="B3" s="2" t="s">
        <v>2</v>
      </c>
      <c r="C3" s="21" t="s">
        <v>2602</v>
      </c>
      <c r="D3" s="13"/>
    </row>
    <row r="4" spans="1:30" s="14" customFormat="1">
      <c r="B4" s="2" t="s">
        <v>3</v>
      </c>
      <c r="C4" s="65" t="s">
        <v>165</v>
      </c>
      <c r="D4" s="13"/>
    </row>
    <row r="5" spans="1:30" ht="18.75">
      <c r="A5" s="89" t="s">
        <v>3327</v>
      </c>
      <c r="B5" s="88" t="s">
        <v>4</v>
      </c>
      <c r="C5" s="90" t="s">
        <v>3328</v>
      </c>
      <c r="D5" s="91" t="s">
        <v>3329</v>
      </c>
    </row>
    <row r="6" spans="1:30" s="3" customFormat="1">
      <c r="A6" s="92" t="s">
        <v>3327</v>
      </c>
      <c r="B6" s="93" t="s">
        <v>3327</v>
      </c>
      <c r="C6" s="43" t="s">
        <v>5</v>
      </c>
      <c r="D6" s="44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2" t="s">
        <v>3327</v>
      </c>
      <c r="B7" s="93" t="s">
        <v>3327</v>
      </c>
      <c r="C7" s="45" t="s">
        <v>6</v>
      </c>
      <c r="D7" s="46" t="s">
        <v>7</v>
      </c>
    </row>
    <row r="8" spans="1:30" s="5" customFormat="1" ht="20.25">
      <c r="A8" s="94" t="s">
        <v>3327</v>
      </c>
      <c r="B8" s="95" t="s">
        <v>3327</v>
      </c>
      <c r="C8" s="48" t="s">
        <v>8</v>
      </c>
      <c r="D8" s="47" t="s">
        <v>9</v>
      </c>
    </row>
    <row r="9" spans="1:30" s="5" customFormat="1" ht="20.25">
      <c r="A9" s="94" t="s">
        <v>3327</v>
      </c>
      <c r="B9" s="49" t="s">
        <v>10</v>
      </c>
      <c r="C9" s="96" t="s">
        <v>3327</v>
      </c>
      <c r="D9" s="97" t="s">
        <v>3327</v>
      </c>
    </row>
    <row r="10" spans="1:30">
      <c r="A10" s="7" t="s">
        <v>11</v>
      </c>
      <c r="B10" s="50" t="s">
        <v>12</v>
      </c>
      <c r="C10" s="56">
        <v>21083.810373962235</v>
      </c>
      <c r="D10" s="57">
        <v>0.18690000000000001</v>
      </c>
    </row>
    <row r="11" spans="1:30">
      <c r="A11" s="89" t="s">
        <v>3327</v>
      </c>
      <c r="B11" s="50" t="s">
        <v>13</v>
      </c>
      <c r="C11" s="98" t="s">
        <v>3327</v>
      </c>
      <c r="D11" s="98" t="s">
        <v>3327</v>
      </c>
    </row>
    <row r="12" spans="1:30">
      <c r="A12" s="8" t="s">
        <v>11</v>
      </c>
      <c r="B12" s="51" t="s">
        <v>14</v>
      </c>
      <c r="C12" s="58">
        <v>20451.316120262403</v>
      </c>
      <c r="D12" s="59">
        <v>0.18129999999999999</v>
      </c>
    </row>
    <row r="13" spans="1:30">
      <c r="A13" s="8" t="s">
        <v>11</v>
      </c>
      <c r="B13" s="51" t="s">
        <v>15</v>
      </c>
      <c r="C13" s="58">
        <v>0</v>
      </c>
      <c r="D13" s="59">
        <v>0</v>
      </c>
    </row>
    <row r="14" spans="1:30">
      <c r="A14" s="8" t="s">
        <v>11</v>
      </c>
      <c r="B14" s="51" t="s">
        <v>16</v>
      </c>
      <c r="C14" s="58">
        <v>28187.417013317096</v>
      </c>
      <c r="D14" s="59">
        <v>0.24979999999999999</v>
      </c>
    </row>
    <row r="15" spans="1:30">
      <c r="A15" s="8" t="s">
        <v>11</v>
      </c>
      <c r="B15" s="51" t="s">
        <v>17</v>
      </c>
      <c r="C15" s="58">
        <v>16627.354663720551</v>
      </c>
      <c r="D15" s="59">
        <v>0.1474</v>
      </c>
    </row>
    <row r="16" spans="1:30">
      <c r="A16" s="8" t="s">
        <v>11</v>
      </c>
      <c r="B16" s="51" t="s">
        <v>163</v>
      </c>
      <c r="C16" s="58">
        <v>24319.045530520834</v>
      </c>
      <c r="D16" s="59">
        <v>0.2155</v>
      </c>
    </row>
    <row r="17" spans="1:4">
      <c r="A17" s="8" t="s">
        <v>11</v>
      </c>
      <c r="B17" s="51" t="s">
        <v>18</v>
      </c>
      <c r="C17" s="58">
        <v>1398.6025599510431</v>
      </c>
      <c r="D17" s="59">
        <v>1.24E-2</v>
      </c>
    </row>
    <row r="18" spans="1:4">
      <c r="A18" s="8" t="s">
        <v>11</v>
      </c>
      <c r="B18" s="51" t="s">
        <v>19</v>
      </c>
      <c r="C18" s="58">
        <v>1.7695674617279999</v>
      </c>
      <c r="D18" s="59">
        <v>0</v>
      </c>
    </row>
    <row r="19" spans="1:4">
      <c r="A19" s="8" t="s">
        <v>11</v>
      </c>
      <c r="B19" s="51" t="s">
        <v>20</v>
      </c>
      <c r="C19" s="58">
        <v>45.118864799999997</v>
      </c>
      <c r="D19" s="59">
        <v>4.0000000000000002E-4</v>
      </c>
    </row>
    <row r="20" spans="1:4">
      <c r="A20" s="8" t="s">
        <v>11</v>
      </c>
      <c r="B20" s="51" t="s">
        <v>21</v>
      </c>
      <c r="C20" s="58">
        <v>380.37712836089457</v>
      </c>
      <c r="D20" s="59">
        <v>3.3999999999999998E-3</v>
      </c>
    </row>
    <row r="21" spans="1:4">
      <c r="A21" s="8" t="s">
        <v>11</v>
      </c>
      <c r="B21" s="51" t="s">
        <v>22</v>
      </c>
      <c r="C21" s="58">
        <v>0</v>
      </c>
      <c r="D21" s="59">
        <v>0</v>
      </c>
    </row>
    <row r="22" spans="1:4">
      <c r="A22" s="89" t="s">
        <v>3327</v>
      </c>
      <c r="B22" s="50" t="s">
        <v>23</v>
      </c>
      <c r="C22" s="98" t="s">
        <v>3327</v>
      </c>
      <c r="D22" s="98" t="s">
        <v>3327</v>
      </c>
    </row>
    <row r="23" spans="1:4">
      <c r="A23" s="8" t="s">
        <v>11</v>
      </c>
      <c r="B23" s="51" t="s">
        <v>24</v>
      </c>
      <c r="C23" s="58">
        <v>0</v>
      </c>
      <c r="D23" s="59">
        <v>0</v>
      </c>
    </row>
    <row r="24" spans="1:4">
      <c r="A24" s="8" t="s">
        <v>11</v>
      </c>
      <c r="B24" s="51" t="s">
        <v>25</v>
      </c>
      <c r="C24" s="58">
        <v>0.30662657999999998</v>
      </c>
      <c r="D24" s="59">
        <v>0</v>
      </c>
    </row>
    <row r="25" spans="1:4">
      <c r="A25" s="8" t="s">
        <v>11</v>
      </c>
      <c r="B25" s="51" t="s">
        <v>16</v>
      </c>
      <c r="C25" s="58">
        <v>43.426534549568402</v>
      </c>
      <c r="D25" s="59">
        <v>4.0000000000000002E-4</v>
      </c>
    </row>
    <row r="26" spans="1:4">
      <c r="A26" s="8" t="s">
        <v>11</v>
      </c>
      <c r="B26" s="51" t="s">
        <v>26</v>
      </c>
      <c r="C26" s="58">
        <v>1.517E-6</v>
      </c>
      <c r="D26" s="59">
        <v>0</v>
      </c>
    </row>
    <row r="27" spans="1:4">
      <c r="A27" s="8" t="s">
        <v>11</v>
      </c>
      <c r="B27" s="51" t="s">
        <v>27</v>
      </c>
      <c r="C27" s="58">
        <v>46.503375548405998</v>
      </c>
      <c r="D27" s="59">
        <v>4.0000000000000002E-4</v>
      </c>
    </row>
    <row r="28" spans="1:4">
      <c r="A28" s="8" t="s">
        <v>11</v>
      </c>
      <c r="B28" s="51" t="s">
        <v>28</v>
      </c>
      <c r="C28" s="58">
        <v>2.1810529999999999E-5</v>
      </c>
      <c r="D28" s="59">
        <v>0</v>
      </c>
    </row>
    <row r="29" spans="1:4">
      <c r="A29" s="8" t="s">
        <v>11</v>
      </c>
      <c r="B29" s="51" t="s">
        <v>29</v>
      </c>
      <c r="C29" s="58">
        <v>0.48628614846000001</v>
      </c>
      <c r="D29" s="59">
        <v>0</v>
      </c>
    </row>
    <row r="30" spans="1:4">
      <c r="A30" s="8" t="s">
        <v>11</v>
      </c>
      <c r="B30" s="51" t="s">
        <v>30</v>
      </c>
      <c r="C30" s="58">
        <v>804.91074085963521</v>
      </c>
      <c r="D30" s="59">
        <v>7.1000000000000004E-3</v>
      </c>
    </row>
    <row r="31" spans="1:4">
      <c r="A31" s="8" t="s">
        <v>11</v>
      </c>
      <c r="B31" s="51" t="s">
        <v>31</v>
      </c>
      <c r="C31" s="58">
        <v>0</v>
      </c>
      <c r="D31" s="59">
        <v>0</v>
      </c>
    </row>
    <row r="32" spans="1:4">
      <c r="A32" s="8" t="s">
        <v>11</v>
      </c>
      <c r="B32" s="50" t="s">
        <v>32</v>
      </c>
      <c r="C32" s="58">
        <v>275.56870644204668</v>
      </c>
      <c r="D32" s="59">
        <v>2.3999999999999998E-3</v>
      </c>
    </row>
    <row r="33" spans="1:4">
      <c r="A33" s="8" t="s">
        <v>11</v>
      </c>
      <c r="B33" s="50" t="s">
        <v>33</v>
      </c>
      <c r="C33" s="58">
        <v>0</v>
      </c>
      <c r="D33" s="59">
        <v>0</v>
      </c>
    </row>
    <row r="34" spans="1:4">
      <c r="A34" s="8" t="s">
        <v>11</v>
      </c>
      <c r="B34" s="50" t="s">
        <v>34</v>
      </c>
      <c r="C34" s="58">
        <v>0</v>
      </c>
      <c r="D34" s="59">
        <v>0</v>
      </c>
    </row>
    <row r="35" spans="1:4">
      <c r="A35" s="8" t="s">
        <v>11</v>
      </c>
      <c r="B35" s="50" t="s">
        <v>35</v>
      </c>
      <c r="C35" s="58">
        <v>0</v>
      </c>
      <c r="D35" s="59">
        <v>0</v>
      </c>
    </row>
    <row r="36" spans="1:4">
      <c r="A36" s="8" t="s">
        <v>11</v>
      </c>
      <c r="B36" s="50" t="s">
        <v>36</v>
      </c>
      <c r="C36" s="58">
        <v>-835.47049260261997</v>
      </c>
      <c r="D36" s="59">
        <v>-7.4000000000000003E-3</v>
      </c>
    </row>
    <row r="37" spans="1:4">
      <c r="A37" s="99" t="s">
        <v>3327</v>
      </c>
      <c r="B37" s="52" t="s">
        <v>37</v>
      </c>
      <c r="C37" s="98" t="s">
        <v>3327</v>
      </c>
      <c r="D37" s="98" t="s">
        <v>3327</v>
      </c>
    </row>
    <row r="38" spans="1:4">
      <c r="A38" s="8" t="s">
        <v>11</v>
      </c>
      <c r="B38" s="53" t="s">
        <v>38</v>
      </c>
      <c r="C38" s="58">
        <v>0</v>
      </c>
      <c r="D38" s="59">
        <v>0</v>
      </c>
    </row>
    <row r="39" spans="1:4">
      <c r="A39" s="8" t="s">
        <v>11</v>
      </c>
      <c r="B39" s="53" t="s">
        <v>39</v>
      </c>
      <c r="C39" s="58">
        <v>0</v>
      </c>
      <c r="D39" s="59">
        <v>0</v>
      </c>
    </row>
    <row r="40" spans="1:4">
      <c r="A40" s="8" t="s">
        <v>11</v>
      </c>
      <c r="B40" s="53" t="s">
        <v>40</v>
      </c>
      <c r="C40" s="58">
        <v>0</v>
      </c>
      <c r="D40" s="59">
        <v>0</v>
      </c>
    </row>
    <row r="41" spans="1:4">
      <c r="A41" s="89" t="s">
        <v>3327</v>
      </c>
      <c r="B41" s="53" t="s">
        <v>41</v>
      </c>
      <c r="C41" s="58">
        <v>112830.54362320981</v>
      </c>
      <c r="D41" s="59">
        <v>1</v>
      </c>
    </row>
    <row r="42" spans="1:4">
      <c r="A42" s="8" t="s">
        <v>11</v>
      </c>
      <c r="B42" s="54" t="s">
        <v>42</v>
      </c>
      <c r="C42" s="58">
        <f>'יתרת התחייבות להשקעה'!B8</f>
        <v>4.3946550355076202</v>
      </c>
      <c r="D42" s="59">
        <f>C42/$C$41</f>
        <v>3.8949161232292575E-5</v>
      </c>
    </row>
    <row r="43" spans="1:4">
      <c r="A43" s="89" t="s">
        <v>3327</v>
      </c>
      <c r="B43" s="9" t="s">
        <v>166</v>
      </c>
      <c r="C43" s="89" t="s">
        <v>3327</v>
      </c>
      <c r="D43" s="89" t="s">
        <v>3327</v>
      </c>
    </row>
    <row r="44" spans="1:4">
      <c r="A44" s="89" t="s">
        <v>3327</v>
      </c>
      <c r="B44" s="100" t="s">
        <v>3327</v>
      </c>
      <c r="C44" s="11" t="s">
        <v>43</v>
      </c>
      <c r="D44" s="12" t="s">
        <v>44</v>
      </c>
    </row>
    <row r="45" spans="1:4">
      <c r="A45" s="89" t="s">
        <v>3327</v>
      </c>
      <c r="B45" s="100" t="s">
        <v>3327</v>
      </c>
      <c r="C45" s="11" t="s">
        <v>8</v>
      </c>
      <c r="D45" s="11" t="s">
        <v>9</v>
      </c>
    </row>
    <row r="46" spans="1:4">
      <c r="A46" s="89" t="s">
        <v>3327</v>
      </c>
      <c r="B46" s="100" t="s">
        <v>3327</v>
      </c>
      <c r="C46" t="s">
        <v>102</v>
      </c>
      <c r="D46" s="63">
        <v>4.0115999999999996</v>
      </c>
    </row>
    <row r="47" spans="1:4">
      <c r="A47" s="89" t="s">
        <v>3327</v>
      </c>
      <c r="B47" s="100" t="s">
        <v>3327</v>
      </c>
      <c r="C47" t="s">
        <v>107</v>
      </c>
      <c r="D47" s="63">
        <v>2.4786000000000001</v>
      </c>
    </row>
    <row r="48" spans="1:4">
      <c r="A48" s="89" t="s">
        <v>3327</v>
      </c>
      <c r="B48" s="100" t="s">
        <v>3327</v>
      </c>
      <c r="C48" t="s">
        <v>100</v>
      </c>
      <c r="D48" s="63">
        <v>3.6269999999999998</v>
      </c>
    </row>
    <row r="49" spans="1:4">
      <c r="A49" s="89" t="s">
        <v>3327</v>
      </c>
      <c r="B49" s="100" t="s">
        <v>3327</v>
      </c>
      <c r="C49" t="s">
        <v>170</v>
      </c>
      <c r="D49" s="63">
        <v>0.46289999999999998</v>
      </c>
    </row>
    <row r="50" spans="1:4">
      <c r="A50" s="89" t="s">
        <v>3327</v>
      </c>
      <c r="B50" s="100" t="s">
        <v>3327</v>
      </c>
      <c r="C50" t="s">
        <v>105</v>
      </c>
      <c r="D50" s="63">
        <v>2.7391000000000001</v>
      </c>
    </row>
    <row r="51" spans="1:4">
      <c r="A51" s="89" t="s">
        <v>3327</v>
      </c>
      <c r="B51" s="100" t="s">
        <v>3327</v>
      </c>
      <c r="C51" t="s">
        <v>168</v>
      </c>
      <c r="D51" s="63">
        <v>2.5637E-2</v>
      </c>
    </row>
    <row r="52" spans="1:4">
      <c r="A52" s="89" t="s">
        <v>3327</v>
      </c>
      <c r="B52" s="100" t="s">
        <v>3327</v>
      </c>
      <c r="C52" t="s">
        <v>171</v>
      </c>
      <c r="D52" s="63">
        <v>0.35589999999999999</v>
      </c>
    </row>
    <row r="53" spans="1:4">
      <c r="A53" s="89" t="s">
        <v>3327</v>
      </c>
      <c r="B53" s="100" t="s">
        <v>3327</v>
      </c>
      <c r="C53" t="s">
        <v>169</v>
      </c>
      <c r="D53" s="63">
        <v>0.36270000000000002</v>
      </c>
    </row>
    <row r="54" spans="1:4">
      <c r="A54" s="89" t="s">
        <v>3327</v>
      </c>
      <c r="B54" s="100" t="s">
        <v>3327</v>
      </c>
      <c r="C54" t="s">
        <v>172</v>
      </c>
      <c r="D54" s="63">
        <v>0.12280000000000001</v>
      </c>
    </row>
    <row r="55" spans="1:4">
      <c r="A55" s="89" t="s">
        <v>3327</v>
      </c>
      <c r="B55" s="100" t="s">
        <v>3327</v>
      </c>
      <c r="C55" t="s">
        <v>104</v>
      </c>
      <c r="D55" s="63">
        <v>4.6208999999999998</v>
      </c>
    </row>
    <row r="56" spans="1:4">
      <c r="A56" s="89" t="s">
        <v>3327</v>
      </c>
      <c r="B56" s="100" t="s">
        <v>3327</v>
      </c>
      <c r="C56" t="s">
        <v>167</v>
      </c>
      <c r="D56" s="63">
        <v>4.3135000000000003</v>
      </c>
    </row>
    <row r="57" spans="1:4" hidden="1">
      <c r="C57"/>
      <c r="D57"/>
    </row>
    <row r="58" spans="1:4" hidden="1">
      <c r="C58"/>
      <c r="D58"/>
    </row>
    <row r="59" spans="1:4" hidden="1">
      <c r="C59"/>
      <c r="D59"/>
    </row>
    <row r="60" spans="1:4" hidden="1">
      <c r="C60"/>
      <c r="D60"/>
    </row>
    <row r="61" spans="1:4" hidden="1">
      <c r="C61"/>
      <c r="D61"/>
    </row>
    <row r="62" spans="1:4" hidden="1">
      <c r="C62"/>
      <c r="D62"/>
    </row>
    <row r="63" spans="1:4" hidden="1">
      <c r="C63"/>
      <c r="D63"/>
    </row>
    <row r="64" spans="1:4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85" spans="3:4" hidden="1">
      <c r="C85"/>
      <c r="D85"/>
    </row>
    <row r="10000" spans="52:52" hidden="1">
      <c r="AZ10000"/>
    </row>
  </sheetData>
  <sortState xmlns:xlrd2="http://schemas.microsoft.com/office/spreadsheetml/2017/richdata2" ref="A46:AI56">
    <sortCondition ref="C46:C56"/>
  </sortState>
  <dataValidations count="1">
    <dataValidation allowBlank="1" showInputMessage="1" showErrorMessage="1" sqref="A1:XFD4" xr:uid="{2A9E8518-D2D7-41A0-BA4D-FA2E01938555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2">
      <c r="A1" s="2" t="s">
        <v>0</v>
      </c>
      <c r="B1" s="64" t="s">
        <v>3326</v>
      </c>
    </row>
    <row r="2" spans="1:12">
      <c r="A2" s="2" t="s">
        <v>1</v>
      </c>
      <c r="B2" s="10" t="s">
        <v>2601</v>
      </c>
    </row>
    <row r="3" spans="1:12">
      <c r="A3" s="2" t="s">
        <v>2</v>
      </c>
      <c r="B3" s="21" t="s">
        <v>2602</v>
      </c>
    </row>
    <row r="4" spans="1:12">
      <c r="A4" s="2" t="s">
        <v>3</v>
      </c>
      <c r="B4" s="65" t="s">
        <v>165</v>
      </c>
    </row>
    <row r="5" spans="1:12" s="16" customFormat="1">
      <c r="A5" s="101" t="s">
        <v>45</v>
      </c>
      <c r="B5" s="38" t="s">
        <v>46</v>
      </c>
      <c r="C5" s="38" t="s">
        <v>47</v>
      </c>
      <c r="D5" s="38" t="s">
        <v>48</v>
      </c>
      <c r="E5" s="38" t="s">
        <v>49</v>
      </c>
      <c r="F5" s="38" t="s">
        <v>50</v>
      </c>
      <c r="G5" s="38" t="s">
        <v>51</v>
      </c>
      <c r="H5" s="38" t="s">
        <v>52</v>
      </c>
      <c r="I5" s="38" t="s">
        <v>53</v>
      </c>
      <c r="J5" s="38" t="s">
        <v>54</v>
      </c>
      <c r="K5" s="38" t="s">
        <v>55</v>
      </c>
      <c r="L5" s="14"/>
    </row>
    <row r="6" spans="1:12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03" t="s">
        <v>3327</v>
      </c>
      <c r="F6" s="103" t="s">
        <v>3327</v>
      </c>
      <c r="G6" s="17" t="s">
        <v>7</v>
      </c>
      <c r="H6" s="17" t="s">
        <v>7</v>
      </c>
      <c r="I6" s="17" t="s">
        <v>6</v>
      </c>
      <c r="J6" s="17" t="s">
        <v>7</v>
      </c>
      <c r="K6" s="17" t="s">
        <v>7</v>
      </c>
    </row>
    <row r="7" spans="1:12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</row>
    <row r="8" spans="1:12" s="18" customFormat="1" ht="20.25">
      <c r="A8" s="19" t="s">
        <v>64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57">
        <v>0</v>
      </c>
      <c r="I8" s="56">
        <v>21083.810410232236</v>
      </c>
      <c r="J8" s="57">
        <f>I8/$I$8</f>
        <v>1</v>
      </c>
      <c r="K8" s="57">
        <f>I8/'סכום נכסי הקרן'!$C$41</f>
        <v>0.18686261479551347</v>
      </c>
    </row>
    <row r="9" spans="1:12">
      <c r="A9" s="60" t="s">
        <v>173</v>
      </c>
      <c r="B9" s="106" t="s">
        <v>3327</v>
      </c>
      <c r="C9" s="107" t="s">
        <v>3327</v>
      </c>
      <c r="D9" s="107" t="s">
        <v>3327</v>
      </c>
      <c r="E9" s="107" t="s">
        <v>3327</v>
      </c>
      <c r="F9" s="107" t="s">
        <v>3327</v>
      </c>
      <c r="G9" s="107" t="s">
        <v>3327</v>
      </c>
      <c r="H9" s="61">
        <v>0</v>
      </c>
      <c r="I9" s="62">
        <v>20397.752701006986</v>
      </c>
      <c r="J9" s="61">
        <f t="shared" ref="J9:J60" si="0">I9/$I$8</f>
        <v>0.96746044970636347</v>
      </c>
      <c r="K9" s="61">
        <f>I9/'סכום נכסי הקרן'!$C$41</f>
        <v>0.18078218934337445</v>
      </c>
    </row>
    <row r="10" spans="1:12">
      <c r="A10" s="60" t="s">
        <v>174</v>
      </c>
      <c r="B10" s="106" t="s">
        <v>3327</v>
      </c>
      <c r="C10" s="107" t="s">
        <v>3327</v>
      </c>
      <c r="D10" s="107" t="s">
        <v>3327</v>
      </c>
      <c r="E10" s="107" t="s">
        <v>3327</v>
      </c>
      <c r="F10" s="107" t="s">
        <v>3327</v>
      </c>
      <c r="G10" s="107" t="s">
        <v>3327</v>
      </c>
      <c r="H10" s="61">
        <v>0</v>
      </c>
      <c r="I10" s="62">
        <v>14589.35571</v>
      </c>
      <c r="J10" s="61">
        <f t="shared" si="0"/>
        <v>0.69196959307315742</v>
      </c>
      <c r="K10" s="61">
        <f>I10/'סכום נכסי הקרן'!$C$41</f>
        <v>0.12930324752063763</v>
      </c>
    </row>
    <row r="11" spans="1:12">
      <c r="A11" s="66" t="s">
        <v>2603</v>
      </c>
      <c r="B11" t="s">
        <v>2604</v>
      </c>
      <c r="C11">
        <v>11</v>
      </c>
      <c r="D11" t="s">
        <v>176</v>
      </c>
      <c r="E11" t="s">
        <v>177</v>
      </c>
      <c r="F11" t="s">
        <v>98</v>
      </c>
      <c r="G11" s="108" t="s">
        <v>3327</v>
      </c>
      <c r="H11" s="108" t="s">
        <v>3327</v>
      </c>
      <c r="I11" s="58">
        <v>794.21117000000004</v>
      </c>
      <c r="J11" s="59">
        <f t="shared" si="0"/>
        <v>3.7669242634365538E-2</v>
      </c>
      <c r="K11" s="59">
        <f>I11/'סכום נכסי הקרן'!$C$41</f>
        <v>7.0389731760241809E-3</v>
      </c>
    </row>
    <row r="12" spans="1:12">
      <c r="A12" s="66" t="s">
        <v>2605</v>
      </c>
      <c r="B12" t="s">
        <v>175</v>
      </c>
      <c r="C12">
        <v>12</v>
      </c>
      <c r="D12" t="s">
        <v>176</v>
      </c>
      <c r="E12" t="s">
        <v>177</v>
      </c>
      <c r="F12" t="s">
        <v>98</v>
      </c>
      <c r="G12" s="108" t="s">
        <v>3327</v>
      </c>
      <c r="H12" s="108" t="s">
        <v>3327</v>
      </c>
      <c r="I12" s="58">
        <f>2965.34253+1090.52522</f>
        <v>4055.8677499999999</v>
      </c>
      <c r="J12" s="59">
        <f t="shared" si="0"/>
        <v>0.19236882096187113</v>
      </c>
      <c r="K12" s="59">
        <f>I12/'סכום נכסי הקרן'!$C$41</f>
        <v>3.5946540890065229E-2</v>
      </c>
    </row>
    <row r="13" spans="1:12">
      <c r="A13" s="66" t="s">
        <v>2606</v>
      </c>
      <c r="B13" s="66" t="s">
        <v>2607</v>
      </c>
      <c r="C13">
        <v>10</v>
      </c>
      <c r="D13" t="s">
        <v>176</v>
      </c>
      <c r="E13" t="s">
        <v>177</v>
      </c>
      <c r="F13" t="s">
        <v>98</v>
      </c>
      <c r="G13" s="108" t="s">
        <v>3327</v>
      </c>
      <c r="H13" s="108" t="s">
        <v>3327</v>
      </c>
      <c r="I13" s="58">
        <f>8207.09014+1298.34275</f>
        <v>9505.43289</v>
      </c>
      <c r="J13" s="59">
        <f t="shared" si="0"/>
        <v>0.45084037017269396</v>
      </c>
      <c r="K13" s="59">
        <f>I13/'סכום נכסי הקרן'!$C$41</f>
        <v>8.4245210425846817E-2</v>
      </c>
    </row>
    <row r="14" spans="1:12">
      <c r="A14" s="66" t="s">
        <v>2608</v>
      </c>
      <c r="B14" s="66" t="s">
        <v>2609</v>
      </c>
      <c r="C14">
        <v>20</v>
      </c>
      <c r="D14" t="s">
        <v>176</v>
      </c>
      <c r="E14" t="s">
        <v>177</v>
      </c>
      <c r="F14" t="s">
        <v>98</v>
      </c>
      <c r="G14" s="108" t="s">
        <v>3327</v>
      </c>
      <c r="H14" s="108" t="s">
        <v>3327</v>
      </c>
      <c r="I14" s="58">
        <v>175.52661000000001</v>
      </c>
      <c r="J14" s="59">
        <f t="shared" si="0"/>
        <v>8.3251844227746775E-3</v>
      </c>
      <c r="K14" s="59">
        <f>I14/'סכום נכסי הקרן'!$C$41</f>
        <v>1.555665729894554E-3</v>
      </c>
    </row>
    <row r="15" spans="1:12">
      <c r="A15" s="66" t="s">
        <v>2610</v>
      </c>
      <c r="B15" t="s">
        <v>178</v>
      </c>
      <c r="C15">
        <v>26</v>
      </c>
      <c r="D15" t="s">
        <v>176</v>
      </c>
      <c r="E15" t="s">
        <v>177</v>
      </c>
      <c r="F15" t="s">
        <v>98</v>
      </c>
      <c r="G15" s="108" t="s">
        <v>3327</v>
      </c>
      <c r="H15" s="108" t="s">
        <v>3327</v>
      </c>
      <c r="I15" s="58">
        <v>58.31729</v>
      </c>
      <c r="J15" s="59">
        <f t="shared" si="0"/>
        <v>2.7659748814520685E-3</v>
      </c>
      <c r="K15" s="59">
        <f>I15/'סכום נכסי הקרן'!$C$41</f>
        <v>5.1685729880684398E-4</v>
      </c>
    </row>
    <row r="16" spans="1:12">
      <c r="A16" s="60" t="s">
        <v>179</v>
      </c>
      <c r="B16" s="109" t="s">
        <v>3327</v>
      </c>
      <c r="C16" s="110" t="s">
        <v>3327</v>
      </c>
      <c r="D16" s="110" t="s">
        <v>3327</v>
      </c>
      <c r="E16" s="110" t="s">
        <v>3327</v>
      </c>
      <c r="F16" s="110" t="s">
        <v>3327</v>
      </c>
      <c r="G16" s="110" t="s">
        <v>3327</v>
      </c>
      <c r="H16" s="61">
        <v>0</v>
      </c>
      <c r="I16" s="62">
        <v>5808.3969910069854</v>
      </c>
      <c r="J16" s="61">
        <f t="shared" si="0"/>
        <v>0.27549085663320599</v>
      </c>
      <c r="K16" s="61">
        <f>I16/'סכום נכסי הקרן'!$C$41</f>
        <v>5.147894182273681E-2</v>
      </c>
    </row>
    <row r="17" spans="1:11">
      <c r="A17" s="66" t="s">
        <v>2603</v>
      </c>
      <c r="B17" s="66" t="s">
        <v>2611</v>
      </c>
      <c r="C17">
        <v>11</v>
      </c>
      <c r="D17" t="s">
        <v>176</v>
      </c>
      <c r="E17" t="s">
        <v>177</v>
      </c>
      <c r="F17" t="s">
        <v>102</v>
      </c>
      <c r="G17" s="108" t="s">
        <v>3327</v>
      </c>
      <c r="H17" s="108" t="s">
        <v>3327</v>
      </c>
      <c r="I17" s="58">
        <v>32.761413372</v>
      </c>
      <c r="J17" s="59">
        <f t="shared" si="0"/>
        <v>1.5538658683868869E-3</v>
      </c>
      <c r="K17" s="59">
        <f>I17/'סכום נכסי הקרן'!$C$41</f>
        <v>2.9035943920827491E-4</v>
      </c>
    </row>
    <row r="18" spans="1:11">
      <c r="A18" s="66" t="s">
        <v>2605</v>
      </c>
      <c r="B18" s="66" t="s">
        <v>183</v>
      </c>
      <c r="C18">
        <v>12</v>
      </c>
      <c r="D18" t="s">
        <v>176</v>
      </c>
      <c r="E18" t="s">
        <v>177</v>
      </c>
      <c r="F18" t="s">
        <v>102</v>
      </c>
      <c r="G18" s="108" t="s">
        <v>3327</v>
      </c>
      <c r="H18" s="108" t="s">
        <v>3327</v>
      </c>
      <c r="I18" s="58">
        <f>0.086008704+89.258461044</f>
        <v>89.344469747999995</v>
      </c>
      <c r="J18" s="59">
        <f t="shared" si="0"/>
        <v>4.2375864708326166E-3</v>
      </c>
      <c r="K18" s="59">
        <f>I18/'סכום נכסי הקרן'!$C$41</f>
        <v>7.9184648836187462E-4</v>
      </c>
    </row>
    <row r="19" spans="1:11">
      <c r="A19" s="66" t="s">
        <v>2606</v>
      </c>
      <c r="B19" s="66" t="s">
        <v>2612</v>
      </c>
      <c r="C19">
        <v>10</v>
      </c>
      <c r="D19" t="s">
        <v>176</v>
      </c>
      <c r="E19" t="s">
        <v>177</v>
      </c>
      <c r="F19" t="s">
        <v>102</v>
      </c>
      <c r="G19" s="108" t="s">
        <v>3327</v>
      </c>
      <c r="H19" s="108" t="s">
        <v>3327</v>
      </c>
      <c r="I19" s="58">
        <v>136.653388896</v>
      </c>
      <c r="J19" s="59">
        <f t="shared" si="0"/>
        <v>6.481437000101291E-3</v>
      </c>
      <c r="K19" s="59">
        <f>I19/'סכום נכסי הקרן'!$C$41</f>
        <v>1.211138265471316E-3</v>
      </c>
    </row>
    <row r="20" spans="1:11">
      <c r="A20" s="66" t="s">
        <v>2608</v>
      </c>
      <c r="B20" s="66" t="s">
        <v>2613</v>
      </c>
      <c r="C20">
        <v>20</v>
      </c>
      <c r="D20" t="s">
        <v>176</v>
      </c>
      <c r="E20" t="s">
        <v>177</v>
      </c>
      <c r="F20" t="s">
        <v>102</v>
      </c>
      <c r="G20" s="108" t="s">
        <v>3327</v>
      </c>
      <c r="H20" s="108" t="s">
        <v>3327</v>
      </c>
      <c r="I20" s="58">
        <v>0.44131611599999998</v>
      </c>
      <c r="J20" s="59">
        <f t="shared" si="0"/>
        <v>2.093151605014546E-5</v>
      </c>
      <c r="K20" s="59">
        <f>I20/'סכום נכסי הקרן'!$C$41</f>
        <v>3.9113178207644388E-6</v>
      </c>
    </row>
    <row r="21" spans="1:11">
      <c r="A21" s="66" t="s">
        <v>2603</v>
      </c>
      <c r="B21" s="66" t="s">
        <v>2614</v>
      </c>
      <c r="C21">
        <v>11</v>
      </c>
      <c r="D21" t="s">
        <v>176</v>
      </c>
      <c r="E21" t="s">
        <v>177</v>
      </c>
      <c r="F21" t="s">
        <v>107</v>
      </c>
      <c r="G21" s="108" t="s">
        <v>3327</v>
      </c>
      <c r="H21" s="108" t="s">
        <v>3327</v>
      </c>
      <c r="I21" s="58">
        <v>0.63784292399999998</v>
      </c>
      <c r="J21" s="59">
        <f t="shared" si="0"/>
        <v>3.0252734756638054E-5</v>
      </c>
      <c r="K21" s="59">
        <f>I21/'סכום נכסי הקרן'!$C$41</f>
        <v>5.6531051213404992E-6</v>
      </c>
    </row>
    <row r="22" spans="1:11">
      <c r="A22" s="66" t="s">
        <v>2606</v>
      </c>
      <c r="B22" s="66" t="s">
        <v>2615</v>
      </c>
      <c r="C22">
        <v>10</v>
      </c>
      <c r="D22" t="s">
        <v>176</v>
      </c>
      <c r="E22" t="s">
        <v>177</v>
      </c>
      <c r="F22" t="s">
        <v>107</v>
      </c>
      <c r="G22" s="108" t="s">
        <v>3327</v>
      </c>
      <c r="H22" s="108" t="s">
        <v>3327</v>
      </c>
      <c r="I22" s="58">
        <v>4.3529883209999998</v>
      </c>
      <c r="J22" s="59">
        <f t="shared" si="0"/>
        <v>2.0646117738221741E-4</v>
      </c>
      <c r="K22" s="59">
        <f>I22/'סכום נכסי הקרן'!$C$41</f>
        <v>3.8579875459401476E-5</v>
      </c>
    </row>
    <row r="23" spans="1:11">
      <c r="A23" s="66" t="s">
        <v>2608</v>
      </c>
      <c r="B23" s="66" t="s">
        <v>2616</v>
      </c>
      <c r="C23">
        <v>20</v>
      </c>
      <c r="D23" t="s">
        <v>176</v>
      </c>
      <c r="E23" t="s">
        <v>177</v>
      </c>
      <c r="F23" t="s">
        <v>107</v>
      </c>
      <c r="G23" s="108" t="s">
        <v>3327</v>
      </c>
      <c r="H23" s="108" t="s">
        <v>3327</v>
      </c>
      <c r="I23" s="58">
        <v>5.1981299999999996E-3</v>
      </c>
      <c r="J23" s="59">
        <f t="shared" si="0"/>
        <v>2.4654604167173131E-7</v>
      </c>
      <c r="K23" s="59">
        <f>I23/'סכום נכסי הקרן'!$C$41</f>
        <v>4.6070238014263345E-8</v>
      </c>
    </row>
    <row r="24" spans="1:11">
      <c r="A24" s="66" t="s">
        <v>2603</v>
      </c>
      <c r="B24" s="66" t="s">
        <v>2617</v>
      </c>
      <c r="C24">
        <v>11</v>
      </c>
      <c r="D24" t="s">
        <v>176</v>
      </c>
      <c r="E24" t="s">
        <v>177</v>
      </c>
      <c r="F24" t="s">
        <v>100</v>
      </c>
      <c r="G24" s="108" t="s">
        <v>3327</v>
      </c>
      <c r="H24" s="108" t="s">
        <v>3327</v>
      </c>
      <c r="I24" s="58">
        <v>607.69028502000003</v>
      </c>
      <c r="J24" s="59">
        <f t="shared" si="0"/>
        <v>2.8822602423188189E-2</v>
      </c>
      <c r="K24" s="59">
        <f>I24/'סכום נכסי הקרן'!$C$41</f>
        <v>5.3858668540084486E-3</v>
      </c>
    </row>
    <row r="25" spans="1:11">
      <c r="A25" s="66" t="s">
        <v>2605</v>
      </c>
      <c r="B25" s="66" t="s">
        <v>181</v>
      </c>
      <c r="C25">
        <v>12</v>
      </c>
      <c r="D25" t="s">
        <v>176</v>
      </c>
      <c r="E25" t="s">
        <v>177</v>
      </c>
      <c r="F25" t="s">
        <v>100</v>
      </c>
      <c r="G25" s="108" t="s">
        <v>3327</v>
      </c>
      <c r="H25" s="108" t="s">
        <v>3327</v>
      </c>
      <c r="I25" s="58">
        <f>410.46483348+681.89467905</f>
        <v>1092.3595125300001</v>
      </c>
      <c r="J25" s="59">
        <f t="shared" si="0"/>
        <v>5.181034600841717E-2</v>
      </c>
      <c r="K25" s="59">
        <f>I25/'סכום נכסי הקרן'!$C$41</f>
        <v>9.6814167285931268E-3</v>
      </c>
    </row>
    <row r="26" spans="1:11">
      <c r="A26" s="66" t="s">
        <v>2606</v>
      </c>
      <c r="B26" s="66" t="s">
        <v>2618</v>
      </c>
      <c r="C26">
        <v>10</v>
      </c>
      <c r="D26" t="s">
        <v>176</v>
      </c>
      <c r="E26" t="s">
        <v>177</v>
      </c>
      <c r="F26" t="s">
        <v>100</v>
      </c>
      <c r="G26" s="108" t="s">
        <v>3327</v>
      </c>
      <c r="H26" s="108" t="s">
        <v>3327</v>
      </c>
      <c r="I26" s="58">
        <f>135.94474764+2312.21590938</f>
        <v>2448.1606570200001</v>
      </c>
      <c r="J26" s="59">
        <f t="shared" si="0"/>
        <v>0.11611566454951033</v>
      </c>
      <c r="K26" s="59">
        <f>I26/'סכום נכסי הקרן'!$C$41</f>
        <v>2.169767669644021E-2</v>
      </c>
    </row>
    <row r="27" spans="1:11">
      <c r="A27" s="66" t="s">
        <v>2608</v>
      </c>
      <c r="B27" s="66" t="s">
        <v>2619</v>
      </c>
      <c r="C27">
        <v>20</v>
      </c>
      <c r="D27" t="s">
        <v>176</v>
      </c>
      <c r="E27" t="s">
        <v>177</v>
      </c>
      <c r="F27" t="s">
        <v>100</v>
      </c>
      <c r="G27" s="108" t="s">
        <v>3327</v>
      </c>
      <c r="H27" s="108" t="s">
        <v>3327</v>
      </c>
      <c r="I27" s="58">
        <v>1307.3526940500001</v>
      </c>
      <c r="J27" s="59">
        <f t="shared" si="0"/>
        <v>6.2007420319788377E-2</v>
      </c>
      <c r="K27" s="59">
        <f>I27/'סכום נכסי הקרן'!$C$41</f>
        <v>1.1586868697680112E-2</v>
      </c>
    </row>
    <row r="28" spans="1:11">
      <c r="A28" s="66" t="s">
        <v>2610</v>
      </c>
      <c r="B28" t="s">
        <v>182</v>
      </c>
      <c r="C28">
        <v>26</v>
      </c>
      <c r="D28" t="s">
        <v>176</v>
      </c>
      <c r="E28" t="s">
        <v>177</v>
      </c>
      <c r="F28" t="s">
        <v>100</v>
      </c>
      <c r="G28" s="108" t="s">
        <v>3327</v>
      </c>
      <c r="H28" s="108" t="s">
        <v>3327</v>
      </c>
      <c r="I28" s="58">
        <v>0.14544270000000001</v>
      </c>
      <c r="J28" s="59">
        <f t="shared" si="0"/>
        <v>6.8983118881307552E-6</v>
      </c>
      <c r="K28" s="59">
        <f>I28/'סכום נכסי הקרן'!$C$41</f>
        <v>1.2890365970910886E-6</v>
      </c>
    </row>
    <row r="29" spans="1:11">
      <c r="A29" s="66" t="s">
        <v>2606</v>
      </c>
      <c r="B29" s="66" t="s">
        <v>2620</v>
      </c>
      <c r="C29">
        <v>10</v>
      </c>
      <c r="D29" t="s">
        <v>176</v>
      </c>
      <c r="E29" t="s">
        <v>177</v>
      </c>
      <c r="F29" t="s">
        <v>170</v>
      </c>
      <c r="G29" s="108" t="s">
        <v>3327</v>
      </c>
      <c r="H29" s="108" t="s">
        <v>3327</v>
      </c>
      <c r="I29" s="58">
        <v>1.3999493957999999E-3</v>
      </c>
      <c r="J29" s="59">
        <f t="shared" si="0"/>
        <v>6.6399259363506093E-8</v>
      </c>
      <c r="K29" s="59">
        <f>I29/'סכום נכסי הקרן'!$C$41</f>
        <v>1.2407539225150229E-8</v>
      </c>
    </row>
    <row r="30" spans="1:11">
      <c r="A30" s="66" t="s">
        <v>2605</v>
      </c>
      <c r="B30" s="66" t="s">
        <v>2621</v>
      </c>
      <c r="C30">
        <v>12</v>
      </c>
      <c r="D30" t="s">
        <v>176</v>
      </c>
      <c r="E30" t="s">
        <v>177</v>
      </c>
      <c r="F30" t="s">
        <v>105</v>
      </c>
      <c r="G30" s="108" t="s">
        <v>3327</v>
      </c>
      <c r="H30" s="108" t="s">
        <v>3327</v>
      </c>
      <c r="I30" s="58">
        <v>2.3720606000000002E-2</v>
      </c>
      <c r="J30" s="59">
        <f t="shared" si="0"/>
        <v>1.1250625735321589E-6</v>
      </c>
      <c r="K30" s="59">
        <f>I30/'סכום נכסי הקרן'!$C$41</f>
        <v>2.1023213429878887E-7</v>
      </c>
    </row>
    <row r="31" spans="1:11">
      <c r="A31" s="66" t="s">
        <v>2606</v>
      </c>
      <c r="B31" s="66" t="s">
        <v>2622</v>
      </c>
      <c r="C31">
        <v>10</v>
      </c>
      <c r="D31" t="s">
        <v>176</v>
      </c>
      <c r="E31" t="s">
        <v>177</v>
      </c>
      <c r="F31" t="s">
        <v>105</v>
      </c>
      <c r="G31" s="108" t="s">
        <v>3327</v>
      </c>
      <c r="H31" s="108" t="s">
        <v>3327</v>
      </c>
      <c r="I31" s="58">
        <f>0.430997385+0.01999543</f>
        <v>0.45099281499999999</v>
      </c>
      <c r="J31" s="59">
        <f t="shared" si="0"/>
        <v>2.1390479530262117E-5</v>
      </c>
      <c r="K31" s="59">
        <f>I31/'סכום נכסי הקרן'!$C$41</f>
        <v>3.9970809367546866E-6</v>
      </c>
    </row>
    <row r="32" spans="1:11">
      <c r="A32" s="66" t="s">
        <v>2608</v>
      </c>
      <c r="B32" s="66" t="s">
        <v>2623</v>
      </c>
      <c r="C32">
        <v>20</v>
      </c>
      <c r="D32" t="s">
        <v>176</v>
      </c>
      <c r="E32" t="s">
        <v>177</v>
      </c>
      <c r="F32" t="s">
        <v>105</v>
      </c>
      <c r="G32" s="108" t="s">
        <v>3327</v>
      </c>
      <c r="H32" s="108" t="s">
        <v>3327</v>
      </c>
      <c r="I32" s="58">
        <v>0.34611267600000001</v>
      </c>
      <c r="J32" s="59">
        <f t="shared" si="0"/>
        <v>1.6416040045210576E-5</v>
      </c>
      <c r="K32" s="59">
        <f>I32/'סכום נכסי הקרן'!$C$41</f>
        <v>3.0675441674359078E-6</v>
      </c>
    </row>
    <row r="33" spans="1:11">
      <c r="A33" s="66" t="s">
        <v>2605</v>
      </c>
      <c r="B33" s="66" t="s">
        <v>2624</v>
      </c>
      <c r="C33">
        <v>12</v>
      </c>
      <c r="D33" t="s">
        <v>176</v>
      </c>
      <c r="E33" t="s">
        <v>177</v>
      </c>
      <c r="F33" t="s">
        <v>168</v>
      </c>
      <c r="G33" s="108" t="s">
        <v>3327</v>
      </c>
      <c r="H33" s="108" t="s">
        <v>3327</v>
      </c>
      <c r="I33" s="58">
        <v>0.10520988971</v>
      </c>
      <c r="J33" s="59">
        <f t="shared" si="0"/>
        <v>4.9900794810287393E-6</v>
      </c>
      <c r="K33" s="59">
        <f>I33/'סכום נכסי הקרן'!$C$41</f>
        <v>9.3245929986246909E-7</v>
      </c>
    </row>
    <row r="34" spans="1:11">
      <c r="A34" s="66" t="s">
        <v>2606</v>
      </c>
      <c r="B34" s="66" t="s">
        <v>2625</v>
      </c>
      <c r="C34">
        <v>10</v>
      </c>
      <c r="D34" t="s">
        <v>176</v>
      </c>
      <c r="E34" t="s">
        <v>177</v>
      </c>
      <c r="F34" t="s">
        <v>168</v>
      </c>
      <c r="G34" s="108" t="s">
        <v>3327</v>
      </c>
      <c r="H34" s="108" t="s">
        <v>3327</v>
      </c>
      <c r="I34" s="58">
        <v>58.254530038539997</v>
      </c>
      <c r="J34" s="59">
        <f t="shared" si="0"/>
        <v>2.7629981917437632E-3</v>
      </c>
      <c r="K34" s="59">
        <f>I34/'סכום נכסי הקרן'!$C$41</f>
        <v>5.1630106678451514E-4</v>
      </c>
    </row>
    <row r="35" spans="1:11">
      <c r="A35" s="66" t="s">
        <v>2608</v>
      </c>
      <c r="B35" s="66" t="s">
        <v>2626</v>
      </c>
      <c r="C35">
        <v>20</v>
      </c>
      <c r="D35" t="s">
        <v>176</v>
      </c>
      <c r="E35" t="s">
        <v>177</v>
      </c>
      <c r="F35" t="s">
        <v>168</v>
      </c>
      <c r="G35" s="108" t="s">
        <v>3327</v>
      </c>
      <c r="H35" s="108" t="s">
        <v>3327</v>
      </c>
      <c r="I35" s="58">
        <v>2.1143300493399999</v>
      </c>
      <c r="J35" s="59">
        <f t="shared" si="0"/>
        <v>1.002821600176166E-4</v>
      </c>
      <c r="K35" s="59">
        <f>I35/'סכום נכסי הקרן'!$C$41</f>
        <v>1.8738986638233935E-5</v>
      </c>
    </row>
    <row r="36" spans="1:11">
      <c r="A36" s="66" t="s">
        <v>2606</v>
      </c>
      <c r="B36" s="66" t="s">
        <v>2627</v>
      </c>
      <c r="C36">
        <v>10</v>
      </c>
      <c r="D36" t="s">
        <v>176</v>
      </c>
      <c r="E36" t="s">
        <v>177</v>
      </c>
      <c r="F36" t="s">
        <v>171</v>
      </c>
      <c r="G36" s="108" t="s">
        <v>3327</v>
      </c>
      <c r="H36" s="108" t="s">
        <v>3327</v>
      </c>
      <c r="I36" s="58">
        <v>5.7513440000000002E-3</v>
      </c>
      <c r="J36" s="59">
        <f t="shared" si="0"/>
        <v>2.7278484714550463E-7</v>
      </c>
      <c r="K36" s="59">
        <f>I36/'סכום נכסי הקרן'!$C$41</f>
        <v>5.0973289814203464E-8</v>
      </c>
    </row>
    <row r="37" spans="1:11">
      <c r="A37" s="66" t="s">
        <v>2606</v>
      </c>
      <c r="B37" s="66" t="s">
        <v>2628</v>
      </c>
      <c r="C37">
        <v>10</v>
      </c>
      <c r="D37" t="s">
        <v>176</v>
      </c>
      <c r="E37" t="s">
        <v>177</v>
      </c>
      <c r="F37" t="s">
        <v>169</v>
      </c>
      <c r="G37" s="108" t="s">
        <v>3327</v>
      </c>
      <c r="H37" s="108" t="s">
        <v>3327</v>
      </c>
      <c r="I37" s="58">
        <v>5.0778000000000001E-5</v>
      </c>
      <c r="J37" s="59">
        <f t="shared" si="0"/>
        <v>2.4083881903698397E-9</v>
      </c>
      <c r="K37" s="59">
        <f>I37/'סכום נכסי הקרן'!$C$41</f>
        <v>4.5003771469514314E-10</v>
      </c>
    </row>
    <row r="38" spans="1:11">
      <c r="A38" s="66" t="s">
        <v>2606</v>
      </c>
      <c r="B38" t="s">
        <v>184</v>
      </c>
      <c r="C38">
        <v>10</v>
      </c>
      <c r="D38" t="s">
        <v>176</v>
      </c>
      <c r="E38" t="s">
        <v>177</v>
      </c>
      <c r="F38" t="s">
        <v>172</v>
      </c>
      <c r="G38" s="108" t="s">
        <v>3327</v>
      </c>
      <c r="H38" s="108" t="s">
        <v>3327</v>
      </c>
      <c r="I38" s="58">
        <v>0.1377816</v>
      </c>
      <c r="J38" s="59">
        <f t="shared" si="0"/>
        <v>6.5349477783737272E-6</v>
      </c>
      <c r="K38" s="59">
        <f>I38/'סכום נכסי הקרן'!$C$41</f>
        <v>1.2211374294190462E-6</v>
      </c>
    </row>
    <row r="39" spans="1:11">
      <c r="A39" s="66" t="s">
        <v>2603</v>
      </c>
      <c r="B39" s="66" t="s">
        <v>2629</v>
      </c>
      <c r="C39">
        <v>11</v>
      </c>
      <c r="D39" t="s">
        <v>176</v>
      </c>
      <c r="E39" t="s">
        <v>177</v>
      </c>
      <c r="F39" t="s">
        <v>104</v>
      </c>
      <c r="G39" s="108" t="s">
        <v>3327</v>
      </c>
      <c r="H39" s="108" t="s">
        <v>3327</v>
      </c>
      <c r="I39" s="58">
        <v>0.17235956999999999</v>
      </c>
      <c r="J39" s="59">
        <f t="shared" si="0"/>
        <v>8.174972485825036E-6</v>
      </c>
      <c r="K39" s="59">
        <f>I39/'סכום נכסי הקרן'!$C$41</f>
        <v>1.527596734582645E-6</v>
      </c>
    </row>
    <row r="40" spans="1:11">
      <c r="A40" s="66" t="s">
        <v>2605</v>
      </c>
      <c r="B40" s="66" t="s">
        <v>2630</v>
      </c>
      <c r="C40">
        <v>12</v>
      </c>
      <c r="D40" t="s">
        <v>176</v>
      </c>
      <c r="E40" t="s">
        <v>177</v>
      </c>
      <c r="F40" t="s">
        <v>104</v>
      </c>
      <c r="G40" s="108" t="s">
        <v>3327</v>
      </c>
      <c r="H40" s="108" t="s">
        <v>3327</v>
      </c>
      <c r="I40" s="58">
        <v>20.067736937999999</v>
      </c>
      <c r="J40" s="59">
        <f t="shared" si="0"/>
        <v>9.5180788232950898E-4</v>
      </c>
      <c r="K40" s="59">
        <f>I40/'סכום נכסי הקרן'!$C$41</f>
        <v>1.7785730967507247E-4</v>
      </c>
    </row>
    <row r="41" spans="1:11">
      <c r="A41" s="66" t="s">
        <v>2606</v>
      </c>
      <c r="B41" s="66" t="s">
        <v>2631</v>
      </c>
      <c r="C41">
        <v>10</v>
      </c>
      <c r="D41" t="s">
        <v>176</v>
      </c>
      <c r="E41" t="s">
        <v>177</v>
      </c>
      <c r="F41" t="s">
        <v>104</v>
      </c>
      <c r="G41" s="108" t="s">
        <v>3327</v>
      </c>
      <c r="H41" s="108" t="s">
        <v>3327</v>
      </c>
      <c r="I41" s="58">
        <f>0.003280839+6.796928019</f>
        <v>6.8002088580000004</v>
      </c>
      <c r="J41" s="59">
        <f t="shared" si="0"/>
        <v>3.2253225226782414E-4</v>
      </c>
      <c r="K41" s="59">
        <f>I41/'סכום נכסי הקרן'!$C$41</f>
        <v>6.0269220014651803E-5</v>
      </c>
    </row>
    <row r="42" spans="1:11">
      <c r="A42" s="66" t="s">
        <v>2608</v>
      </c>
      <c r="B42" s="66" t="s">
        <v>2632</v>
      </c>
      <c r="C42">
        <v>20</v>
      </c>
      <c r="D42" t="s">
        <v>176</v>
      </c>
      <c r="E42" t="s">
        <v>177</v>
      </c>
      <c r="F42" t="s">
        <v>104</v>
      </c>
      <c r="G42" s="108" t="s">
        <v>3327</v>
      </c>
      <c r="H42" s="108" t="s">
        <v>3327</v>
      </c>
      <c r="I42" s="58">
        <v>5.54508E-4</v>
      </c>
      <c r="J42" s="59">
        <f t="shared" si="0"/>
        <v>2.6300179579061777E-8</v>
      </c>
      <c r="K42" s="59">
        <f>I42/'סכום נכסי הקרן'!$C$41</f>
        <v>4.9145203257350511E-9</v>
      </c>
    </row>
    <row r="43" spans="1:11">
      <c r="A43" s="66" t="s">
        <v>2606</v>
      </c>
      <c r="B43" s="66" t="s">
        <v>2633</v>
      </c>
      <c r="C43">
        <v>10</v>
      </c>
      <c r="D43" t="s">
        <v>176</v>
      </c>
      <c r="E43" t="s">
        <v>177</v>
      </c>
      <c r="F43" t="s">
        <v>167</v>
      </c>
      <c r="G43" s="108" t="s">
        <v>3327</v>
      </c>
      <c r="H43" s="108" t="s">
        <v>3327</v>
      </c>
      <c r="I43" s="58">
        <v>1.104256E-2</v>
      </c>
      <c r="J43" s="59">
        <f t="shared" si="0"/>
        <v>5.2374593515794977E-7</v>
      </c>
      <c r="K43" s="59">
        <f>I43/'סכום נכסי הקרן'!$C$41</f>
        <v>9.7868534932135954E-8</v>
      </c>
    </row>
    <row r="44" spans="1:11">
      <c r="A44" s="60" t="s">
        <v>185</v>
      </c>
      <c r="B44" s="109" t="s">
        <v>3327</v>
      </c>
      <c r="C44" s="110" t="s">
        <v>3327</v>
      </c>
      <c r="D44" s="110" t="s">
        <v>3327</v>
      </c>
      <c r="E44" s="110" t="s">
        <v>3327</v>
      </c>
      <c r="F44" s="110" t="s">
        <v>3327</v>
      </c>
      <c r="G44" s="110" t="s">
        <v>3327</v>
      </c>
      <c r="H44" s="61">
        <v>0</v>
      </c>
      <c r="I44" s="62">
        <v>0</v>
      </c>
      <c r="J44" s="61">
        <f t="shared" si="0"/>
        <v>0</v>
      </c>
      <c r="K44" s="61">
        <f>I44/'סכום נכסי הקרן'!$C$41</f>
        <v>0</v>
      </c>
    </row>
    <row r="45" spans="1:11">
      <c r="A45" t="s">
        <v>180</v>
      </c>
      <c r="B45" t="s">
        <v>180</v>
      </c>
      <c r="C45" s="110" t="s">
        <v>3327</v>
      </c>
      <c r="D45" t="s">
        <v>180</v>
      </c>
      <c r="E45" s="110" t="s">
        <v>3327</v>
      </c>
      <c r="F45" t="s">
        <v>180</v>
      </c>
      <c r="G45" s="59">
        <v>0</v>
      </c>
      <c r="H45" s="59">
        <v>0</v>
      </c>
      <c r="I45" s="58">
        <v>0</v>
      </c>
      <c r="J45" s="59">
        <f t="shared" si="0"/>
        <v>0</v>
      </c>
      <c r="K45" s="59">
        <f>I45/'סכום נכסי הקרן'!$C$41</f>
        <v>0</v>
      </c>
    </row>
    <row r="46" spans="1:11">
      <c r="A46" s="60" t="s">
        <v>186</v>
      </c>
      <c r="B46" s="109" t="s">
        <v>3327</v>
      </c>
      <c r="C46" s="110" t="s">
        <v>3327</v>
      </c>
      <c r="D46" s="110" t="s">
        <v>3327</v>
      </c>
      <c r="E46" s="110" t="s">
        <v>3327</v>
      </c>
      <c r="F46" s="110" t="s">
        <v>3327</v>
      </c>
      <c r="G46" s="110" t="s">
        <v>3327</v>
      </c>
      <c r="H46" s="61">
        <v>0</v>
      </c>
      <c r="I46" s="62">
        <v>0</v>
      </c>
      <c r="J46" s="61">
        <f t="shared" si="0"/>
        <v>0</v>
      </c>
      <c r="K46" s="61">
        <f>I46/'סכום נכסי הקרן'!$C$41</f>
        <v>0</v>
      </c>
    </row>
    <row r="47" spans="1:11">
      <c r="A47" t="s">
        <v>180</v>
      </c>
      <c r="B47" t="s">
        <v>180</v>
      </c>
      <c r="C47" s="110" t="s">
        <v>3327</v>
      </c>
      <c r="D47" t="s">
        <v>180</v>
      </c>
      <c r="E47" s="110" t="s">
        <v>3327</v>
      </c>
      <c r="F47" t="s">
        <v>180</v>
      </c>
      <c r="G47" s="59">
        <v>0</v>
      </c>
      <c r="H47" s="59">
        <v>0</v>
      </c>
      <c r="I47" s="58">
        <v>0</v>
      </c>
      <c r="J47" s="59">
        <f t="shared" si="0"/>
        <v>0</v>
      </c>
      <c r="K47" s="59">
        <f>I47/'סכום נכסי הקרן'!$C$41</f>
        <v>0</v>
      </c>
    </row>
    <row r="48" spans="1:11">
      <c r="A48" s="60" t="s">
        <v>187</v>
      </c>
      <c r="B48" s="109" t="s">
        <v>3327</v>
      </c>
      <c r="C48" s="110" t="s">
        <v>3327</v>
      </c>
      <c r="D48" s="110" t="s">
        <v>3327</v>
      </c>
      <c r="E48" s="110" t="s">
        <v>3327</v>
      </c>
      <c r="F48" s="110" t="s">
        <v>3327</v>
      </c>
      <c r="G48" s="110" t="s">
        <v>3327</v>
      </c>
      <c r="H48" s="61">
        <v>0</v>
      </c>
      <c r="I48" s="62">
        <v>0</v>
      </c>
      <c r="J48" s="61">
        <f t="shared" si="0"/>
        <v>0</v>
      </c>
      <c r="K48" s="61">
        <f>I48/'סכום נכסי הקרן'!$C$41</f>
        <v>0</v>
      </c>
    </row>
    <row r="49" spans="1:11">
      <c r="A49" t="s">
        <v>180</v>
      </c>
      <c r="B49" t="s">
        <v>180</v>
      </c>
      <c r="C49" s="110" t="s">
        <v>3327</v>
      </c>
      <c r="D49" t="s">
        <v>180</v>
      </c>
      <c r="E49" s="110" t="s">
        <v>3327</v>
      </c>
      <c r="F49" t="s">
        <v>180</v>
      </c>
      <c r="G49" s="59">
        <v>0</v>
      </c>
      <c r="H49" s="59">
        <v>0</v>
      </c>
      <c r="I49" s="58">
        <v>0</v>
      </c>
      <c r="J49" s="59">
        <f t="shared" si="0"/>
        <v>0</v>
      </c>
      <c r="K49" s="59">
        <f>I49/'סכום נכסי הקרן'!$C$41</f>
        <v>0</v>
      </c>
    </row>
    <row r="50" spans="1:11">
      <c r="A50" s="60" t="s">
        <v>188</v>
      </c>
      <c r="B50" s="109" t="s">
        <v>3327</v>
      </c>
      <c r="C50" s="110" t="s">
        <v>3327</v>
      </c>
      <c r="D50" s="110" t="s">
        <v>3327</v>
      </c>
      <c r="E50" s="110" t="s">
        <v>3327</v>
      </c>
      <c r="F50" s="110" t="s">
        <v>3327</v>
      </c>
      <c r="G50" s="110" t="s">
        <v>3327</v>
      </c>
      <c r="H50" s="61">
        <v>0</v>
      </c>
      <c r="I50" s="62">
        <v>0</v>
      </c>
      <c r="J50" s="61">
        <f t="shared" si="0"/>
        <v>0</v>
      </c>
      <c r="K50" s="61">
        <f>I50/'סכום נכסי הקרן'!$C$41</f>
        <v>0</v>
      </c>
    </row>
    <row r="51" spans="1:11">
      <c r="A51" t="s">
        <v>180</v>
      </c>
      <c r="B51" t="s">
        <v>180</v>
      </c>
      <c r="C51" s="110" t="s">
        <v>3327</v>
      </c>
      <c r="D51" t="s">
        <v>180</v>
      </c>
      <c r="E51" s="110" t="s">
        <v>3327</v>
      </c>
      <c r="F51" t="s">
        <v>180</v>
      </c>
      <c r="G51" s="59">
        <v>0</v>
      </c>
      <c r="H51" s="59">
        <v>0</v>
      </c>
      <c r="I51" s="58">
        <v>0</v>
      </c>
      <c r="J51" s="59">
        <f t="shared" si="0"/>
        <v>0</v>
      </c>
      <c r="K51" s="59">
        <f>I51/'סכום נכסי הקרן'!$C$41</f>
        <v>0</v>
      </c>
    </row>
    <row r="52" spans="1:11">
      <c r="A52" s="60" t="s">
        <v>189</v>
      </c>
      <c r="B52" s="109" t="s">
        <v>3327</v>
      </c>
      <c r="C52" s="110" t="s">
        <v>3327</v>
      </c>
      <c r="D52" s="110" t="s">
        <v>3327</v>
      </c>
      <c r="E52" s="110" t="s">
        <v>3327</v>
      </c>
      <c r="F52" s="110" t="s">
        <v>3327</v>
      </c>
      <c r="G52" s="110" t="s">
        <v>3327</v>
      </c>
      <c r="H52" s="61">
        <v>0</v>
      </c>
      <c r="I52" s="62">
        <v>0</v>
      </c>
      <c r="J52" s="61">
        <f t="shared" si="0"/>
        <v>0</v>
      </c>
      <c r="K52" s="61">
        <f>I52/'סכום נכסי הקרן'!$C$41</f>
        <v>0</v>
      </c>
    </row>
    <row r="53" spans="1:11">
      <c r="A53" t="s">
        <v>180</v>
      </c>
      <c r="B53" t="s">
        <v>180</v>
      </c>
      <c r="C53" s="110" t="s">
        <v>3327</v>
      </c>
      <c r="D53" t="s">
        <v>180</v>
      </c>
      <c r="E53" s="110" t="s">
        <v>3327</v>
      </c>
      <c r="F53" t="s">
        <v>180</v>
      </c>
      <c r="G53" s="59">
        <v>0</v>
      </c>
      <c r="H53" s="59">
        <v>0</v>
      </c>
      <c r="I53" s="58">
        <v>0</v>
      </c>
      <c r="J53" s="59">
        <f t="shared" si="0"/>
        <v>0</v>
      </c>
      <c r="K53" s="59">
        <f>I53/'סכום נכסי הקרן'!$C$41</f>
        <v>0</v>
      </c>
    </row>
    <row r="54" spans="1:11">
      <c r="A54" s="60" t="s">
        <v>190</v>
      </c>
      <c r="B54" s="109" t="s">
        <v>3327</v>
      </c>
      <c r="C54" s="110" t="s">
        <v>3327</v>
      </c>
      <c r="D54" s="110" t="s">
        <v>3327</v>
      </c>
      <c r="E54" s="110" t="s">
        <v>3327</v>
      </c>
      <c r="F54" s="110" t="s">
        <v>3327</v>
      </c>
      <c r="G54" s="110" t="s">
        <v>3327</v>
      </c>
      <c r="H54" s="61">
        <v>0</v>
      </c>
      <c r="I54" s="62">
        <v>686.05770922525005</v>
      </c>
      <c r="J54" s="61">
        <f t="shared" si="0"/>
        <v>3.2539550293636567E-2</v>
      </c>
      <c r="K54" s="61">
        <f>I54/'סכום נכסי הקרן'!$C$41</f>
        <v>6.0804254521390471E-3</v>
      </c>
    </row>
    <row r="55" spans="1:11">
      <c r="A55" s="60" t="s">
        <v>191</v>
      </c>
      <c r="B55" s="109" t="s">
        <v>3327</v>
      </c>
      <c r="C55" s="110" t="s">
        <v>3327</v>
      </c>
      <c r="D55" s="110" t="s">
        <v>3327</v>
      </c>
      <c r="E55" s="110" t="s">
        <v>3327</v>
      </c>
      <c r="F55" s="110" t="s">
        <v>3327</v>
      </c>
      <c r="G55" s="110" t="s">
        <v>3327</v>
      </c>
      <c r="H55" s="61">
        <v>0</v>
      </c>
      <c r="I55" s="62">
        <v>686.05770922525005</v>
      </c>
      <c r="J55" s="61">
        <f t="shared" si="0"/>
        <v>3.2539550293636567E-2</v>
      </c>
      <c r="K55" s="61">
        <f>I55/'סכום נכסי הקרן'!$C$41</f>
        <v>6.0804254521390471E-3</v>
      </c>
    </row>
    <row r="56" spans="1:11">
      <c r="A56" s="66" t="s">
        <v>2634</v>
      </c>
      <c r="B56" s="66" t="s">
        <v>2635</v>
      </c>
      <c r="C56">
        <v>85</v>
      </c>
      <c r="D56" t="s">
        <v>872</v>
      </c>
      <c r="E56" t="s">
        <v>827</v>
      </c>
      <c r="F56" t="s">
        <v>102</v>
      </c>
      <c r="G56" s="108" t="s">
        <v>3327</v>
      </c>
      <c r="H56" s="108" t="s">
        <v>3327</v>
      </c>
      <c r="I56" s="58">
        <v>36.255316391999997</v>
      </c>
      <c r="J56" s="59">
        <f t="shared" si="0"/>
        <v>1.7195808388793348E-3</v>
      </c>
      <c r="K56" s="59">
        <f>I56/'סכום נכסי הקרן'!$C$41</f>
        <v>3.2132537190525504E-4</v>
      </c>
    </row>
    <row r="57" spans="1:11">
      <c r="A57" s="66" t="s">
        <v>2634</v>
      </c>
      <c r="B57" s="66" t="s">
        <v>2636</v>
      </c>
      <c r="C57">
        <v>85</v>
      </c>
      <c r="D57" t="s">
        <v>872</v>
      </c>
      <c r="E57" t="s">
        <v>827</v>
      </c>
      <c r="F57" t="s">
        <v>100</v>
      </c>
      <c r="G57" s="108" t="s">
        <v>3327</v>
      </c>
      <c r="H57" s="108" t="s">
        <v>3327</v>
      </c>
      <c r="I57" s="58">
        <v>634.32425277000004</v>
      </c>
      <c r="J57" s="59">
        <f t="shared" si="0"/>
        <v>3.0085845035969141E-2</v>
      </c>
      <c r="K57" s="59">
        <f>I57/'סכום נכסי הקרן'!$C$41</f>
        <v>5.6219196717538136E-3</v>
      </c>
    </row>
    <row r="58" spans="1:11">
      <c r="A58" s="66" t="s">
        <v>2634</v>
      </c>
      <c r="B58" s="66" t="s">
        <v>2637</v>
      </c>
      <c r="C58">
        <v>85</v>
      </c>
      <c r="D58" t="s">
        <v>872</v>
      </c>
      <c r="E58" t="s">
        <v>827</v>
      </c>
      <c r="F58" t="s">
        <v>168</v>
      </c>
      <c r="G58" s="108" t="s">
        <v>3327</v>
      </c>
      <c r="H58" s="108" t="s">
        <v>3327</v>
      </c>
      <c r="I58" s="58">
        <v>15.478140063250001</v>
      </c>
      <c r="J58" s="59">
        <f t="shared" si="0"/>
        <v>7.3412441878808901E-4</v>
      </c>
      <c r="K58" s="59">
        <f>I58/'סכום נכסי הקרן'!$C$41</f>
        <v>1.3718040847997891E-4</v>
      </c>
    </row>
    <row r="59" spans="1:11">
      <c r="A59" s="60" t="s">
        <v>189</v>
      </c>
      <c r="B59" s="109" t="s">
        <v>3327</v>
      </c>
      <c r="C59" s="110" t="s">
        <v>3327</v>
      </c>
      <c r="D59" s="110" t="s">
        <v>3327</v>
      </c>
      <c r="E59" s="110" t="s">
        <v>3327</v>
      </c>
      <c r="F59" s="110" t="s">
        <v>3327</v>
      </c>
      <c r="G59" s="110" t="s">
        <v>3327</v>
      </c>
      <c r="H59" s="61">
        <v>0</v>
      </c>
      <c r="I59" s="62">
        <v>0</v>
      </c>
      <c r="J59" s="61">
        <f t="shared" si="0"/>
        <v>0</v>
      </c>
      <c r="K59" s="61">
        <f>I59/'סכום נכסי הקרן'!$C$41</f>
        <v>0</v>
      </c>
    </row>
    <row r="60" spans="1:11">
      <c r="A60" t="s">
        <v>180</v>
      </c>
      <c r="B60" t="s">
        <v>180</v>
      </c>
      <c r="C60" s="110" t="s">
        <v>3327</v>
      </c>
      <c r="D60" t="s">
        <v>180</v>
      </c>
      <c r="E60" s="110" t="s">
        <v>3327</v>
      </c>
      <c r="F60" t="s">
        <v>180</v>
      </c>
      <c r="G60" s="59">
        <v>0</v>
      </c>
      <c r="H60" s="59">
        <v>0</v>
      </c>
      <c r="I60" s="58">
        <v>0</v>
      </c>
      <c r="J60" s="59">
        <f t="shared" si="0"/>
        <v>0</v>
      </c>
      <c r="K60" s="59">
        <f>I60/'סכום נכסי הקרן'!$C$41</f>
        <v>0</v>
      </c>
    </row>
    <row r="61" spans="1:11">
      <c r="A61" t="s">
        <v>192</v>
      </c>
      <c r="B61" s="109" t="s">
        <v>3327</v>
      </c>
      <c r="C61" s="110" t="s">
        <v>3327</v>
      </c>
      <c r="D61" s="110" t="s">
        <v>3327</v>
      </c>
      <c r="E61" s="110" t="s">
        <v>3327</v>
      </c>
      <c r="F61" s="110" t="s">
        <v>3327</v>
      </c>
      <c r="G61" s="110" t="s">
        <v>3327</v>
      </c>
      <c r="H61" s="110" t="s">
        <v>3327</v>
      </c>
      <c r="I61" s="110" t="s">
        <v>3327</v>
      </c>
      <c r="J61" s="110" t="s">
        <v>3327</v>
      </c>
      <c r="K61" s="110" t="s">
        <v>3327</v>
      </c>
    </row>
    <row r="62" spans="1:11" hidden="1">
      <c r="C62" s="14"/>
    </row>
    <row r="63" spans="1:11" hidden="1">
      <c r="C63" s="14"/>
    </row>
    <row r="64" spans="1:11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D484" s="13"/>
    </row>
    <row r="10000" spans="52:52" hidden="1">
      <c r="AZ10000"/>
    </row>
  </sheetData>
  <dataValidations count="1">
    <dataValidation allowBlank="1" showInputMessage="1" showErrorMessage="1" sqref="D8 A1:XFD4" xr:uid="{9B78B0CB-9F56-47DB-A537-2AAFE154B29F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4" width="7.5703125" style="14" hidden="1"/>
    <col min="35" max="16384" width="9.140625" style="14" hidden="1"/>
  </cols>
  <sheetData>
    <row r="1" spans="1:34">
      <c r="A1" s="2" t="s">
        <v>0</v>
      </c>
      <c r="B1" s="64" t="s">
        <v>3326</v>
      </c>
    </row>
    <row r="2" spans="1:34">
      <c r="A2" s="2" t="s">
        <v>1</v>
      </c>
      <c r="B2" s="10" t="s">
        <v>2601</v>
      </c>
    </row>
    <row r="3" spans="1:34">
      <c r="A3" s="2" t="s">
        <v>2</v>
      </c>
      <c r="B3" s="21" t="s">
        <v>2602</v>
      </c>
    </row>
    <row r="4" spans="1:34">
      <c r="A4" s="2" t="s">
        <v>3</v>
      </c>
      <c r="B4" s="65" t="s">
        <v>165</v>
      </c>
    </row>
    <row r="5" spans="1:34">
      <c r="A5" s="80" t="s">
        <v>65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2"/>
    </row>
    <row r="6" spans="1:34" s="16" customFormat="1">
      <c r="A6" s="35" t="s">
        <v>45</v>
      </c>
      <c r="B6" s="36" t="s">
        <v>46</v>
      </c>
      <c r="C6" s="36" t="s">
        <v>66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111" t="s">
        <v>160</v>
      </c>
      <c r="N6" s="36" t="s">
        <v>53</v>
      </c>
      <c r="O6" s="36" t="s">
        <v>157</v>
      </c>
      <c r="P6" s="36" t="s">
        <v>54</v>
      </c>
      <c r="Q6" s="112" t="s">
        <v>151</v>
      </c>
    </row>
    <row r="7" spans="1:34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23" t="s">
        <v>70</v>
      </c>
      <c r="G7" s="23" t="s">
        <v>71</v>
      </c>
      <c r="H7" s="103" t="s">
        <v>3327</v>
      </c>
      <c r="I7" s="23" t="s">
        <v>7</v>
      </c>
      <c r="J7" s="23" t="s">
        <v>7</v>
      </c>
      <c r="K7" s="23" t="s">
        <v>152</v>
      </c>
      <c r="L7" s="103" t="s">
        <v>3327</v>
      </c>
      <c r="M7" s="17" t="s">
        <v>153</v>
      </c>
      <c r="N7" s="23" t="s">
        <v>6</v>
      </c>
      <c r="O7" s="23" t="s">
        <v>7</v>
      </c>
      <c r="P7" s="23" t="s">
        <v>7</v>
      </c>
      <c r="Q7" s="24" t="s">
        <v>7</v>
      </c>
    </row>
    <row r="8" spans="1:34" s="18" customFormat="1" ht="20.25">
      <c r="A8" s="104" t="s">
        <v>3327</v>
      </c>
      <c r="B8" s="25" t="s">
        <v>8</v>
      </c>
      <c r="C8" s="25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</row>
    <row r="9" spans="1:34" s="18" customFormat="1" ht="20.25">
      <c r="A9" s="19" t="s">
        <v>77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56">
        <v>6.82</v>
      </c>
      <c r="H9" s="105" t="s">
        <v>3327</v>
      </c>
      <c r="I9" s="105" t="s">
        <v>3327</v>
      </c>
      <c r="J9" s="57">
        <v>3.1E-2</v>
      </c>
      <c r="K9" s="56">
        <v>22131231.760000002</v>
      </c>
      <c r="L9" s="105" t="s">
        <v>3327</v>
      </c>
      <c r="M9" s="56">
        <v>0</v>
      </c>
      <c r="N9" s="56">
        <v>20451.316120262403</v>
      </c>
      <c r="O9" s="105" t="s">
        <v>3327</v>
      </c>
      <c r="P9" s="57">
        <v>1</v>
      </c>
      <c r="Q9" s="57">
        <v>0.18129999999999999</v>
      </c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6.81</v>
      </c>
      <c r="H10" s="110" t="s">
        <v>3327</v>
      </c>
      <c r="I10" s="110" t="s">
        <v>3327</v>
      </c>
      <c r="J10" s="61">
        <v>3.09E-2</v>
      </c>
      <c r="K10" s="62">
        <v>22110339.359999999</v>
      </c>
      <c r="L10" s="110" t="s">
        <v>3327</v>
      </c>
      <c r="M10" s="62">
        <v>0</v>
      </c>
      <c r="N10" s="62">
        <v>20375.545649341999</v>
      </c>
      <c r="O10" s="110" t="s">
        <v>3327</v>
      </c>
      <c r="P10" s="61">
        <v>0.99629999999999996</v>
      </c>
      <c r="Q10" s="61">
        <v>0.18060000000000001</v>
      </c>
    </row>
    <row r="11" spans="1:34">
      <c r="A11" s="60" t="s">
        <v>193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62">
        <v>6.43</v>
      </c>
      <c r="H11" s="110" t="s">
        <v>3327</v>
      </c>
      <c r="I11" s="110" t="s">
        <v>3327</v>
      </c>
      <c r="J11" s="61">
        <v>1.3100000000000001E-2</v>
      </c>
      <c r="K11" s="62">
        <v>6941723.1500000004</v>
      </c>
      <c r="L11" s="110" t="s">
        <v>3327</v>
      </c>
      <c r="M11" s="62">
        <v>0</v>
      </c>
      <c r="N11" s="62">
        <v>7308.2680415650002</v>
      </c>
      <c r="O11" s="110" t="s">
        <v>3327</v>
      </c>
      <c r="P11" s="61">
        <v>0.35730000000000001</v>
      </c>
      <c r="Q11" s="61">
        <v>6.4799999999999996E-2</v>
      </c>
    </row>
    <row r="12" spans="1:34">
      <c r="A12" s="60" t="s">
        <v>194</v>
      </c>
      <c r="B12" s="110" t="s">
        <v>3327</v>
      </c>
      <c r="C12" s="110" t="s">
        <v>3327</v>
      </c>
      <c r="D12" s="110" t="s">
        <v>3327</v>
      </c>
      <c r="E12" s="110" t="s">
        <v>3327</v>
      </c>
      <c r="F12" s="110" t="s">
        <v>3327</v>
      </c>
      <c r="G12" s="62">
        <v>6.43</v>
      </c>
      <c r="H12" s="110" t="s">
        <v>3327</v>
      </c>
      <c r="I12" s="110" t="s">
        <v>3327</v>
      </c>
      <c r="J12" s="61">
        <v>1.3100000000000001E-2</v>
      </c>
      <c r="K12" s="62">
        <v>6941723.1500000004</v>
      </c>
      <c r="L12" s="110" t="s">
        <v>3327</v>
      </c>
      <c r="M12" s="62">
        <v>0</v>
      </c>
      <c r="N12" s="62">
        <v>7308.2680415650002</v>
      </c>
      <c r="O12" s="110" t="s">
        <v>3327</v>
      </c>
      <c r="P12" s="61">
        <v>0.35730000000000001</v>
      </c>
      <c r="Q12" s="61">
        <v>6.4799999999999996E-2</v>
      </c>
    </row>
    <row r="13" spans="1:34">
      <c r="A13" t="s">
        <v>195</v>
      </c>
      <c r="B13" t="s">
        <v>196</v>
      </c>
      <c r="C13" t="s">
        <v>96</v>
      </c>
      <c r="D13" t="s">
        <v>197</v>
      </c>
      <c r="E13" s="110" t="s">
        <v>3327</v>
      </c>
      <c r="F13" s="108" t="s">
        <v>3327</v>
      </c>
      <c r="G13" s="58">
        <v>0.56999999999999995</v>
      </c>
      <c r="H13" t="s">
        <v>98</v>
      </c>
      <c r="I13" s="59">
        <v>0.04</v>
      </c>
      <c r="J13" s="59">
        <v>8.3999999999999995E-3</v>
      </c>
      <c r="K13" s="58">
        <v>581.46</v>
      </c>
      <c r="L13" s="58">
        <v>142.53</v>
      </c>
      <c r="M13" s="58">
        <v>0</v>
      </c>
      <c r="N13" s="58">
        <v>0.828754938</v>
      </c>
      <c r="O13" s="59">
        <v>0</v>
      </c>
      <c r="P13" s="59">
        <v>0</v>
      </c>
      <c r="Q13" s="59">
        <v>0</v>
      </c>
    </row>
    <row r="14" spans="1:34">
      <c r="A14" t="s">
        <v>199</v>
      </c>
      <c r="B14" t="s">
        <v>200</v>
      </c>
      <c r="C14" t="s">
        <v>96</v>
      </c>
      <c r="D14" t="s">
        <v>197</v>
      </c>
      <c r="E14" s="110" t="s">
        <v>3327</v>
      </c>
      <c r="F14" s="108" t="s">
        <v>3327</v>
      </c>
      <c r="G14" s="58">
        <v>3.36</v>
      </c>
      <c r="H14" t="s">
        <v>98</v>
      </c>
      <c r="I14" s="59">
        <v>7.4999999999999997E-3</v>
      </c>
      <c r="J14" s="59">
        <v>1.15E-2</v>
      </c>
      <c r="K14" s="58">
        <v>620656.06000000006</v>
      </c>
      <c r="L14" s="58">
        <v>111.6</v>
      </c>
      <c r="M14" s="58">
        <v>0</v>
      </c>
      <c r="N14" s="58">
        <v>692.65216296000006</v>
      </c>
      <c r="O14" s="59">
        <v>0</v>
      </c>
      <c r="P14" s="59">
        <v>3.39E-2</v>
      </c>
      <c r="Q14" s="59">
        <v>6.1000000000000004E-3</v>
      </c>
    </row>
    <row r="15" spans="1:34">
      <c r="A15" t="s">
        <v>201</v>
      </c>
      <c r="B15" t="s">
        <v>202</v>
      </c>
      <c r="C15" t="s">
        <v>96</v>
      </c>
      <c r="D15" t="s">
        <v>197</v>
      </c>
      <c r="E15" s="110" t="s">
        <v>3327</v>
      </c>
      <c r="F15" s="108" t="s">
        <v>3327</v>
      </c>
      <c r="G15" s="58">
        <v>19.07</v>
      </c>
      <c r="H15" t="s">
        <v>98</v>
      </c>
      <c r="I15" s="59">
        <v>0.01</v>
      </c>
      <c r="J15" s="59">
        <v>1.7299999999999999E-2</v>
      </c>
      <c r="K15" s="58">
        <v>59452.81</v>
      </c>
      <c r="L15" s="58">
        <v>98.46</v>
      </c>
      <c r="M15" s="58">
        <v>0</v>
      </c>
      <c r="N15" s="58">
        <v>58.537236726000003</v>
      </c>
      <c r="O15" s="59">
        <v>0</v>
      </c>
      <c r="P15" s="59">
        <v>2.8999999999999998E-3</v>
      </c>
      <c r="Q15" s="59">
        <v>5.0000000000000001E-4</v>
      </c>
    </row>
    <row r="16" spans="1:34">
      <c r="A16" t="s">
        <v>203</v>
      </c>
      <c r="B16" t="s">
        <v>204</v>
      </c>
      <c r="C16" t="s">
        <v>96</v>
      </c>
      <c r="D16" t="s">
        <v>197</v>
      </c>
      <c r="E16" s="110" t="s">
        <v>3327</v>
      </c>
      <c r="F16" s="108" t="s">
        <v>3327</v>
      </c>
      <c r="G16" s="58">
        <v>1.82</v>
      </c>
      <c r="H16" t="s">
        <v>98</v>
      </c>
      <c r="I16" s="59">
        <v>7.4999999999999997E-3</v>
      </c>
      <c r="J16" s="59">
        <v>1.2500000000000001E-2</v>
      </c>
      <c r="K16" s="58">
        <v>684683.33</v>
      </c>
      <c r="L16" s="58">
        <v>111.09</v>
      </c>
      <c r="M16" s="58">
        <v>0</v>
      </c>
      <c r="N16" s="58">
        <v>760.61471129699999</v>
      </c>
      <c r="O16" s="59">
        <v>0</v>
      </c>
      <c r="P16" s="59">
        <v>3.7199999999999997E-2</v>
      </c>
      <c r="Q16" s="59">
        <v>6.7000000000000002E-3</v>
      </c>
    </row>
    <row r="17" spans="1:17">
      <c r="A17" t="s">
        <v>205</v>
      </c>
      <c r="B17" t="s">
        <v>206</v>
      </c>
      <c r="C17" t="s">
        <v>96</v>
      </c>
      <c r="D17" t="s">
        <v>197</v>
      </c>
      <c r="E17" s="110" t="s">
        <v>3327</v>
      </c>
      <c r="F17" s="108" t="s">
        <v>3327</v>
      </c>
      <c r="G17" s="58">
        <v>7.88</v>
      </c>
      <c r="H17" t="s">
        <v>98</v>
      </c>
      <c r="I17" s="59">
        <v>1E-3</v>
      </c>
      <c r="J17" s="59">
        <v>1.46E-2</v>
      </c>
      <c r="K17" s="58">
        <v>1624652.6</v>
      </c>
      <c r="L17" s="58">
        <v>100.3</v>
      </c>
      <c r="M17" s="58">
        <v>0</v>
      </c>
      <c r="N17" s="58">
        <v>1629.5265578000001</v>
      </c>
      <c r="O17" s="59">
        <v>1E-4</v>
      </c>
      <c r="P17" s="59">
        <v>7.9699999999999993E-2</v>
      </c>
      <c r="Q17" s="59">
        <v>1.44E-2</v>
      </c>
    </row>
    <row r="18" spans="1:17">
      <c r="A18" t="s">
        <v>208</v>
      </c>
      <c r="B18" t="s">
        <v>209</v>
      </c>
      <c r="C18" t="s">
        <v>96</v>
      </c>
      <c r="D18" t="s">
        <v>197</v>
      </c>
      <c r="E18" s="110" t="s">
        <v>3327</v>
      </c>
      <c r="F18" s="108" t="s">
        <v>3327</v>
      </c>
      <c r="G18" s="58">
        <v>25.69</v>
      </c>
      <c r="H18" t="s">
        <v>98</v>
      </c>
      <c r="I18" s="59">
        <v>5.0000000000000001E-3</v>
      </c>
      <c r="J18" s="59">
        <v>1.7899999999999999E-2</v>
      </c>
      <c r="K18" s="58">
        <v>565467.4</v>
      </c>
      <c r="L18" s="58">
        <v>80.180000000000007</v>
      </c>
      <c r="M18" s="58">
        <v>0</v>
      </c>
      <c r="N18" s="58">
        <v>453.39176132</v>
      </c>
      <c r="O18" s="59">
        <v>0</v>
      </c>
      <c r="P18" s="59">
        <v>2.2200000000000001E-2</v>
      </c>
      <c r="Q18" s="59">
        <v>4.0000000000000001E-3</v>
      </c>
    </row>
    <row r="19" spans="1:17">
      <c r="A19" t="s">
        <v>211</v>
      </c>
      <c r="B19" t="s">
        <v>212</v>
      </c>
      <c r="C19" t="s">
        <v>96</v>
      </c>
      <c r="D19" t="s">
        <v>197</v>
      </c>
      <c r="E19" s="110" t="s">
        <v>3327</v>
      </c>
      <c r="F19" s="108" t="s">
        <v>3327</v>
      </c>
      <c r="G19" s="58">
        <v>14.4</v>
      </c>
      <c r="H19" t="s">
        <v>98</v>
      </c>
      <c r="I19" s="59">
        <v>2.75E-2</v>
      </c>
      <c r="J19" s="59">
        <v>1.6500000000000001E-2</v>
      </c>
      <c r="K19" s="58">
        <v>143247.34</v>
      </c>
      <c r="L19" s="58">
        <v>140.35</v>
      </c>
      <c r="M19" s="58">
        <v>0</v>
      </c>
      <c r="N19" s="58">
        <v>201.04764169000001</v>
      </c>
      <c r="O19" s="59">
        <v>0</v>
      </c>
      <c r="P19" s="59">
        <v>9.7999999999999997E-3</v>
      </c>
      <c r="Q19" s="59">
        <v>1.8E-3</v>
      </c>
    </row>
    <row r="20" spans="1:17">
      <c r="A20" t="s">
        <v>213</v>
      </c>
      <c r="B20" t="s">
        <v>214</v>
      </c>
      <c r="C20" t="s">
        <v>96</v>
      </c>
      <c r="D20" t="s">
        <v>197</v>
      </c>
      <c r="E20" s="110" t="s">
        <v>3327</v>
      </c>
      <c r="F20" s="108" t="s">
        <v>3327</v>
      </c>
      <c r="G20" s="58">
        <v>10.14</v>
      </c>
      <c r="H20" t="s">
        <v>98</v>
      </c>
      <c r="I20" s="59">
        <v>0.04</v>
      </c>
      <c r="J20" s="59">
        <v>1.5299999999999999E-2</v>
      </c>
      <c r="K20" s="58">
        <v>62918.53</v>
      </c>
      <c r="L20" s="58">
        <v>172.48</v>
      </c>
      <c r="M20" s="58">
        <v>0</v>
      </c>
      <c r="N20" s="58">
        <v>108.521880544</v>
      </c>
      <c r="O20" s="59">
        <v>0</v>
      </c>
      <c r="P20" s="59">
        <v>5.3E-3</v>
      </c>
      <c r="Q20" s="59">
        <v>1E-3</v>
      </c>
    </row>
    <row r="21" spans="1:17">
      <c r="A21" t="s">
        <v>215</v>
      </c>
      <c r="B21" t="s">
        <v>216</v>
      </c>
      <c r="C21" t="s">
        <v>96</v>
      </c>
      <c r="D21" t="s">
        <v>197</v>
      </c>
      <c r="E21" s="110" t="s">
        <v>3327</v>
      </c>
      <c r="F21" s="108" t="s">
        <v>3327</v>
      </c>
      <c r="G21" s="58">
        <v>5.33</v>
      </c>
      <c r="H21" t="s">
        <v>98</v>
      </c>
      <c r="I21" s="59">
        <v>5.0000000000000001E-3</v>
      </c>
      <c r="J21" s="59">
        <v>1.26E-2</v>
      </c>
      <c r="K21" s="58">
        <v>1332536.92</v>
      </c>
      <c r="L21" s="58">
        <v>107.42</v>
      </c>
      <c r="M21" s="58">
        <v>0</v>
      </c>
      <c r="N21" s="58">
        <v>1431.4111594640001</v>
      </c>
      <c r="O21" s="59">
        <v>1E-4</v>
      </c>
      <c r="P21" s="59">
        <v>7.0000000000000007E-2</v>
      </c>
      <c r="Q21" s="59">
        <v>1.2699999999999999E-2</v>
      </c>
    </row>
    <row r="22" spans="1:17">
      <c r="A22" t="s">
        <v>218</v>
      </c>
      <c r="B22" t="s">
        <v>219</v>
      </c>
      <c r="C22" t="s">
        <v>96</v>
      </c>
      <c r="D22" t="s">
        <v>197</v>
      </c>
      <c r="E22" s="110" t="s">
        <v>3327</v>
      </c>
      <c r="F22" s="108" t="s">
        <v>3327</v>
      </c>
      <c r="G22" s="58">
        <v>2.57</v>
      </c>
      <c r="H22" t="s">
        <v>98</v>
      </c>
      <c r="I22" s="59">
        <v>1E-3</v>
      </c>
      <c r="J22" s="59">
        <v>1.1299999999999999E-2</v>
      </c>
      <c r="K22" s="58">
        <v>1404532.98</v>
      </c>
      <c r="L22" s="58">
        <v>108.67</v>
      </c>
      <c r="M22" s="58">
        <v>0</v>
      </c>
      <c r="N22" s="58">
        <v>1526.3059893659999</v>
      </c>
      <c r="O22" s="59">
        <v>1E-4</v>
      </c>
      <c r="P22" s="59">
        <v>7.46E-2</v>
      </c>
      <c r="Q22" s="59">
        <v>1.35E-2</v>
      </c>
    </row>
    <row r="23" spans="1:17">
      <c r="A23" t="s">
        <v>221</v>
      </c>
      <c r="B23" t="s">
        <v>222</v>
      </c>
      <c r="C23" t="s">
        <v>96</v>
      </c>
      <c r="D23" t="s">
        <v>197</v>
      </c>
      <c r="E23" s="110" t="s">
        <v>3327</v>
      </c>
      <c r="F23" s="108" t="s">
        <v>3327</v>
      </c>
      <c r="G23" s="58">
        <v>4.72</v>
      </c>
      <c r="H23" t="s">
        <v>98</v>
      </c>
      <c r="I23" s="59">
        <v>1.0999999999999999E-2</v>
      </c>
      <c r="J23" s="59">
        <v>1.21E-2</v>
      </c>
      <c r="K23" s="58">
        <v>442993.72</v>
      </c>
      <c r="L23" s="58">
        <v>100.55</v>
      </c>
      <c r="M23" s="58">
        <v>0</v>
      </c>
      <c r="N23" s="58">
        <v>445.43018546000002</v>
      </c>
      <c r="O23" s="59">
        <v>0</v>
      </c>
      <c r="P23" s="59">
        <v>2.18E-2</v>
      </c>
      <c r="Q23" s="59">
        <v>3.8999999999999998E-3</v>
      </c>
    </row>
    <row r="24" spans="1:17">
      <c r="A24" s="60" t="s">
        <v>224</v>
      </c>
      <c r="B24" s="110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62">
        <v>7.03</v>
      </c>
      <c r="H24" s="110" t="s">
        <v>3327</v>
      </c>
      <c r="I24" s="110" t="s">
        <v>3327</v>
      </c>
      <c r="J24" s="61">
        <v>4.0800000000000003E-2</v>
      </c>
      <c r="K24" s="62">
        <v>15168616.210000001</v>
      </c>
      <c r="L24" s="110" t="s">
        <v>3327</v>
      </c>
      <c r="M24" s="62">
        <v>0</v>
      </c>
      <c r="N24" s="62">
        <v>13067.277607777</v>
      </c>
      <c r="O24" s="110" t="s">
        <v>3327</v>
      </c>
      <c r="P24" s="61">
        <v>0.63890000000000002</v>
      </c>
      <c r="Q24" s="61">
        <v>0.1158</v>
      </c>
    </row>
    <row r="25" spans="1:17">
      <c r="A25" s="60" t="s">
        <v>225</v>
      </c>
      <c r="B25" s="110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62">
        <v>0.38</v>
      </c>
      <c r="H25" s="110" t="s">
        <v>3327</v>
      </c>
      <c r="I25" s="110" t="s">
        <v>3327</v>
      </c>
      <c r="J25" s="61">
        <v>4.5100000000000001E-2</v>
      </c>
      <c r="K25" s="62">
        <v>1889932.01</v>
      </c>
      <c r="L25" s="110" t="s">
        <v>3327</v>
      </c>
      <c r="M25" s="62">
        <v>0</v>
      </c>
      <c r="N25" s="62">
        <v>1858.9008752140001</v>
      </c>
      <c r="O25" s="110" t="s">
        <v>3327</v>
      </c>
      <c r="P25" s="61">
        <v>9.0899999999999995E-2</v>
      </c>
      <c r="Q25" s="61">
        <v>1.6500000000000001E-2</v>
      </c>
    </row>
    <row r="26" spans="1:17">
      <c r="A26" t="s">
        <v>226</v>
      </c>
      <c r="B26" t="s">
        <v>227</v>
      </c>
      <c r="C26" t="s">
        <v>96</v>
      </c>
      <c r="D26" t="s">
        <v>197</v>
      </c>
      <c r="E26" s="110" t="s">
        <v>3327</v>
      </c>
      <c r="F26" s="108" t="s">
        <v>3327</v>
      </c>
      <c r="G26" s="58">
        <v>0.25</v>
      </c>
      <c r="H26" t="s">
        <v>98</v>
      </c>
      <c r="I26" s="59">
        <v>0</v>
      </c>
      <c r="J26" s="59">
        <v>4.4900000000000002E-2</v>
      </c>
      <c r="K26" s="58">
        <v>308081.28999999998</v>
      </c>
      <c r="L26" s="58">
        <v>98.9</v>
      </c>
      <c r="M26" s="58">
        <v>0</v>
      </c>
      <c r="N26" s="58">
        <v>304.69239580999999</v>
      </c>
      <c r="O26" s="59">
        <v>0</v>
      </c>
      <c r="P26" s="59">
        <v>1.49E-2</v>
      </c>
      <c r="Q26" s="59">
        <v>2.7000000000000001E-3</v>
      </c>
    </row>
    <row r="27" spans="1:17">
      <c r="A27" t="s">
        <v>229</v>
      </c>
      <c r="B27" t="s">
        <v>230</v>
      </c>
      <c r="C27" t="s">
        <v>96</v>
      </c>
      <c r="D27" t="s">
        <v>197</v>
      </c>
      <c r="E27" s="110" t="s">
        <v>3327</v>
      </c>
      <c r="F27" s="108" t="s">
        <v>3327</v>
      </c>
      <c r="G27" s="58">
        <v>0.84</v>
      </c>
      <c r="H27" t="s">
        <v>98</v>
      </c>
      <c r="I27" s="59">
        <v>0</v>
      </c>
      <c r="J27" s="59">
        <v>4.1599999999999998E-2</v>
      </c>
      <c r="K27" s="58">
        <v>189.56</v>
      </c>
      <c r="L27" s="58">
        <v>96.61</v>
      </c>
      <c r="M27" s="58">
        <v>0</v>
      </c>
      <c r="N27" s="58">
        <v>0.18313391600000001</v>
      </c>
      <c r="O27" s="59">
        <v>0</v>
      </c>
      <c r="P27" s="59">
        <v>0</v>
      </c>
      <c r="Q27" s="59">
        <v>0</v>
      </c>
    </row>
    <row r="28" spans="1:17">
      <c r="A28" t="s">
        <v>232</v>
      </c>
      <c r="B28" t="s">
        <v>233</v>
      </c>
      <c r="C28" t="s">
        <v>96</v>
      </c>
      <c r="D28" t="s">
        <v>197</v>
      </c>
      <c r="E28" s="110" t="s">
        <v>3327</v>
      </c>
      <c r="F28" s="108" t="s">
        <v>3327</v>
      </c>
      <c r="G28" s="58">
        <v>0.01</v>
      </c>
      <c r="H28" t="s">
        <v>98</v>
      </c>
      <c r="I28" s="59">
        <v>0</v>
      </c>
      <c r="J28" s="59">
        <v>3.7199999999999997E-2</v>
      </c>
      <c r="K28" s="58">
        <v>2445.85</v>
      </c>
      <c r="L28" s="58">
        <v>99.98</v>
      </c>
      <c r="M28" s="58">
        <v>0</v>
      </c>
      <c r="N28" s="58">
        <v>2.4453608299999998</v>
      </c>
      <c r="O28" s="59">
        <v>0</v>
      </c>
      <c r="P28" s="59">
        <v>1E-4</v>
      </c>
      <c r="Q28" s="59">
        <v>0</v>
      </c>
    </row>
    <row r="29" spans="1:17">
      <c r="A29" t="s">
        <v>235</v>
      </c>
      <c r="B29" t="s">
        <v>236</v>
      </c>
      <c r="C29" t="s">
        <v>96</v>
      </c>
      <c r="D29" t="s">
        <v>197</v>
      </c>
      <c r="E29" s="110" t="s">
        <v>3327</v>
      </c>
      <c r="F29" s="108" t="s">
        <v>3327</v>
      </c>
      <c r="G29" s="58">
        <v>0.92</v>
      </c>
      <c r="H29" t="s">
        <v>98</v>
      </c>
      <c r="I29" s="59">
        <v>0</v>
      </c>
      <c r="J29" s="59">
        <v>4.1200000000000001E-2</v>
      </c>
      <c r="K29" s="58">
        <v>267132.27</v>
      </c>
      <c r="L29" s="58">
        <v>96.34</v>
      </c>
      <c r="M29" s="58">
        <v>0</v>
      </c>
      <c r="N29" s="58">
        <v>257.35522891800002</v>
      </c>
      <c r="O29" s="59">
        <v>0</v>
      </c>
      <c r="P29" s="59">
        <v>1.26E-2</v>
      </c>
      <c r="Q29" s="59">
        <v>2.3E-3</v>
      </c>
    </row>
    <row r="30" spans="1:17">
      <c r="A30" t="s">
        <v>238</v>
      </c>
      <c r="B30" t="s">
        <v>239</v>
      </c>
      <c r="C30" t="s">
        <v>96</v>
      </c>
      <c r="D30" t="s">
        <v>197</v>
      </c>
      <c r="E30" s="110" t="s">
        <v>3327</v>
      </c>
      <c r="F30" s="108" t="s">
        <v>3327</v>
      </c>
      <c r="G30" s="58">
        <v>0.09</v>
      </c>
      <c r="H30" t="s">
        <v>98</v>
      </c>
      <c r="I30" s="59">
        <v>0</v>
      </c>
      <c r="J30" s="59">
        <v>4.5499999999999999E-2</v>
      </c>
      <c r="K30" s="58">
        <v>139428.87</v>
      </c>
      <c r="L30" s="58">
        <v>99.55</v>
      </c>
      <c r="M30" s="58">
        <v>0</v>
      </c>
      <c r="N30" s="58">
        <v>138.801440085</v>
      </c>
      <c r="O30" s="59">
        <v>0</v>
      </c>
      <c r="P30" s="59">
        <v>6.7999999999999996E-3</v>
      </c>
      <c r="Q30" s="59">
        <v>1.1999999999999999E-3</v>
      </c>
    </row>
    <row r="31" spans="1:17">
      <c r="A31" t="s">
        <v>241</v>
      </c>
      <c r="B31" t="s">
        <v>242</v>
      </c>
      <c r="C31" t="s">
        <v>96</v>
      </c>
      <c r="D31" t="s">
        <v>197</v>
      </c>
      <c r="E31" s="110" t="s">
        <v>3327</v>
      </c>
      <c r="F31" s="108" t="s">
        <v>3327</v>
      </c>
      <c r="G31" s="58">
        <v>0.17</v>
      </c>
      <c r="H31" t="s">
        <v>98</v>
      </c>
      <c r="I31" s="59">
        <v>0</v>
      </c>
      <c r="J31" s="59">
        <v>4.4999999999999998E-2</v>
      </c>
      <c r="K31" s="58">
        <v>343185.93</v>
      </c>
      <c r="L31" s="58">
        <v>99.22</v>
      </c>
      <c r="M31" s="58">
        <v>0</v>
      </c>
      <c r="N31" s="58">
        <v>340.509079746</v>
      </c>
      <c r="O31" s="59">
        <v>0</v>
      </c>
      <c r="P31" s="59">
        <v>1.66E-2</v>
      </c>
      <c r="Q31" s="59">
        <v>3.0000000000000001E-3</v>
      </c>
    </row>
    <row r="32" spans="1:17">
      <c r="A32" t="s">
        <v>244</v>
      </c>
      <c r="B32" t="s">
        <v>245</v>
      </c>
      <c r="C32" t="s">
        <v>96</v>
      </c>
      <c r="D32" t="s">
        <v>197</v>
      </c>
      <c r="E32" s="110" t="s">
        <v>3327</v>
      </c>
      <c r="F32" s="108" t="s">
        <v>3327</v>
      </c>
      <c r="G32" s="58">
        <v>0.59</v>
      </c>
      <c r="H32" t="s">
        <v>98</v>
      </c>
      <c r="I32" s="59">
        <v>0</v>
      </c>
      <c r="J32" s="59">
        <v>4.2500000000000003E-2</v>
      </c>
      <c r="K32" s="58">
        <v>471.19</v>
      </c>
      <c r="L32" s="58">
        <v>97.53</v>
      </c>
      <c r="M32" s="58">
        <v>0</v>
      </c>
      <c r="N32" s="58">
        <v>0.45955160699999997</v>
      </c>
      <c r="O32" s="59">
        <v>0</v>
      </c>
      <c r="P32" s="59">
        <v>0</v>
      </c>
      <c r="Q32" s="59">
        <v>0</v>
      </c>
    </row>
    <row r="33" spans="1:17">
      <c r="A33" t="s">
        <v>247</v>
      </c>
      <c r="B33" t="s">
        <v>248</v>
      </c>
      <c r="C33" t="s">
        <v>96</v>
      </c>
      <c r="D33" t="s">
        <v>197</v>
      </c>
      <c r="E33" s="110" t="s">
        <v>3327</v>
      </c>
      <c r="F33" s="108" t="s">
        <v>3327</v>
      </c>
      <c r="G33" s="58">
        <v>0.67</v>
      </c>
      <c r="H33" t="s">
        <v>98</v>
      </c>
      <c r="I33" s="59">
        <v>0</v>
      </c>
      <c r="J33" s="59">
        <v>4.1399999999999999E-2</v>
      </c>
      <c r="K33" s="58">
        <v>83504.800000000003</v>
      </c>
      <c r="L33" s="58">
        <v>97.29</v>
      </c>
      <c r="M33" s="58">
        <v>0</v>
      </c>
      <c r="N33" s="58">
        <v>81.241819919999998</v>
      </c>
      <c r="O33" s="59">
        <v>0</v>
      </c>
      <c r="P33" s="59">
        <v>4.0000000000000001E-3</v>
      </c>
      <c r="Q33" s="59">
        <v>6.9999999999999999E-4</v>
      </c>
    </row>
    <row r="34" spans="1:17">
      <c r="A34" t="s">
        <v>249</v>
      </c>
      <c r="B34" t="s">
        <v>250</v>
      </c>
      <c r="C34" t="s">
        <v>96</v>
      </c>
      <c r="D34" t="s">
        <v>197</v>
      </c>
      <c r="E34" s="110" t="s">
        <v>3327</v>
      </c>
      <c r="F34" s="108" t="s">
        <v>3327</v>
      </c>
      <c r="G34" s="58">
        <v>0.34</v>
      </c>
      <c r="H34" t="s">
        <v>98</v>
      </c>
      <c r="I34" s="59">
        <v>0</v>
      </c>
      <c r="J34" s="59">
        <v>4.4600000000000001E-2</v>
      </c>
      <c r="K34" s="58">
        <v>458248.79</v>
      </c>
      <c r="L34" s="58">
        <v>98.48</v>
      </c>
      <c r="M34" s="58">
        <v>0</v>
      </c>
      <c r="N34" s="58">
        <v>451.28340839200001</v>
      </c>
      <c r="O34" s="59">
        <v>0</v>
      </c>
      <c r="P34" s="59">
        <v>2.2100000000000002E-2</v>
      </c>
      <c r="Q34" s="59">
        <v>4.0000000000000001E-3</v>
      </c>
    </row>
    <row r="35" spans="1:17">
      <c r="A35" t="s">
        <v>252</v>
      </c>
      <c r="B35" t="s">
        <v>253</v>
      </c>
      <c r="C35" t="s">
        <v>96</v>
      </c>
      <c r="D35" t="s">
        <v>197</v>
      </c>
      <c r="E35" s="110" t="s">
        <v>3327</v>
      </c>
      <c r="F35" s="108" t="s">
        <v>3327</v>
      </c>
      <c r="G35" s="58">
        <v>0.42</v>
      </c>
      <c r="H35" t="s">
        <v>98</v>
      </c>
      <c r="I35" s="59">
        <v>0</v>
      </c>
      <c r="J35" s="59">
        <v>4.4699999999999997E-2</v>
      </c>
      <c r="K35" s="58">
        <v>287243.46000000002</v>
      </c>
      <c r="L35" s="58">
        <v>98.15</v>
      </c>
      <c r="M35" s="58">
        <v>0</v>
      </c>
      <c r="N35" s="58">
        <v>281.92945599000001</v>
      </c>
      <c r="O35" s="59">
        <v>0</v>
      </c>
      <c r="P35" s="59">
        <v>1.38E-2</v>
      </c>
      <c r="Q35" s="59">
        <v>2.5000000000000001E-3</v>
      </c>
    </row>
    <row r="36" spans="1:17">
      <c r="A36" s="60" t="s">
        <v>255</v>
      </c>
      <c r="B36" s="110" t="s">
        <v>3327</v>
      </c>
      <c r="C36" s="110" t="s">
        <v>3327</v>
      </c>
      <c r="D36" s="110" t="s">
        <v>3327</v>
      </c>
      <c r="E36" s="110" t="s">
        <v>3327</v>
      </c>
      <c r="F36" s="110" t="s">
        <v>3327</v>
      </c>
      <c r="G36" s="62">
        <v>8.19</v>
      </c>
      <c r="H36" s="110" t="s">
        <v>3327</v>
      </c>
      <c r="I36" s="110" t="s">
        <v>3327</v>
      </c>
      <c r="J36" s="61">
        <v>0.04</v>
      </c>
      <c r="K36" s="62">
        <v>13150783.310000001</v>
      </c>
      <c r="L36" s="110" t="s">
        <v>3327</v>
      </c>
      <c r="M36" s="62">
        <v>0</v>
      </c>
      <c r="N36" s="62">
        <v>11082.331718339999</v>
      </c>
      <c r="O36" s="110" t="s">
        <v>3327</v>
      </c>
      <c r="P36" s="61">
        <v>0.54190000000000005</v>
      </c>
      <c r="Q36" s="61">
        <v>9.8199999999999996E-2</v>
      </c>
    </row>
    <row r="37" spans="1:17">
      <c r="A37" t="s">
        <v>256</v>
      </c>
      <c r="B37" t="s">
        <v>257</v>
      </c>
      <c r="C37" t="s">
        <v>96</v>
      </c>
      <c r="D37" t="s">
        <v>197</v>
      </c>
      <c r="E37" s="110" t="s">
        <v>3327</v>
      </c>
      <c r="F37" s="108" t="s">
        <v>3327</v>
      </c>
      <c r="G37" s="58">
        <v>4.51</v>
      </c>
      <c r="H37" t="s">
        <v>98</v>
      </c>
      <c r="I37" s="59">
        <v>2.2499999999999999E-2</v>
      </c>
      <c r="J37" s="59">
        <v>3.6700000000000003E-2</v>
      </c>
      <c r="K37" s="58">
        <v>1232392.53</v>
      </c>
      <c r="L37" s="58">
        <v>94.49</v>
      </c>
      <c r="M37" s="58">
        <v>0</v>
      </c>
      <c r="N37" s="58">
        <v>1164.4877015970001</v>
      </c>
      <c r="O37" s="59">
        <v>0</v>
      </c>
      <c r="P37" s="59">
        <v>5.6899999999999999E-2</v>
      </c>
      <c r="Q37" s="59">
        <v>1.03E-2</v>
      </c>
    </row>
    <row r="38" spans="1:17">
      <c r="A38" t="s">
        <v>258</v>
      </c>
      <c r="B38" t="s">
        <v>259</v>
      </c>
      <c r="C38" t="s">
        <v>96</v>
      </c>
      <c r="D38" t="s">
        <v>197</v>
      </c>
      <c r="E38" s="110" t="s">
        <v>3327</v>
      </c>
      <c r="F38" s="108" t="s">
        <v>3327</v>
      </c>
      <c r="G38" s="58">
        <v>2.13</v>
      </c>
      <c r="H38" t="s">
        <v>98</v>
      </c>
      <c r="I38" s="59">
        <v>5.0000000000000001E-3</v>
      </c>
      <c r="J38" s="59">
        <v>3.7600000000000001E-2</v>
      </c>
      <c r="K38" s="58">
        <v>384135.57</v>
      </c>
      <c r="L38" s="58">
        <v>93.78</v>
      </c>
      <c r="M38" s="58">
        <v>0</v>
      </c>
      <c r="N38" s="58">
        <v>360.24233754599999</v>
      </c>
      <c r="O38" s="59">
        <v>0</v>
      </c>
      <c r="P38" s="59">
        <v>1.7600000000000001E-2</v>
      </c>
      <c r="Q38" s="59">
        <v>3.2000000000000002E-3</v>
      </c>
    </row>
    <row r="39" spans="1:17">
      <c r="A39" t="s">
        <v>260</v>
      </c>
      <c r="B39" t="s">
        <v>261</v>
      </c>
      <c r="C39" t="s">
        <v>96</v>
      </c>
      <c r="D39" t="s">
        <v>197</v>
      </c>
      <c r="E39" s="110" t="s">
        <v>3327</v>
      </c>
      <c r="F39" s="108" t="s">
        <v>3327</v>
      </c>
      <c r="G39" s="58">
        <v>4.66</v>
      </c>
      <c r="H39" t="s">
        <v>98</v>
      </c>
      <c r="I39" s="59">
        <v>3.7499999999999999E-2</v>
      </c>
      <c r="J39" s="59">
        <v>3.7199999999999997E-2</v>
      </c>
      <c r="K39" s="58">
        <v>856402.4</v>
      </c>
      <c r="L39" s="58">
        <v>102.8</v>
      </c>
      <c r="M39" s="58">
        <v>0</v>
      </c>
      <c r="N39" s="58">
        <v>880.38166720000004</v>
      </c>
      <c r="O39" s="59">
        <v>1E-4</v>
      </c>
      <c r="P39" s="59">
        <v>4.2999999999999997E-2</v>
      </c>
      <c r="Q39" s="59">
        <v>7.7999999999999996E-3</v>
      </c>
    </row>
    <row r="40" spans="1:17">
      <c r="A40" t="s">
        <v>262</v>
      </c>
      <c r="B40" t="s">
        <v>263</v>
      </c>
      <c r="C40" t="s">
        <v>96</v>
      </c>
      <c r="D40" t="s">
        <v>197</v>
      </c>
      <c r="E40" s="110" t="s">
        <v>3327</v>
      </c>
      <c r="F40" s="108" t="s">
        <v>3327</v>
      </c>
      <c r="G40" s="58">
        <v>3.12</v>
      </c>
      <c r="H40" t="s">
        <v>98</v>
      </c>
      <c r="I40" s="59">
        <v>0.02</v>
      </c>
      <c r="J40" s="59">
        <v>3.6499999999999998E-2</v>
      </c>
      <c r="K40" s="58">
        <v>528905.09</v>
      </c>
      <c r="L40" s="58">
        <v>96.55</v>
      </c>
      <c r="M40" s="58">
        <v>0</v>
      </c>
      <c r="N40" s="58">
        <v>510.65786439499999</v>
      </c>
      <c r="O40" s="59">
        <v>0</v>
      </c>
      <c r="P40" s="59">
        <v>2.5000000000000001E-2</v>
      </c>
      <c r="Q40" s="59">
        <v>4.4999999999999997E-3</v>
      </c>
    </row>
    <row r="41" spans="1:17">
      <c r="A41" t="s">
        <v>264</v>
      </c>
      <c r="B41" t="s">
        <v>265</v>
      </c>
      <c r="C41" t="s">
        <v>96</v>
      </c>
      <c r="D41" t="s">
        <v>197</v>
      </c>
      <c r="E41" s="110" t="s">
        <v>3327</v>
      </c>
      <c r="F41" s="108" t="s">
        <v>3327</v>
      </c>
      <c r="G41" s="58">
        <v>14.97</v>
      </c>
      <c r="H41" t="s">
        <v>98</v>
      </c>
      <c r="I41" s="59">
        <v>3.7499999999999999E-2</v>
      </c>
      <c r="J41" s="59">
        <v>4.5100000000000001E-2</v>
      </c>
      <c r="K41" s="58">
        <v>599013.72</v>
      </c>
      <c r="L41" s="58">
        <v>92</v>
      </c>
      <c r="M41" s="58">
        <v>0</v>
      </c>
      <c r="N41" s="58">
        <v>551.09262239999998</v>
      </c>
      <c r="O41" s="59">
        <v>0</v>
      </c>
      <c r="P41" s="59">
        <v>2.69E-2</v>
      </c>
      <c r="Q41" s="59">
        <v>4.8999999999999998E-3</v>
      </c>
    </row>
    <row r="42" spans="1:17">
      <c r="A42" t="s">
        <v>266</v>
      </c>
      <c r="B42" t="s">
        <v>267</v>
      </c>
      <c r="C42" t="s">
        <v>96</v>
      </c>
      <c r="D42" t="s">
        <v>197</v>
      </c>
      <c r="E42" s="110" t="s">
        <v>3327</v>
      </c>
      <c r="F42" s="108" t="s">
        <v>3327</v>
      </c>
      <c r="G42" s="58">
        <v>1.64</v>
      </c>
      <c r="H42" t="s">
        <v>98</v>
      </c>
      <c r="I42" s="59">
        <v>1.7500000000000002E-2</v>
      </c>
      <c r="J42" s="59">
        <v>3.8100000000000002E-2</v>
      </c>
      <c r="K42" s="58">
        <v>246686.97</v>
      </c>
      <c r="L42" s="58">
        <v>97.32</v>
      </c>
      <c r="M42" s="58">
        <v>0</v>
      </c>
      <c r="N42" s="58">
        <v>240.07575920400001</v>
      </c>
      <c r="O42" s="59">
        <v>0</v>
      </c>
      <c r="P42" s="59">
        <v>1.17E-2</v>
      </c>
      <c r="Q42" s="59">
        <v>2.0999999999999999E-3</v>
      </c>
    </row>
    <row r="43" spans="1:17">
      <c r="A43" t="s">
        <v>268</v>
      </c>
      <c r="B43" t="s">
        <v>269</v>
      </c>
      <c r="C43" t="s">
        <v>96</v>
      </c>
      <c r="D43" t="s">
        <v>197</v>
      </c>
      <c r="E43" s="110" t="s">
        <v>3327</v>
      </c>
      <c r="F43" s="108" t="s">
        <v>3327</v>
      </c>
      <c r="G43" s="58">
        <v>18.309999999999999</v>
      </c>
      <c r="H43" t="s">
        <v>98</v>
      </c>
      <c r="I43" s="59">
        <v>2.8000000000000001E-2</v>
      </c>
      <c r="J43" s="59">
        <v>4.6199999999999998E-2</v>
      </c>
      <c r="K43" s="58">
        <v>1387880.2</v>
      </c>
      <c r="L43" s="58">
        <v>71.52</v>
      </c>
      <c r="M43" s="58">
        <v>0</v>
      </c>
      <c r="N43" s="58">
        <v>992.61191903999998</v>
      </c>
      <c r="O43" s="59">
        <v>1E-4</v>
      </c>
      <c r="P43" s="59">
        <v>4.8500000000000001E-2</v>
      </c>
      <c r="Q43" s="59">
        <v>8.8000000000000005E-3</v>
      </c>
    </row>
    <row r="44" spans="1:17">
      <c r="A44" t="s">
        <v>271</v>
      </c>
      <c r="B44" t="s">
        <v>272</v>
      </c>
      <c r="C44" t="s">
        <v>96</v>
      </c>
      <c r="D44" t="s">
        <v>197</v>
      </c>
      <c r="E44" s="110" t="s">
        <v>3327</v>
      </c>
      <c r="F44" s="108" t="s">
        <v>3327</v>
      </c>
      <c r="G44" s="58">
        <v>0.24</v>
      </c>
      <c r="H44" t="s">
        <v>98</v>
      </c>
      <c r="I44" s="59">
        <v>3.7499999999999999E-2</v>
      </c>
      <c r="J44" s="59">
        <v>3.27E-2</v>
      </c>
      <c r="K44" s="58">
        <v>106.5</v>
      </c>
      <c r="L44" s="58">
        <v>102.95</v>
      </c>
      <c r="M44" s="58">
        <v>0</v>
      </c>
      <c r="N44" s="58">
        <v>0.10964175</v>
      </c>
      <c r="O44" s="59">
        <v>0</v>
      </c>
      <c r="P44" s="59">
        <v>0</v>
      </c>
      <c r="Q44" s="59">
        <v>0</v>
      </c>
    </row>
    <row r="45" spans="1:17">
      <c r="A45" t="s">
        <v>274</v>
      </c>
      <c r="B45" t="s">
        <v>275</v>
      </c>
      <c r="C45" t="s">
        <v>96</v>
      </c>
      <c r="D45" t="s">
        <v>197</v>
      </c>
      <c r="E45" s="110" t="s">
        <v>3327</v>
      </c>
      <c r="F45" s="108" t="s">
        <v>3327</v>
      </c>
      <c r="G45" s="58">
        <v>11.77</v>
      </c>
      <c r="H45" t="s">
        <v>98</v>
      </c>
      <c r="I45" s="59">
        <v>5.5E-2</v>
      </c>
      <c r="J45" s="59">
        <v>4.41E-2</v>
      </c>
      <c r="K45" s="58">
        <v>481.19</v>
      </c>
      <c r="L45" s="58">
        <v>118.5</v>
      </c>
      <c r="M45" s="58">
        <v>0</v>
      </c>
      <c r="N45" s="58">
        <v>0.57021014999999997</v>
      </c>
      <c r="O45" s="59">
        <v>0</v>
      </c>
      <c r="P45" s="59">
        <v>0</v>
      </c>
      <c r="Q45" s="59">
        <v>0</v>
      </c>
    </row>
    <row r="46" spans="1:17">
      <c r="A46" t="s">
        <v>276</v>
      </c>
      <c r="B46" t="s">
        <v>277</v>
      </c>
      <c r="C46" t="s">
        <v>96</v>
      </c>
      <c r="D46" t="s">
        <v>197</v>
      </c>
      <c r="E46" s="110" t="s">
        <v>3327</v>
      </c>
      <c r="F46" s="108" t="s">
        <v>3327</v>
      </c>
      <c r="G46" s="58">
        <v>0.82</v>
      </c>
      <c r="H46" t="s">
        <v>98</v>
      </c>
      <c r="I46" s="59">
        <v>4.0000000000000001E-3</v>
      </c>
      <c r="J46" s="59">
        <v>3.9899999999999998E-2</v>
      </c>
      <c r="K46" s="58">
        <v>4011.61</v>
      </c>
      <c r="L46" s="58">
        <v>97.19</v>
      </c>
      <c r="M46" s="58">
        <v>0</v>
      </c>
      <c r="N46" s="58">
        <v>3.8988837589999998</v>
      </c>
      <c r="O46" s="59">
        <v>0</v>
      </c>
      <c r="P46" s="59">
        <v>2.0000000000000001E-4</v>
      </c>
      <c r="Q46" s="59">
        <v>0</v>
      </c>
    </row>
    <row r="47" spans="1:17">
      <c r="A47" t="s">
        <v>278</v>
      </c>
      <c r="B47" t="s">
        <v>279</v>
      </c>
      <c r="C47" t="s">
        <v>96</v>
      </c>
      <c r="D47" t="s">
        <v>197</v>
      </c>
      <c r="E47" s="110" t="s">
        <v>3327</v>
      </c>
      <c r="F47" s="108" t="s">
        <v>3327</v>
      </c>
      <c r="G47" s="58">
        <v>1.32</v>
      </c>
      <c r="H47" t="s">
        <v>98</v>
      </c>
      <c r="I47" s="59">
        <v>5.0000000000000001E-3</v>
      </c>
      <c r="J47" s="59">
        <v>3.8399999999999997E-2</v>
      </c>
      <c r="K47" s="58">
        <v>1517.65</v>
      </c>
      <c r="L47" s="58">
        <v>96.1</v>
      </c>
      <c r="M47" s="58">
        <v>0</v>
      </c>
      <c r="N47" s="58">
        <v>1.4584616500000001</v>
      </c>
      <c r="O47" s="59">
        <v>0</v>
      </c>
      <c r="P47" s="59">
        <v>1E-4</v>
      </c>
      <c r="Q47" s="59">
        <v>0</v>
      </c>
    </row>
    <row r="48" spans="1:17">
      <c r="A48" t="s">
        <v>280</v>
      </c>
      <c r="B48" t="s">
        <v>281</v>
      </c>
      <c r="C48" t="s">
        <v>96</v>
      </c>
      <c r="D48" t="s">
        <v>197</v>
      </c>
      <c r="E48" s="110" t="s">
        <v>3327</v>
      </c>
      <c r="F48" s="108" t="s">
        <v>3327</v>
      </c>
      <c r="G48" s="58">
        <v>6.01</v>
      </c>
      <c r="H48" t="s">
        <v>98</v>
      </c>
      <c r="I48" s="59">
        <v>0.01</v>
      </c>
      <c r="J48" s="59">
        <v>3.8100000000000002E-2</v>
      </c>
      <c r="K48" s="58">
        <v>2342815.54</v>
      </c>
      <c r="L48" s="58">
        <v>85.38</v>
      </c>
      <c r="M48" s="58">
        <v>0</v>
      </c>
      <c r="N48" s="58">
        <v>2000.295908052</v>
      </c>
      <c r="O48" s="59">
        <v>1E-4</v>
      </c>
      <c r="P48" s="59">
        <v>9.7799999999999998E-2</v>
      </c>
      <c r="Q48" s="59">
        <v>1.77E-2</v>
      </c>
    </row>
    <row r="49" spans="1:17">
      <c r="A49" t="s">
        <v>282</v>
      </c>
      <c r="B49" t="s">
        <v>283</v>
      </c>
      <c r="C49" t="s">
        <v>96</v>
      </c>
      <c r="D49" t="s">
        <v>197</v>
      </c>
      <c r="E49" s="110" t="s">
        <v>3327</v>
      </c>
      <c r="F49" s="108" t="s">
        <v>3327</v>
      </c>
      <c r="G49" s="58">
        <v>7.81</v>
      </c>
      <c r="H49" t="s">
        <v>98</v>
      </c>
      <c r="I49" s="59">
        <v>1.2999999999999999E-2</v>
      </c>
      <c r="J49" s="59">
        <v>3.9699999999999999E-2</v>
      </c>
      <c r="K49" s="58">
        <v>3498151.99</v>
      </c>
      <c r="L49" s="58">
        <v>82.23</v>
      </c>
      <c r="M49" s="58">
        <v>0</v>
      </c>
      <c r="N49" s="58">
        <v>2876.5303813770001</v>
      </c>
      <c r="O49" s="59">
        <v>2.0000000000000001E-4</v>
      </c>
      <c r="P49" s="59">
        <v>0.14069999999999999</v>
      </c>
      <c r="Q49" s="59">
        <v>2.5499999999999998E-2</v>
      </c>
    </row>
    <row r="50" spans="1:17">
      <c r="A50" t="s">
        <v>285</v>
      </c>
      <c r="B50" t="s">
        <v>286</v>
      </c>
      <c r="C50" t="s">
        <v>96</v>
      </c>
      <c r="D50" t="s">
        <v>197</v>
      </c>
      <c r="E50" s="110" t="s">
        <v>3327</v>
      </c>
      <c r="F50" s="108" t="s">
        <v>3327</v>
      </c>
      <c r="G50" s="58">
        <v>11.83</v>
      </c>
      <c r="H50" t="s">
        <v>98</v>
      </c>
      <c r="I50" s="59">
        <v>1.4999999999999999E-2</v>
      </c>
      <c r="J50" s="59">
        <v>4.3299999999999998E-2</v>
      </c>
      <c r="K50" s="58">
        <v>2068282.35</v>
      </c>
      <c r="L50" s="58">
        <v>72.52</v>
      </c>
      <c r="M50" s="58">
        <v>0</v>
      </c>
      <c r="N50" s="58">
        <v>1499.9183602200001</v>
      </c>
      <c r="O50" s="59">
        <v>1E-4</v>
      </c>
      <c r="P50" s="59">
        <v>7.3300000000000004E-2</v>
      </c>
      <c r="Q50" s="59">
        <v>1.3299999999999999E-2</v>
      </c>
    </row>
    <row r="51" spans="1:17">
      <c r="A51" s="60" t="s">
        <v>287</v>
      </c>
      <c r="B51" s="110" t="s">
        <v>3327</v>
      </c>
      <c r="C51" s="110" t="s">
        <v>3327</v>
      </c>
      <c r="D51" s="110" t="s">
        <v>3327</v>
      </c>
      <c r="E51" s="110" t="s">
        <v>3327</v>
      </c>
      <c r="F51" s="110" t="s">
        <v>3327</v>
      </c>
      <c r="G51" s="62">
        <v>3.07</v>
      </c>
      <c r="H51" s="110" t="s">
        <v>3327</v>
      </c>
      <c r="I51" s="110" t="s">
        <v>3327</v>
      </c>
      <c r="J51" s="61">
        <v>4.7699999999999999E-2</v>
      </c>
      <c r="K51" s="62">
        <v>127900.89</v>
      </c>
      <c r="L51" s="110" t="s">
        <v>3327</v>
      </c>
      <c r="M51" s="62">
        <v>0</v>
      </c>
      <c r="N51" s="62">
        <v>126.045014223</v>
      </c>
      <c r="O51" s="110" t="s">
        <v>3327</v>
      </c>
      <c r="P51" s="61">
        <v>6.1999999999999998E-3</v>
      </c>
      <c r="Q51" s="61">
        <v>1.1000000000000001E-3</v>
      </c>
    </row>
    <row r="52" spans="1:17">
      <c r="A52" t="s">
        <v>288</v>
      </c>
      <c r="B52" t="s">
        <v>289</v>
      </c>
      <c r="C52" t="s">
        <v>96</v>
      </c>
      <c r="D52" t="s">
        <v>197</v>
      </c>
      <c r="E52" s="110" t="s">
        <v>3327</v>
      </c>
      <c r="F52" s="108" t="s">
        <v>3327</v>
      </c>
      <c r="G52" s="58">
        <v>6.02</v>
      </c>
      <c r="H52" t="s">
        <v>98</v>
      </c>
      <c r="I52" s="59">
        <v>4.1000000000000002E-2</v>
      </c>
      <c r="J52" s="59">
        <v>4.9000000000000002E-2</v>
      </c>
      <c r="K52" s="58">
        <v>27356.52</v>
      </c>
      <c r="L52" s="58">
        <v>96.34</v>
      </c>
      <c r="M52" s="58">
        <v>0</v>
      </c>
      <c r="N52" s="58">
        <v>26.355271368</v>
      </c>
      <c r="O52" s="59">
        <v>0</v>
      </c>
      <c r="P52" s="59">
        <v>1.2999999999999999E-3</v>
      </c>
      <c r="Q52" s="59">
        <v>2.0000000000000001E-4</v>
      </c>
    </row>
    <row r="53" spans="1:17">
      <c r="A53" t="s">
        <v>291</v>
      </c>
      <c r="B53" t="s">
        <v>292</v>
      </c>
      <c r="C53" t="s">
        <v>96</v>
      </c>
      <c r="D53" t="s">
        <v>197</v>
      </c>
      <c r="E53" s="110" t="s">
        <v>3327</v>
      </c>
      <c r="F53" s="108" t="s">
        <v>3327</v>
      </c>
      <c r="G53" s="58">
        <v>2.2999999999999998</v>
      </c>
      <c r="H53" t="s">
        <v>98</v>
      </c>
      <c r="I53" s="59">
        <v>4.1000000000000002E-2</v>
      </c>
      <c r="J53" s="59">
        <v>4.7399999999999998E-2</v>
      </c>
      <c r="K53" s="58">
        <v>100544.37</v>
      </c>
      <c r="L53" s="58">
        <v>99.15</v>
      </c>
      <c r="M53" s="58">
        <v>0</v>
      </c>
      <c r="N53" s="58">
        <v>99.689742855000006</v>
      </c>
      <c r="O53" s="59">
        <v>0</v>
      </c>
      <c r="P53" s="59">
        <v>4.8999999999999998E-3</v>
      </c>
      <c r="Q53" s="59">
        <v>8.9999999999999998E-4</v>
      </c>
    </row>
    <row r="54" spans="1:17">
      <c r="A54" s="60" t="s">
        <v>294</v>
      </c>
      <c r="B54" s="110" t="s">
        <v>3327</v>
      </c>
      <c r="C54" s="110" t="s">
        <v>3327</v>
      </c>
      <c r="D54" s="110" t="s">
        <v>3327</v>
      </c>
      <c r="E54" s="110" t="s">
        <v>3327</v>
      </c>
      <c r="F54" s="110" t="s">
        <v>3327</v>
      </c>
      <c r="G54" s="62">
        <v>0</v>
      </c>
      <c r="H54" s="110" t="s">
        <v>3327</v>
      </c>
      <c r="I54" s="110" t="s">
        <v>3327</v>
      </c>
      <c r="J54" s="61">
        <v>0</v>
      </c>
      <c r="K54" s="62">
        <v>0</v>
      </c>
      <c r="L54" s="110" t="s">
        <v>3327</v>
      </c>
      <c r="M54" s="62">
        <v>0</v>
      </c>
      <c r="N54" s="62">
        <v>0</v>
      </c>
      <c r="O54" s="110" t="s">
        <v>3327</v>
      </c>
      <c r="P54" s="61">
        <v>0</v>
      </c>
      <c r="Q54" s="61">
        <v>0</v>
      </c>
    </row>
    <row r="55" spans="1:17">
      <c r="A55" t="s">
        <v>180</v>
      </c>
      <c r="B55" t="s">
        <v>180</v>
      </c>
      <c r="C55" s="110" t="s">
        <v>3327</v>
      </c>
      <c r="D55" t="s">
        <v>180</v>
      </c>
      <c r="E55" s="110" t="s">
        <v>3327</v>
      </c>
      <c r="F55" s="110" t="s">
        <v>3327</v>
      </c>
      <c r="G55" s="58">
        <v>0</v>
      </c>
      <c r="H55" t="s">
        <v>180</v>
      </c>
      <c r="I55" s="59">
        <v>0</v>
      </c>
      <c r="J55" s="59">
        <v>0</v>
      </c>
      <c r="K55" s="58">
        <v>0</v>
      </c>
      <c r="L55" s="58">
        <v>0</v>
      </c>
      <c r="M55" s="110" t="s">
        <v>3327</v>
      </c>
      <c r="N55" s="58">
        <v>0</v>
      </c>
      <c r="O55" s="59">
        <v>0</v>
      </c>
      <c r="P55" s="59">
        <v>0</v>
      </c>
      <c r="Q55" s="59">
        <v>0</v>
      </c>
    </row>
    <row r="56" spans="1:17">
      <c r="A56" s="60" t="s">
        <v>190</v>
      </c>
      <c r="B56" s="110" t="s">
        <v>3327</v>
      </c>
      <c r="C56" s="110" t="s">
        <v>3327</v>
      </c>
      <c r="D56" s="110" t="s">
        <v>3327</v>
      </c>
      <c r="E56" s="110" t="s">
        <v>3327</v>
      </c>
      <c r="F56" s="110" t="s">
        <v>3327</v>
      </c>
      <c r="G56" s="62">
        <v>8.86</v>
      </c>
      <c r="H56" s="110" t="s">
        <v>3327</v>
      </c>
      <c r="I56" s="110" t="s">
        <v>3327</v>
      </c>
      <c r="J56" s="61">
        <v>5.3800000000000001E-2</v>
      </c>
      <c r="K56" s="62">
        <v>20892.400000000001</v>
      </c>
      <c r="L56" s="110" t="s">
        <v>3327</v>
      </c>
      <c r="M56" s="62">
        <v>0</v>
      </c>
      <c r="N56" s="62">
        <v>75.770470920403298</v>
      </c>
      <c r="O56" s="110" t="s">
        <v>3327</v>
      </c>
      <c r="P56" s="61">
        <v>3.7000000000000002E-3</v>
      </c>
      <c r="Q56" s="61">
        <v>6.9999999999999999E-4</v>
      </c>
    </row>
    <row r="57" spans="1:17">
      <c r="A57" s="60" t="s">
        <v>295</v>
      </c>
      <c r="B57" s="110" t="s">
        <v>3327</v>
      </c>
      <c r="C57" s="110" t="s">
        <v>3327</v>
      </c>
      <c r="D57" s="110" t="s">
        <v>3327</v>
      </c>
      <c r="E57" s="110" t="s">
        <v>3327</v>
      </c>
      <c r="F57" s="110" t="s">
        <v>3327</v>
      </c>
      <c r="G57" s="62">
        <v>8.86</v>
      </c>
      <c r="H57" s="110" t="s">
        <v>3327</v>
      </c>
      <c r="I57" s="110" t="s">
        <v>3327</v>
      </c>
      <c r="J57" s="61">
        <v>5.3800000000000001E-2</v>
      </c>
      <c r="K57" s="62">
        <v>20892.400000000001</v>
      </c>
      <c r="L57" s="110" t="s">
        <v>3327</v>
      </c>
      <c r="M57" s="62">
        <v>0</v>
      </c>
      <c r="N57" s="62">
        <v>75.770470920403298</v>
      </c>
      <c r="O57" s="110" t="s">
        <v>3327</v>
      </c>
      <c r="P57" s="61">
        <v>3.7000000000000002E-3</v>
      </c>
      <c r="Q57" s="61">
        <v>6.9999999999999999E-4</v>
      </c>
    </row>
    <row r="58" spans="1:17">
      <c r="A58" t="s">
        <v>296</v>
      </c>
      <c r="B58" t="s">
        <v>297</v>
      </c>
      <c r="C58" t="s">
        <v>108</v>
      </c>
      <c r="D58" t="s">
        <v>298</v>
      </c>
      <c r="E58" t="s">
        <v>299</v>
      </c>
      <c r="F58" s="108" t="s">
        <v>3327</v>
      </c>
      <c r="G58" s="58">
        <v>17.670000000000002</v>
      </c>
      <c r="H58" t="s">
        <v>100</v>
      </c>
      <c r="I58" s="59">
        <v>4.4999999999999998E-2</v>
      </c>
      <c r="J58" s="59">
        <v>5.7500000000000002E-2</v>
      </c>
      <c r="K58" s="58">
        <v>5989.27</v>
      </c>
      <c r="L58" s="58">
        <v>78.942499999999768</v>
      </c>
      <c r="M58" s="58">
        <v>0</v>
      </c>
      <c r="N58" s="58">
        <v>17.148744236783202</v>
      </c>
      <c r="O58" s="59">
        <v>0</v>
      </c>
      <c r="P58" s="59">
        <v>8.0000000000000004E-4</v>
      </c>
      <c r="Q58" s="59">
        <v>2.0000000000000001E-4</v>
      </c>
    </row>
    <row r="59" spans="1:17">
      <c r="A59" t="s">
        <v>300</v>
      </c>
      <c r="B59" t="s">
        <v>301</v>
      </c>
      <c r="C59" t="s">
        <v>108</v>
      </c>
      <c r="D59" t="s">
        <v>298</v>
      </c>
      <c r="E59" t="s">
        <v>299</v>
      </c>
      <c r="F59" s="108" t="s">
        <v>3327</v>
      </c>
      <c r="G59" s="58">
        <v>6.28</v>
      </c>
      <c r="H59" t="s">
        <v>100</v>
      </c>
      <c r="I59" s="59">
        <v>6.5000000000000002E-2</v>
      </c>
      <c r="J59" s="59">
        <v>5.28E-2</v>
      </c>
      <c r="K59" s="58">
        <v>14903.13</v>
      </c>
      <c r="L59" s="58">
        <v>108.45099999999999</v>
      </c>
      <c r="M59" s="58">
        <v>0</v>
      </c>
      <c r="N59" s="58">
        <v>58.621726683620103</v>
      </c>
      <c r="O59" s="59">
        <v>0</v>
      </c>
      <c r="P59" s="59">
        <v>2.8999999999999998E-3</v>
      </c>
      <c r="Q59" s="59">
        <v>5.0000000000000001E-4</v>
      </c>
    </row>
    <row r="60" spans="1:17">
      <c r="A60" s="60" t="s">
        <v>302</v>
      </c>
      <c r="B60" s="110" t="s">
        <v>3327</v>
      </c>
      <c r="C60" s="110" t="s">
        <v>3327</v>
      </c>
      <c r="D60" s="110" t="s">
        <v>3327</v>
      </c>
      <c r="E60" s="110" t="s">
        <v>3327</v>
      </c>
      <c r="F60" s="110" t="s">
        <v>3327</v>
      </c>
      <c r="G60" s="62">
        <v>0</v>
      </c>
      <c r="H60" s="110" t="s">
        <v>3327</v>
      </c>
      <c r="I60" s="110" t="s">
        <v>3327</v>
      </c>
      <c r="J60" s="61">
        <v>0</v>
      </c>
      <c r="K60" s="62">
        <v>0</v>
      </c>
      <c r="L60" s="110" t="s">
        <v>3327</v>
      </c>
      <c r="M60" s="62">
        <v>0</v>
      </c>
      <c r="N60" s="62">
        <v>0</v>
      </c>
      <c r="O60" s="110" t="s">
        <v>3327</v>
      </c>
      <c r="P60" s="61">
        <v>0</v>
      </c>
      <c r="Q60" s="61">
        <v>0</v>
      </c>
    </row>
    <row r="61" spans="1:17">
      <c r="A61" t="s">
        <v>180</v>
      </c>
      <c r="B61" t="s">
        <v>180</v>
      </c>
      <c r="C61" s="110" t="s">
        <v>3327</v>
      </c>
      <c r="D61" t="s">
        <v>180</v>
      </c>
      <c r="E61" s="110" t="s">
        <v>3327</v>
      </c>
      <c r="F61" s="110" t="s">
        <v>3327</v>
      </c>
      <c r="G61" s="58">
        <v>0</v>
      </c>
      <c r="H61" t="s">
        <v>180</v>
      </c>
      <c r="I61" s="59">
        <v>0</v>
      </c>
      <c r="J61" s="59">
        <v>0</v>
      </c>
      <c r="K61" s="58">
        <v>0</v>
      </c>
      <c r="L61" s="58">
        <v>0</v>
      </c>
      <c r="M61" s="110" t="s">
        <v>3327</v>
      </c>
      <c r="N61" s="58">
        <v>0</v>
      </c>
      <c r="O61" s="59">
        <v>0</v>
      </c>
      <c r="P61" s="59">
        <v>0</v>
      </c>
      <c r="Q61" s="59">
        <v>0</v>
      </c>
    </row>
    <row r="62" spans="1:17">
      <c r="A62" t="s">
        <v>303</v>
      </c>
      <c r="B62" s="110" t="s">
        <v>3327</v>
      </c>
      <c r="C62" s="110" t="s">
        <v>3327</v>
      </c>
      <c r="D62" s="110" t="s">
        <v>3327</v>
      </c>
      <c r="E62" s="110" t="s">
        <v>3327</v>
      </c>
      <c r="F62" s="110" t="s">
        <v>3327</v>
      </c>
      <c r="G62" s="110" t="s">
        <v>3327</v>
      </c>
      <c r="H62" s="110" t="s">
        <v>3327</v>
      </c>
      <c r="I62" s="110" t="s">
        <v>3327</v>
      </c>
      <c r="J62" s="110" t="s">
        <v>3327</v>
      </c>
      <c r="K62" s="110" t="s">
        <v>3327</v>
      </c>
      <c r="L62" s="110" t="s">
        <v>3327</v>
      </c>
      <c r="M62" s="110" t="s">
        <v>3327</v>
      </c>
      <c r="N62" s="110" t="s">
        <v>3327</v>
      </c>
      <c r="O62" s="110" t="s">
        <v>3327</v>
      </c>
      <c r="P62" s="110" t="s">
        <v>3327</v>
      </c>
      <c r="Q62" s="110" t="s">
        <v>3327</v>
      </c>
    </row>
    <row r="63" spans="1:17">
      <c r="A63" t="s">
        <v>304</v>
      </c>
      <c r="B63" s="110" t="s">
        <v>3327</v>
      </c>
      <c r="C63" s="110" t="s">
        <v>3327</v>
      </c>
      <c r="D63" s="110" t="s">
        <v>3327</v>
      </c>
      <c r="E63" s="110" t="s">
        <v>3327</v>
      </c>
      <c r="F63" s="110" t="s">
        <v>3327</v>
      </c>
      <c r="G63" s="110" t="s">
        <v>3327</v>
      </c>
      <c r="H63" s="110" t="s">
        <v>3327</v>
      </c>
      <c r="I63" s="110" t="s">
        <v>3327</v>
      </c>
      <c r="J63" s="110" t="s">
        <v>3327</v>
      </c>
      <c r="K63" s="110" t="s">
        <v>3327</v>
      </c>
      <c r="L63" s="110" t="s">
        <v>3327</v>
      </c>
      <c r="M63" s="110" t="s">
        <v>3327</v>
      </c>
      <c r="N63" s="110" t="s">
        <v>3327</v>
      </c>
      <c r="O63" s="110" t="s">
        <v>3327</v>
      </c>
      <c r="P63" s="110" t="s">
        <v>3327</v>
      </c>
      <c r="Q63" s="110" t="s">
        <v>3327</v>
      </c>
    </row>
    <row r="64" spans="1:17">
      <c r="A64" t="s">
        <v>305</v>
      </c>
      <c r="B64" s="110" t="s">
        <v>3327</v>
      </c>
      <c r="C64" s="110" t="s">
        <v>3327</v>
      </c>
      <c r="D64" s="110" t="s">
        <v>3327</v>
      </c>
      <c r="E64" s="110" t="s">
        <v>3327</v>
      </c>
      <c r="F64" s="110" t="s">
        <v>3327</v>
      </c>
      <c r="G64" s="110" t="s">
        <v>3327</v>
      </c>
      <c r="H64" s="110" t="s">
        <v>3327</v>
      </c>
      <c r="I64" s="110" t="s">
        <v>3327</v>
      </c>
      <c r="J64" s="110" t="s">
        <v>3327</v>
      </c>
      <c r="K64" s="110" t="s">
        <v>3327</v>
      </c>
      <c r="L64" s="110" t="s">
        <v>3327</v>
      </c>
      <c r="M64" s="110" t="s">
        <v>3327</v>
      </c>
      <c r="N64" s="110" t="s">
        <v>3327</v>
      </c>
      <c r="O64" s="110" t="s">
        <v>3327</v>
      </c>
      <c r="P64" s="110" t="s">
        <v>3327</v>
      </c>
      <c r="Q64" s="110" t="s">
        <v>3327</v>
      </c>
    </row>
    <row r="65" spans="1:17">
      <c r="A65" t="s">
        <v>306</v>
      </c>
      <c r="B65" s="110" t="s">
        <v>3327</v>
      </c>
      <c r="C65" s="110" t="s">
        <v>3327</v>
      </c>
      <c r="D65" s="110" t="s">
        <v>3327</v>
      </c>
      <c r="E65" s="110" t="s">
        <v>3327</v>
      </c>
      <c r="F65" s="110" t="s">
        <v>3327</v>
      </c>
      <c r="G65" s="110" t="s">
        <v>3327</v>
      </c>
      <c r="H65" s="110" t="s">
        <v>3327</v>
      </c>
      <c r="I65" s="110" t="s">
        <v>3327</v>
      </c>
      <c r="J65" s="110" t="s">
        <v>3327</v>
      </c>
      <c r="K65" s="110" t="s">
        <v>3327</v>
      </c>
      <c r="L65" s="110" t="s">
        <v>3327</v>
      </c>
      <c r="M65" s="110" t="s">
        <v>3327</v>
      </c>
      <c r="N65" s="110" t="s">
        <v>3327</v>
      </c>
      <c r="O65" s="110" t="s">
        <v>3327</v>
      </c>
      <c r="P65" s="110" t="s">
        <v>3327</v>
      </c>
      <c r="Q65" s="110" t="s">
        <v>3327</v>
      </c>
    </row>
    <row r="66" spans="1:17" hidden="1">
      <c r="B66" s="14"/>
      <c r="C66" s="14"/>
    </row>
    <row r="67" spans="1:17" hidden="1">
      <c r="B67" s="14"/>
      <c r="C67" s="14"/>
    </row>
    <row r="68" spans="1:17" hidden="1">
      <c r="B68" s="14"/>
      <c r="C68" s="14"/>
    </row>
    <row r="69" spans="1:17" hidden="1">
      <c r="B69" s="14"/>
      <c r="C69" s="14"/>
    </row>
    <row r="70" spans="1:17" hidden="1">
      <c r="B70" s="14"/>
      <c r="C70" s="14"/>
    </row>
    <row r="71" spans="1:17" hidden="1">
      <c r="B71" s="14"/>
      <c r="C71" s="14"/>
    </row>
    <row r="72" spans="1:17" hidden="1">
      <c r="B72" s="14"/>
      <c r="C72" s="14"/>
    </row>
    <row r="73" spans="1:17" hidden="1">
      <c r="B73" s="14"/>
      <c r="C73" s="14"/>
    </row>
    <row r="74" spans="1:17" hidden="1">
      <c r="B74" s="14"/>
      <c r="C74" s="14"/>
    </row>
    <row r="75" spans="1:17" hidden="1">
      <c r="B75" s="14"/>
      <c r="C75" s="14"/>
    </row>
    <row r="76" spans="1:17" hidden="1">
      <c r="B76" s="14"/>
      <c r="C76" s="14"/>
    </row>
    <row r="77" spans="1:17" hidden="1">
      <c r="B77" s="14"/>
      <c r="C77" s="14"/>
    </row>
    <row r="78" spans="1:17" hidden="1">
      <c r="B78" s="14"/>
      <c r="C78" s="14"/>
    </row>
    <row r="79" spans="1:17" hidden="1">
      <c r="B79" s="14"/>
      <c r="C79" s="14"/>
    </row>
    <row r="80" spans="1:17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A1:XFD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4" t="s">
        <v>3326</v>
      </c>
      <c r="D1" s="14"/>
      <c r="E1" s="14"/>
      <c r="F1" s="14"/>
    </row>
    <row r="2" spans="1:22">
      <c r="A2" s="2" t="s">
        <v>1</v>
      </c>
      <c r="B2" s="10" t="s">
        <v>2601</v>
      </c>
      <c r="D2" s="14"/>
      <c r="E2" s="14"/>
      <c r="F2" s="14"/>
    </row>
    <row r="3" spans="1:22">
      <c r="A3" s="2" t="s">
        <v>2</v>
      </c>
      <c r="B3" s="21" t="s">
        <v>2602</v>
      </c>
      <c r="D3" s="14"/>
      <c r="E3" s="14"/>
      <c r="F3" s="14"/>
    </row>
    <row r="4" spans="1:22">
      <c r="A4" s="2" t="s">
        <v>3</v>
      </c>
      <c r="B4" s="65" t="s">
        <v>165</v>
      </c>
      <c r="D4" s="14"/>
      <c r="E4" s="14"/>
      <c r="F4" s="14"/>
    </row>
    <row r="5" spans="1:22" ht="18.75">
      <c r="A5" s="80" t="s">
        <v>78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</row>
    <row r="6" spans="1:22" s="16" customFormat="1">
      <c r="A6" s="113" t="s">
        <v>45</v>
      </c>
      <c r="B6" s="38" t="s">
        <v>46</v>
      </c>
      <c r="C6" s="38" t="s">
        <v>66</v>
      </c>
      <c r="D6" s="38" t="s">
        <v>79</v>
      </c>
      <c r="E6" s="38" t="s">
        <v>47</v>
      </c>
      <c r="F6" s="38" t="s">
        <v>80</v>
      </c>
      <c r="G6" s="38" t="s">
        <v>48</v>
      </c>
      <c r="H6" s="38" t="s">
        <v>49</v>
      </c>
      <c r="I6" s="38" t="s">
        <v>67</v>
      </c>
      <c r="J6" s="38" t="s">
        <v>68</v>
      </c>
      <c r="K6" s="38" t="s">
        <v>50</v>
      </c>
      <c r="L6" s="38" t="s">
        <v>51</v>
      </c>
      <c r="M6" s="38" t="s">
        <v>52</v>
      </c>
      <c r="N6" s="38" t="s">
        <v>155</v>
      </c>
      <c r="O6" s="38" t="s">
        <v>156</v>
      </c>
      <c r="P6" s="111" t="s">
        <v>160</v>
      </c>
      <c r="Q6" s="38" t="s">
        <v>53</v>
      </c>
      <c r="R6" s="38" t="s">
        <v>69</v>
      </c>
      <c r="S6" s="38" t="s">
        <v>54</v>
      </c>
      <c r="T6" s="114" t="s">
        <v>151</v>
      </c>
      <c r="V6" s="14"/>
    </row>
    <row r="7" spans="1:22" s="16" customFormat="1">
      <c r="A7" s="115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103" t="s">
        <v>3327</v>
      </c>
      <c r="I7" s="17" t="s">
        <v>70</v>
      </c>
      <c r="J7" s="17" t="s">
        <v>71</v>
      </c>
      <c r="K7" s="103" t="s">
        <v>3327</v>
      </c>
      <c r="L7" s="17" t="s">
        <v>7</v>
      </c>
      <c r="M7" s="17" t="s">
        <v>7</v>
      </c>
      <c r="N7" s="17" t="s">
        <v>152</v>
      </c>
      <c r="O7" s="103" t="s">
        <v>3327</v>
      </c>
      <c r="P7" s="17" t="s">
        <v>153</v>
      </c>
      <c r="Q7" s="17" t="s">
        <v>6</v>
      </c>
      <c r="R7" s="17" t="s">
        <v>7</v>
      </c>
      <c r="S7" s="17" t="s">
        <v>7</v>
      </c>
      <c r="T7" s="29" t="s">
        <v>7</v>
      </c>
    </row>
    <row r="8" spans="1:22" s="18" customFormat="1" ht="20.25">
      <c r="A8" s="116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6" t="s">
        <v>81</v>
      </c>
      <c r="R8" s="6" t="s">
        <v>82</v>
      </c>
      <c r="S8" s="20" t="s">
        <v>83</v>
      </c>
      <c r="T8" s="30" t="s">
        <v>154</v>
      </c>
      <c r="U8" s="27"/>
    </row>
    <row r="9" spans="1:22" s="18" customFormat="1" ht="21" thickBot="1">
      <c r="A9" s="31" t="s">
        <v>84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105" t="s">
        <v>3327</v>
      </c>
      <c r="J9" s="105" t="s">
        <v>3327</v>
      </c>
      <c r="K9" s="105" t="s">
        <v>3327</v>
      </c>
      <c r="L9" s="105" t="s">
        <v>3327</v>
      </c>
      <c r="M9" s="105" t="s">
        <v>3327</v>
      </c>
      <c r="N9" s="56">
        <v>0</v>
      </c>
      <c r="O9" s="105" t="s">
        <v>3327</v>
      </c>
      <c r="P9" s="56">
        <v>0</v>
      </c>
      <c r="Q9" s="56">
        <v>0</v>
      </c>
      <c r="R9" s="105" t="s">
        <v>3327</v>
      </c>
      <c r="S9" s="57">
        <v>0</v>
      </c>
      <c r="T9" s="57">
        <v>0</v>
      </c>
      <c r="U9" s="27"/>
    </row>
    <row r="10" spans="1:22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110" t="s">
        <v>3327</v>
      </c>
      <c r="I10" s="110" t="s">
        <v>3327</v>
      </c>
      <c r="J10" s="62">
        <v>0</v>
      </c>
      <c r="K10" s="110" t="s">
        <v>3327</v>
      </c>
      <c r="L10" s="110" t="s">
        <v>3327</v>
      </c>
      <c r="M10" s="61">
        <v>0</v>
      </c>
      <c r="N10" s="62">
        <v>0</v>
      </c>
      <c r="O10" s="110" t="s">
        <v>3327</v>
      </c>
      <c r="P10" s="62">
        <v>0</v>
      </c>
      <c r="Q10" s="62">
        <v>0</v>
      </c>
      <c r="R10" s="110" t="s">
        <v>3327</v>
      </c>
      <c r="S10" s="61">
        <v>0</v>
      </c>
      <c r="T10" s="61">
        <v>0</v>
      </c>
    </row>
    <row r="11" spans="1:22">
      <c r="A11" s="60" t="s">
        <v>307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110" t="s">
        <v>3327</v>
      </c>
      <c r="I11" s="110" t="s">
        <v>3327</v>
      </c>
      <c r="J11" s="62">
        <v>0</v>
      </c>
      <c r="K11" s="110" t="s">
        <v>3327</v>
      </c>
      <c r="L11" s="110" t="s">
        <v>3327</v>
      </c>
      <c r="M11" s="61">
        <v>0</v>
      </c>
      <c r="N11" s="62">
        <v>0</v>
      </c>
      <c r="O11" s="110" t="s">
        <v>3327</v>
      </c>
      <c r="P11" s="62">
        <v>0</v>
      </c>
      <c r="Q11" s="62">
        <v>0</v>
      </c>
      <c r="R11" s="110" t="s">
        <v>3327</v>
      </c>
      <c r="S11" s="61">
        <v>0</v>
      </c>
      <c r="T11" s="61">
        <v>0</v>
      </c>
    </row>
    <row r="12" spans="1:22">
      <c r="A12" t="s">
        <v>180</v>
      </c>
      <c r="B12" t="s">
        <v>180</v>
      </c>
      <c r="C12" s="110" t="s">
        <v>3327</v>
      </c>
      <c r="D12" s="110" t="s">
        <v>3327</v>
      </c>
      <c r="E12" s="110" t="s">
        <v>3327</v>
      </c>
      <c r="F12" t="s">
        <v>180</v>
      </c>
      <c r="G12" t="s">
        <v>180</v>
      </c>
      <c r="H12" s="110" t="s">
        <v>3327</v>
      </c>
      <c r="I12" s="110" t="s">
        <v>3327</v>
      </c>
      <c r="J12" s="58">
        <v>0</v>
      </c>
      <c r="K12" t="s">
        <v>180</v>
      </c>
      <c r="L12" s="59">
        <v>0</v>
      </c>
      <c r="M12" s="59">
        <v>0</v>
      </c>
      <c r="N12" s="58">
        <v>0</v>
      </c>
      <c r="O12" s="58">
        <v>0</v>
      </c>
      <c r="P12" s="110" t="s">
        <v>3327</v>
      </c>
      <c r="Q12" s="58">
        <v>0</v>
      </c>
      <c r="R12" s="59">
        <v>0</v>
      </c>
      <c r="S12" s="59">
        <v>0</v>
      </c>
      <c r="T12" s="59">
        <v>0</v>
      </c>
    </row>
    <row r="13" spans="1:22">
      <c r="A13" s="60" t="s">
        <v>224</v>
      </c>
      <c r="B13" s="110" t="s">
        <v>3327</v>
      </c>
      <c r="C13" s="110" t="s">
        <v>3327</v>
      </c>
      <c r="D13" s="110" t="s">
        <v>3327</v>
      </c>
      <c r="E13" s="110" t="s">
        <v>3327</v>
      </c>
      <c r="F13" s="110" t="s">
        <v>3327</v>
      </c>
      <c r="G13" s="110" t="s">
        <v>3327</v>
      </c>
      <c r="H13" s="110" t="s">
        <v>3327</v>
      </c>
      <c r="I13" s="110" t="s">
        <v>3327</v>
      </c>
      <c r="J13" s="62">
        <v>0</v>
      </c>
      <c r="K13" s="110" t="s">
        <v>3327</v>
      </c>
      <c r="L13" s="110" t="s">
        <v>3327</v>
      </c>
      <c r="M13" s="61">
        <v>0</v>
      </c>
      <c r="N13" s="62">
        <v>0</v>
      </c>
      <c r="O13" s="110" t="s">
        <v>3327</v>
      </c>
      <c r="P13" s="62">
        <v>0</v>
      </c>
      <c r="Q13" s="62">
        <v>0</v>
      </c>
      <c r="R13" s="110" t="s">
        <v>3327</v>
      </c>
      <c r="S13" s="61">
        <v>0</v>
      </c>
      <c r="T13" s="61">
        <v>0</v>
      </c>
    </row>
    <row r="14" spans="1:22">
      <c r="A14" t="s">
        <v>180</v>
      </c>
      <c r="B14" t="s">
        <v>180</v>
      </c>
      <c r="C14" s="110" t="s">
        <v>3327</v>
      </c>
      <c r="D14" s="110" t="s">
        <v>3327</v>
      </c>
      <c r="E14" s="110" t="s">
        <v>3327</v>
      </c>
      <c r="F14" t="s">
        <v>180</v>
      </c>
      <c r="G14" t="s">
        <v>180</v>
      </c>
      <c r="H14" s="110" t="s">
        <v>3327</v>
      </c>
      <c r="I14" s="110" t="s">
        <v>3327</v>
      </c>
      <c r="J14" s="58">
        <v>0</v>
      </c>
      <c r="K14" t="s">
        <v>180</v>
      </c>
      <c r="L14" s="59">
        <v>0</v>
      </c>
      <c r="M14" s="59">
        <v>0</v>
      </c>
      <c r="N14" s="58">
        <v>0</v>
      </c>
      <c r="O14" s="58">
        <v>0</v>
      </c>
      <c r="P14" s="110" t="s">
        <v>3327</v>
      </c>
      <c r="Q14" s="58">
        <v>0</v>
      </c>
      <c r="R14" s="59">
        <v>0</v>
      </c>
      <c r="S14" s="59">
        <v>0</v>
      </c>
      <c r="T14" s="59">
        <v>0</v>
      </c>
    </row>
    <row r="15" spans="1:22">
      <c r="A15" s="60" t="s">
        <v>308</v>
      </c>
      <c r="B15" s="110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110" t="s">
        <v>3327</v>
      </c>
      <c r="H15" s="110" t="s">
        <v>3327</v>
      </c>
      <c r="I15" s="110" t="s">
        <v>3327</v>
      </c>
      <c r="J15" s="62">
        <v>0</v>
      </c>
      <c r="K15" s="110" t="s">
        <v>3327</v>
      </c>
      <c r="L15" s="110" t="s">
        <v>3327</v>
      </c>
      <c r="M15" s="61">
        <v>0</v>
      </c>
      <c r="N15" s="62">
        <v>0</v>
      </c>
      <c r="O15" s="110" t="s">
        <v>3327</v>
      </c>
      <c r="P15" s="62">
        <v>0</v>
      </c>
      <c r="Q15" s="62">
        <v>0</v>
      </c>
      <c r="R15" s="110" t="s">
        <v>3327</v>
      </c>
      <c r="S15" s="61">
        <v>0</v>
      </c>
      <c r="T15" s="61">
        <v>0</v>
      </c>
    </row>
    <row r="16" spans="1:22">
      <c r="A16" t="s">
        <v>180</v>
      </c>
      <c r="B16" t="s">
        <v>180</v>
      </c>
      <c r="C16" s="110" t="s">
        <v>3327</v>
      </c>
      <c r="D16" s="110" t="s">
        <v>3327</v>
      </c>
      <c r="E16" s="110" t="s">
        <v>3327</v>
      </c>
      <c r="F16" t="s">
        <v>180</v>
      </c>
      <c r="G16" t="s">
        <v>180</v>
      </c>
      <c r="H16" s="110" t="s">
        <v>3327</v>
      </c>
      <c r="I16" s="110" t="s">
        <v>3327</v>
      </c>
      <c r="J16" s="58">
        <v>0</v>
      </c>
      <c r="K16" t="s">
        <v>180</v>
      </c>
      <c r="L16" s="59">
        <v>0</v>
      </c>
      <c r="M16" s="59">
        <v>0</v>
      </c>
      <c r="N16" s="58">
        <v>0</v>
      </c>
      <c r="O16" s="58">
        <v>0</v>
      </c>
      <c r="P16" s="110" t="s">
        <v>3327</v>
      </c>
      <c r="Q16" s="58">
        <v>0</v>
      </c>
      <c r="R16" s="59">
        <v>0</v>
      </c>
      <c r="S16" s="59">
        <v>0</v>
      </c>
      <c r="T16" s="59">
        <v>0</v>
      </c>
    </row>
    <row r="17" spans="1:20">
      <c r="A17" s="60" t="s">
        <v>190</v>
      </c>
      <c r="B17" s="110" t="s">
        <v>3327</v>
      </c>
      <c r="C17" s="110" t="s">
        <v>3327</v>
      </c>
      <c r="D17" s="110" t="s">
        <v>3327</v>
      </c>
      <c r="E17" s="110" t="s">
        <v>3327</v>
      </c>
      <c r="F17" s="110" t="s">
        <v>3327</v>
      </c>
      <c r="G17" s="110" t="s">
        <v>3327</v>
      </c>
      <c r="H17" s="110" t="s">
        <v>3327</v>
      </c>
      <c r="I17" s="110" t="s">
        <v>3327</v>
      </c>
      <c r="J17" s="62">
        <v>0</v>
      </c>
      <c r="K17" s="110" t="s">
        <v>3327</v>
      </c>
      <c r="L17" s="110" t="s">
        <v>3327</v>
      </c>
      <c r="M17" s="61">
        <v>0</v>
      </c>
      <c r="N17" s="62">
        <v>0</v>
      </c>
      <c r="O17" s="110" t="s">
        <v>3327</v>
      </c>
      <c r="P17" s="62">
        <v>0</v>
      </c>
      <c r="Q17" s="62">
        <v>0</v>
      </c>
      <c r="R17" s="110" t="s">
        <v>3327</v>
      </c>
      <c r="S17" s="61">
        <v>0</v>
      </c>
      <c r="T17" s="61">
        <v>0</v>
      </c>
    </row>
    <row r="18" spans="1:20">
      <c r="A18" s="60" t="s">
        <v>309</v>
      </c>
      <c r="B18" s="110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110" t="s">
        <v>3327</v>
      </c>
      <c r="H18" s="110" t="s">
        <v>3327</v>
      </c>
      <c r="I18" s="110" t="s">
        <v>3327</v>
      </c>
      <c r="J18" s="62">
        <v>0</v>
      </c>
      <c r="K18" s="110" t="s">
        <v>3327</v>
      </c>
      <c r="L18" s="110" t="s">
        <v>3327</v>
      </c>
      <c r="M18" s="61">
        <v>0</v>
      </c>
      <c r="N18" s="62">
        <v>0</v>
      </c>
      <c r="O18" s="110" t="s">
        <v>3327</v>
      </c>
      <c r="P18" s="62">
        <v>0</v>
      </c>
      <c r="Q18" s="62">
        <v>0</v>
      </c>
      <c r="R18" s="110" t="s">
        <v>3327</v>
      </c>
      <c r="S18" s="61">
        <v>0</v>
      </c>
      <c r="T18" s="61">
        <v>0</v>
      </c>
    </row>
    <row r="19" spans="1:20">
      <c r="A19" t="s">
        <v>180</v>
      </c>
      <c r="B19" t="s">
        <v>180</v>
      </c>
      <c r="C19" s="110" t="s">
        <v>3327</v>
      </c>
      <c r="D19" s="110" t="s">
        <v>3327</v>
      </c>
      <c r="E19" s="110" t="s">
        <v>3327</v>
      </c>
      <c r="F19" t="s">
        <v>180</v>
      </c>
      <c r="G19" t="s">
        <v>180</v>
      </c>
      <c r="H19" s="110" t="s">
        <v>3327</v>
      </c>
      <c r="I19" s="110" t="s">
        <v>3327</v>
      </c>
      <c r="J19" s="58">
        <v>0</v>
      </c>
      <c r="K19" t="s">
        <v>180</v>
      </c>
      <c r="L19" s="59">
        <v>0</v>
      </c>
      <c r="M19" s="59">
        <v>0</v>
      </c>
      <c r="N19" s="58">
        <v>0</v>
      </c>
      <c r="O19" s="58">
        <v>0</v>
      </c>
      <c r="P19" s="110" t="s">
        <v>3327</v>
      </c>
      <c r="Q19" s="58">
        <v>0</v>
      </c>
      <c r="R19" s="59">
        <v>0</v>
      </c>
      <c r="S19" s="59">
        <v>0</v>
      </c>
      <c r="T19" s="59">
        <v>0</v>
      </c>
    </row>
    <row r="20" spans="1:20">
      <c r="A20" s="60" t="s">
        <v>310</v>
      </c>
      <c r="B20" s="110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110" t="s">
        <v>3327</v>
      </c>
      <c r="H20" s="110" t="s">
        <v>3327</v>
      </c>
      <c r="I20" s="110" t="s">
        <v>3327</v>
      </c>
      <c r="J20" s="62">
        <v>0</v>
      </c>
      <c r="K20" s="110" t="s">
        <v>3327</v>
      </c>
      <c r="L20" s="110" t="s">
        <v>3327</v>
      </c>
      <c r="M20" s="61">
        <v>0</v>
      </c>
      <c r="N20" s="62">
        <v>0</v>
      </c>
      <c r="O20" s="110" t="s">
        <v>3327</v>
      </c>
      <c r="P20" s="62">
        <v>0</v>
      </c>
      <c r="Q20" s="62">
        <v>0</v>
      </c>
      <c r="R20" s="110" t="s">
        <v>3327</v>
      </c>
      <c r="S20" s="61">
        <v>0</v>
      </c>
      <c r="T20" s="61">
        <v>0</v>
      </c>
    </row>
    <row r="21" spans="1:20">
      <c r="A21" t="s">
        <v>180</v>
      </c>
      <c r="B21" t="s">
        <v>180</v>
      </c>
      <c r="C21" s="110" t="s">
        <v>3327</v>
      </c>
      <c r="D21" s="110" t="s">
        <v>3327</v>
      </c>
      <c r="E21" s="110" t="s">
        <v>3327</v>
      </c>
      <c r="F21" t="s">
        <v>180</v>
      </c>
      <c r="G21" t="s">
        <v>180</v>
      </c>
      <c r="H21" s="110" t="s">
        <v>3327</v>
      </c>
      <c r="I21" s="110" t="s">
        <v>3327</v>
      </c>
      <c r="J21" s="58">
        <v>0</v>
      </c>
      <c r="K21" t="s">
        <v>180</v>
      </c>
      <c r="L21" s="59">
        <v>0</v>
      </c>
      <c r="M21" s="59">
        <v>0</v>
      </c>
      <c r="N21" s="58">
        <v>0</v>
      </c>
      <c r="O21" s="58">
        <v>0</v>
      </c>
      <c r="P21" s="110" t="s">
        <v>3327</v>
      </c>
      <c r="Q21" s="58">
        <v>0</v>
      </c>
      <c r="R21" s="59">
        <v>0</v>
      </c>
      <c r="S21" s="59">
        <v>0</v>
      </c>
      <c r="T21" s="59">
        <v>0</v>
      </c>
    </row>
    <row r="22" spans="1:20">
      <c r="A22" t="s">
        <v>192</v>
      </c>
      <c r="B22" s="110" t="s">
        <v>3327</v>
      </c>
      <c r="C22" s="110" t="s">
        <v>3327</v>
      </c>
      <c r="D22" s="110" t="s">
        <v>3327</v>
      </c>
      <c r="E22" s="110" t="s">
        <v>3327</v>
      </c>
      <c r="F22" s="110" t="s">
        <v>3327</v>
      </c>
      <c r="G22" s="110" t="s">
        <v>3327</v>
      </c>
      <c r="H22" s="110" t="s">
        <v>3327</v>
      </c>
      <c r="I22" s="110" t="s">
        <v>3327</v>
      </c>
      <c r="J22" s="110" t="s">
        <v>3327</v>
      </c>
      <c r="K22" s="110" t="s">
        <v>3327</v>
      </c>
      <c r="L22" s="110" t="s">
        <v>3327</v>
      </c>
      <c r="M22" s="110" t="s">
        <v>3327</v>
      </c>
      <c r="N22" s="110" t="s">
        <v>3327</v>
      </c>
      <c r="O22" s="110" t="s">
        <v>3327</v>
      </c>
      <c r="P22" s="110" t="s">
        <v>3327</v>
      </c>
      <c r="Q22" s="110" t="s">
        <v>3327</v>
      </c>
      <c r="R22" s="110" t="s">
        <v>3327</v>
      </c>
      <c r="S22" s="110" t="s">
        <v>3327</v>
      </c>
      <c r="T22" s="110" t="s">
        <v>3327</v>
      </c>
    </row>
    <row r="23" spans="1:20">
      <c r="A23" t="s">
        <v>303</v>
      </c>
      <c r="B23" s="110" t="s">
        <v>3327</v>
      </c>
      <c r="C23" s="110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  <c r="L23" s="110" t="s">
        <v>3327</v>
      </c>
      <c r="M23" s="110" t="s">
        <v>3327</v>
      </c>
      <c r="N23" s="110" t="s">
        <v>3327</v>
      </c>
      <c r="O23" s="110" t="s">
        <v>3327</v>
      </c>
      <c r="P23" s="110" t="s">
        <v>3327</v>
      </c>
      <c r="Q23" s="110" t="s">
        <v>3327</v>
      </c>
      <c r="R23" s="110" t="s">
        <v>3327</v>
      </c>
      <c r="S23" s="110" t="s">
        <v>3327</v>
      </c>
      <c r="T23" s="110" t="s">
        <v>3327</v>
      </c>
    </row>
    <row r="24" spans="1:20">
      <c r="A24" t="s">
        <v>304</v>
      </c>
      <c r="B24" s="110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  <c r="O24" s="110" t="s">
        <v>3327</v>
      </c>
      <c r="P24" s="110" t="s">
        <v>3327</v>
      </c>
      <c r="Q24" s="110" t="s">
        <v>3327</v>
      </c>
      <c r="R24" s="110" t="s">
        <v>3327</v>
      </c>
      <c r="S24" s="110" t="s">
        <v>3327</v>
      </c>
      <c r="T24" s="110" t="s">
        <v>3327</v>
      </c>
    </row>
    <row r="25" spans="1:20">
      <c r="A25" t="s">
        <v>305</v>
      </c>
      <c r="B25" s="110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  <c r="O25" s="110" t="s">
        <v>3327</v>
      </c>
      <c r="P25" s="110" t="s">
        <v>3327</v>
      </c>
      <c r="Q25" s="110" t="s">
        <v>3327</v>
      </c>
      <c r="R25" s="110" t="s">
        <v>3327</v>
      </c>
      <c r="S25" s="110" t="s">
        <v>3327</v>
      </c>
      <c r="T25" s="110" t="s">
        <v>3327</v>
      </c>
    </row>
    <row r="26" spans="1:20">
      <c r="A26" t="s">
        <v>306</v>
      </c>
      <c r="B26" s="110" t="s">
        <v>3327</v>
      </c>
      <c r="C26" s="110" t="s">
        <v>3327</v>
      </c>
      <c r="D26" s="110" t="s">
        <v>3327</v>
      </c>
      <c r="E26" s="110" t="s">
        <v>3327</v>
      </c>
      <c r="F26" s="110" t="s">
        <v>3327</v>
      </c>
      <c r="G26" s="110" t="s">
        <v>3327</v>
      </c>
      <c r="H26" s="110" t="s">
        <v>3327</v>
      </c>
      <c r="I26" s="110" t="s">
        <v>3327</v>
      </c>
      <c r="J26" s="110" t="s">
        <v>3327</v>
      </c>
      <c r="K26" s="110" t="s">
        <v>3327</v>
      </c>
      <c r="L26" s="110" t="s">
        <v>3327</v>
      </c>
      <c r="M26" s="110" t="s">
        <v>3327</v>
      </c>
      <c r="N26" s="110" t="s">
        <v>3327</v>
      </c>
      <c r="O26" s="110" t="s">
        <v>3327</v>
      </c>
      <c r="P26" s="110" t="s">
        <v>3327</v>
      </c>
      <c r="Q26" s="110" t="s">
        <v>3327</v>
      </c>
      <c r="R26" s="110" t="s">
        <v>3327</v>
      </c>
      <c r="S26" s="110" t="s">
        <v>3327</v>
      </c>
      <c r="T26" s="110" t="s">
        <v>3327</v>
      </c>
    </row>
    <row r="27" spans="1:20" hidden="1"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A674" s="14"/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6"/>
      <c r="B676" s="14"/>
      <c r="C676" s="14"/>
      <c r="D676" s="14"/>
      <c r="E676" s="14"/>
      <c r="F676" s="14"/>
    </row>
    <row r="677" spans="1:6" hidden="1"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D690" s="14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A1:XFD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28515625" style="13" customWidth="1"/>
    <col min="3" max="5" width="10.7109375" style="13" customWidth="1"/>
    <col min="6" max="13" width="10.7109375" style="14" customWidth="1"/>
    <col min="14" max="14" width="14.7109375" style="14" customWidth="1"/>
    <col min="15" max="16" width="11.7109375" style="14" customWidth="1"/>
    <col min="17" max="17" width="14.7109375" style="14" customWidth="1"/>
    <col min="18" max="20" width="10.710937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4" width="5.7109375" style="14" hidden="1"/>
    <col min="35" max="16384" width="9.140625" style="14" hidden="1"/>
  </cols>
  <sheetData>
    <row r="1" spans="1:22">
      <c r="A1" s="2" t="s">
        <v>0</v>
      </c>
      <c r="B1" s="64" t="s">
        <v>3326</v>
      </c>
      <c r="D1" s="14"/>
      <c r="E1" s="14"/>
    </row>
    <row r="2" spans="1:22">
      <c r="A2" s="2" t="s">
        <v>1</v>
      </c>
      <c r="B2" s="10" t="s">
        <v>2601</v>
      </c>
      <c r="D2" s="14"/>
      <c r="E2" s="14"/>
    </row>
    <row r="3" spans="1:22">
      <c r="A3" s="2" t="s">
        <v>2</v>
      </c>
      <c r="B3" s="21" t="s">
        <v>2602</v>
      </c>
      <c r="D3" s="14"/>
      <c r="E3" s="14"/>
    </row>
    <row r="4" spans="1:22">
      <c r="A4" s="2" t="s">
        <v>3</v>
      </c>
      <c r="B4" s="65" t="s">
        <v>165</v>
      </c>
      <c r="D4" s="14"/>
      <c r="E4" s="14"/>
    </row>
    <row r="5" spans="1:22" ht="18.75">
      <c r="A5" s="85" t="s">
        <v>85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7"/>
    </row>
    <row r="6" spans="1:22" s="16" customFormat="1" ht="63">
      <c r="A6" s="4" t="s">
        <v>45</v>
      </c>
      <c r="B6" s="22" t="s">
        <v>46</v>
      </c>
      <c r="C6" s="22" t="s">
        <v>66</v>
      </c>
      <c r="D6" s="22" t="s">
        <v>79</v>
      </c>
      <c r="E6" s="22" t="s">
        <v>47</v>
      </c>
      <c r="F6" s="22" t="s">
        <v>80</v>
      </c>
      <c r="G6" s="22" t="s">
        <v>48</v>
      </c>
      <c r="H6" s="22" t="s">
        <v>49</v>
      </c>
      <c r="I6" s="22" t="s">
        <v>67</v>
      </c>
      <c r="J6" s="22" t="s">
        <v>68</v>
      </c>
      <c r="K6" s="22" t="s">
        <v>50</v>
      </c>
      <c r="L6" s="22" t="s">
        <v>51</v>
      </c>
      <c r="M6" s="22" t="s">
        <v>52</v>
      </c>
      <c r="N6" s="15" t="s">
        <v>155</v>
      </c>
      <c r="O6" s="22" t="s">
        <v>156</v>
      </c>
      <c r="P6" s="28" t="s">
        <v>160</v>
      </c>
      <c r="Q6" s="22" t="s">
        <v>53</v>
      </c>
      <c r="R6" s="15" t="s">
        <v>69</v>
      </c>
      <c r="S6" s="22" t="s">
        <v>54</v>
      </c>
      <c r="T6" s="22" t="s">
        <v>151</v>
      </c>
      <c r="V6" s="14"/>
    </row>
    <row r="7" spans="1:22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103" t="s">
        <v>3327</v>
      </c>
      <c r="I7" s="23" t="s">
        <v>70</v>
      </c>
      <c r="J7" s="23" t="s">
        <v>71</v>
      </c>
      <c r="K7" s="103" t="s">
        <v>3327</v>
      </c>
      <c r="L7" s="23" t="s">
        <v>7</v>
      </c>
      <c r="M7" s="23" t="s">
        <v>7</v>
      </c>
      <c r="N7" s="23" t="s">
        <v>152</v>
      </c>
      <c r="O7" s="103" t="s">
        <v>3327</v>
      </c>
      <c r="P7" s="17" t="s">
        <v>153</v>
      </c>
      <c r="Q7" s="23" t="s">
        <v>6</v>
      </c>
      <c r="R7" s="17" t="s">
        <v>7</v>
      </c>
      <c r="S7" s="32" t="s">
        <v>7</v>
      </c>
      <c r="T7" s="32" t="s">
        <v>7</v>
      </c>
    </row>
    <row r="8" spans="1:22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5" t="s">
        <v>75</v>
      </c>
      <c r="P8" s="6" t="s">
        <v>76</v>
      </c>
      <c r="Q8" s="6" t="s">
        <v>81</v>
      </c>
      <c r="R8" s="6" t="s">
        <v>82</v>
      </c>
      <c r="S8" s="6" t="s">
        <v>83</v>
      </c>
      <c r="T8" s="26" t="s">
        <v>154</v>
      </c>
      <c r="U8" s="27"/>
    </row>
    <row r="9" spans="1:22" s="18" customFormat="1" ht="20.25">
      <c r="A9" s="19" t="s">
        <v>86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105" t="s">
        <v>3327</v>
      </c>
      <c r="J9" s="56">
        <v>4.5999999999999996</v>
      </c>
      <c r="K9" s="105" t="s">
        <v>3327</v>
      </c>
      <c r="L9" s="105" t="s">
        <v>3327</v>
      </c>
      <c r="M9" s="57">
        <v>3.9E-2</v>
      </c>
      <c r="N9" s="56">
        <v>21976720.460000001</v>
      </c>
      <c r="O9" s="105" t="s">
        <v>3327</v>
      </c>
      <c r="P9" s="56">
        <v>136.51165</v>
      </c>
      <c r="Q9" s="56">
        <v>28187.417013317096</v>
      </c>
      <c r="R9" s="105" t="s">
        <v>3327</v>
      </c>
      <c r="S9" s="57">
        <v>1</v>
      </c>
      <c r="T9" s="57">
        <v>0.24979999999999999</v>
      </c>
      <c r="U9" s="27"/>
    </row>
    <row r="10" spans="1:22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110" t="s">
        <v>3327</v>
      </c>
      <c r="I10" s="110" t="s">
        <v>3327</v>
      </c>
      <c r="J10" s="62">
        <v>4.58</v>
      </c>
      <c r="K10" s="110" t="s">
        <v>3327</v>
      </c>
      <c r="L10" s="110" t="s">
        <v>3327</v>
      </c>
      <c r="M10" s="61">
        <v>3.39E-2</v>
      </c>
      <c r="N10" s="62">
        <v>20688864.420000002</v>
      </c>
      <c r="O10" s="110" t="s">
        <v>3327</v>
      </c>
      <c r="P10" s="62">
        <v>136.51165</v>
      </c>
      <c r="Q10" s="62">
        <v>23351.016530981</v>
      </c>
      <c r="R10" s="110" t="s">
        <v>3327</v>
      </c>
      <c r="S10" s="61">
        <v>0.82840000000000003</v>
      </c>
      <c r="T10" s="61">
        <v>0.20699999999999999</v>
      </c>
    </row>
    <row r="11" spans="1:22">
      <c r="A11" s="60" t="s">
        <v>307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110" t="s">
        <v>3327</v>
      </c>
      <c r="I11" s="110" t="s">
        <v>3327</v>
      </c>
      <c r="J11" s="62">
        <v>4.6900000000000004</v>
      </c>
      <c r="K11" s="110" t="s">
        <v>3327</v>
      </c>
      <c r="L11" s="110" t="s">
        <v>3327</v>
      </c>
      <c r="M11" s="61">
        <v>3.04E-2</v>
      </c>
      <c r="N11" s="62">
        <v>16823298.300000001</v>
      </c>
      <c r="O11" s="110" t="s">
        <v>3327</v>
      </c>
      <c r="P11" s="62">
        <v>99.737989999999996</v>
      </c>
      <c r="Q11" s="62">
        <v>19699.413230431001</v>
      </c>
      <c r="R11" s="110" t="s">
        <v>3327</v>
      </c>
      <c r="S11" s="61">
        <v>0.69889999999999997</v>
      </c>
      <c r="T11" s="61">
        <v>0.17460000000000001</v>
      </c>
    </row>
    <row r="12" spans="1:22">
      <c r="A12" t="s">
        <v>311</v>
      </c>
      <c r="B12" t="s">
        <v>312</v>
      </c>
      <c r="C12" t="s">
        <v>96</v>
      </c>
      <c r="D12" t="s">
        <v>108</v>
      </c>
      <c r="E12" t="s">
        <v>313</v>
      </c>
      <c r="F12" t="s">
        <v>314</v>
      </c>
      <c r="G12" t="s">
        <v>315</v>
      </c>
      <c r="H12" t="s">
        <v>127</v>
      </c>
      <c r="I12" s="108" t="s">
        <v>3327</v>
      </c>
      <c r="J12" s="58">
        <v>5.16</v>
      </c>
      <c r="K12" t="s">
        <v>98</v>
      </c>
      <c r="L12" s="59">
        <v>1.9900000000000001E-2</v>
      </c>
      <c r="M12" s="59">
        <v>2.1000000000000001E-2</v>
      </c>
      <c r="N12" s="58">
        <v>12193.28</v>
      </c>
      <c r="O12" s="58">
        <v>99.46</v>
      </c>
      <c r="P12" s="58">
        <v>0</v>
      </c>
      <c r="Q12" s="58">
        <v>12.127436288</v>
      </c>
      <c r="R12" s="59">
        <v>0</v>
      </c>
      <c r="S12" s="59">
        <v>4.0000000000000002E-4</v>
      </c>
      <c r="T12" s="59">
        <v>1E-4</v>
      </c>
    </row>
    <row r="13" spans="1:22">
      <c r="A13" t="s">
        <v>316</v>
      </c>
      <c r="B13" t="s">
        <v>317</v>
      </c>
      <c r="C13" t="s">
        <v>96</v>
      </c>
      <c r="D13" t="s">
        <v>108</v>
      </c>
      <c r="E13" t="s">
        <v>318</v>
      </c>
      <c r="F13" t="s">
        <v>110</v>
      </c>
      <c r="G13" t="s">
        <v>176</v>
      </c>
      <c r="H13" t="s">
        <v>177</v>
      </c>
      <c r="I13" s="108" t="s">
        <v>3327</v>
      </c>
      <c r="J13" s="58">
        <v>12.41</v>
      </c>
      <c r="K13" t="s">
        <v>98</v>
      </c>
      <c r="L13" s="59">
        <v>2.07E-2</v>
      </c>
      <c r="M13" s="59">
        <v>2.7699999999999999E-2</v>
      </c>
      <c r="N13" s="58">
        <v>386411.63</v>
      </c>
      <c r="O13" s="58">
        <v>100.85</v>
      </c>
      <c r="P13" s="58">
        <v>0</v>
      </c>
      <c r="Q13" s="58">
        <v>389.69612885499998</v>
      </c>
      <c r="R13" s="59">
        <v>1E-4</v>
      </c>
      <c r="S13" s="59">
        <v>1.38E-2</v>
      </c>
      <c r="T13" s="59">
        <v>3.5000000000000001E-3</v>
      </c>
    </row>
    <row r="14" spans="1:22">
      <c r="A14" t="s">
        <v>319</v>
      </c>
      <c r="B14" t="s">
        <v>320</v>
      </c>
      <c r="C14" t="s">
        <v>96</v>
      </c>
      <c r="D14" t="s">
        <v>108</v>
      </c>
      <c r="E14" t="s">
        <v>321</v>
      </c>
      <c r="F14" t="s">
        <v>322</v>
      </c>
      <c r="G14" t="s">
        <v>323</v>
      </c>
      <c r="H14" t="s">
        <v>127</v>
      </c>
      <c r="I14" s="108" t="s">
        <v>3327</v>
      </c>
      <c r="J14" s="58">
        <v>1.59</v>
      </c>
      <c r="K14" t="s">
        <v>98</v>
      </c>
      <c r="L14" s="59">
        <v>4.4999999999999998E-2</v>
      </c>
      <c r="M14" s="59">
        <v>2.1100000000000001E-2</v>
      </c>
      <c r="N14" s="58">
        <v>38054.78</v>
      </c>
      <c r="O14" s="58">
        <v>119.1</v>
      </c>
      <c r="P14" s="58">
        <v>0</v>
      </c>
      <c r="Q14" s="58">
        <v>45.323242980000003</v>
      </c>
      <c r="R14" s="59">
        <v>0</v>
      </c>
      <c r="S14" s="59">
        <v>1.6000000000000001E-3</v>
      </c>
      <c r="T14" s="59">
        <v>4.0000000000000002E-4</v>
      </c>
    </row>
    <row r="15" spans="1:22">
      <c r="A15" t="s">
        <v>324</v>
      </c>
      <c r="B15" t="s">
        <v>325</v>
      </c>
      <c r="C15" t="s">
        <v>96</v>
      </c>
      <c r="D15" t="s">
        <v>108</v>
      </c>
      <c r="E15" t="s">
        <v>321</v>
      </c>
      <c r="F15" t="s">
        <v>322</v>
      </c>
      <c r="G15" t="s">
        <v>323</v>
      </c>
      <c r="H15" t="s">
        <v>127</v>
      </c>
      <c r="I15" s="108" t="s">
        <v>3327</v>
      </c>
      <c r="J15" s="58">
        <v>4.0199999999999996</v>
      </c>
      <c r="K15" t="s">
        <v>98</v>
      </c>
      <c r="L15" s="59">
        <v>3.85E-2</v>
      </c>
      <c r="M15" s="59">
        <v>2.1499999999999998E-2</v>
      </c>
      <c r="N15" s="58">
        <v>295033.8</v>
      </c>
      <c r="O15" s="58">
        <v>121.06</v>
      </c>
      <c r="P15" s="58">
        <v>0</v>
      </c>
      <c r="Q15" s="58">
        <v>357.16791827999998</v>
      </c>
      <c r="R15" s="59">
        <v>1E-4</v>
      </c>
      <c r="S15" s="59">
        <v>1.2699999999999999E-2</v>
      </c>
      <c r="T15" s="59">
        <v>3.2000000000000002E-3</v>
      </c>
    </row>
    <row r="16" spans="1:22">
      <c r="A16" t="s">
        <v>327</v>
      </c>
      <c r="B16" t="s">
        <v>328</v>
      </c>
      <c r="C16" t="s">
        <v>96</v>
      </c>
      <c r="D16" t="s">
        <v>108</v>
      </c>
      <c r="E16" t="s">
        <v>321</v>
      </c>
      <c r="F16" t="s">
        <v>322</v>
      </c>
      <c r="G16" t="s">
        <v>323</v>
      </c>
      <c r="H16" t="s">
        <v>127</v>
      </c>
      <c r="I16" s="108" t="s">
        <v>3327</v>
      </c>
      <c r="J16" s="58">
        <v>6.41</v>
      </c>
      <c r="K16" t="s">
        <v>98</v>
      </c>
      <c r="L16" s="59">
        <v>2.3900000000000001E-2</v>
      </c>
      <c r="M16" s="59">
        <v>2.5899999999999999E-2</v>
      </c>
      <c r="N16" s="58">
        <v>460251.28</v>
      </c>
      <c r="O16" s="58">
        <v>110.53</v>
      </c>
      <c r="P16" s="58">
        <v>0</v>
      </c>
      <c r="Q16" s="58">
        <v>508.71573978399999</v>
      </c>
      <c r="R16" s="59">
        <v>1E-4</v>
      </c>
      <c r="S16" s="59">
        <v>1.7999999999999999E-2</v>
      </c>
      <c r="T16" s="59">
        <v>4.4999999999999997E-3</v>
      </c>
    </row>
    <row r="17" spans="1:20">
      <c r="A17" t="s">
        <v>329</v>
      </c>
      <c r="B17" t="s">
        <v>330</v>
      </c>
      <c r="C17" t="s">
        <v>96</v>
      </c>
      <c r="D17" t="s">
        <v>108</v>
      </c>
      <c r="E17" t="s">
        <v>321</v>
      </c>
      <c r="F17" t="s">
        <v>322</v>
      </c>
      <c r="G17" t="s">
        <v>323</v>
      </c>
      <c r="H17" t="s">
        <v>127</v>
      </c>
      <c r="I17" s="108" t="s">
        <v>3327</v>
      </c>
      <c r="J17" s="58">
        <v>3.49</v>
      </c>
      <c r="K17" t="s">
        <v>98</v>
      </c>
      <c r="L17" s="59">
        <v>0.01</v>
      </c>
      <c r="M17" s="59">
        <v>1.8800000000000001E-2</v>
      </c>
      <c r="N17" s="58">
        <v>40634.01</v>
      </c>
      <c r="O17" s="58">
        <v>106.97</v>
      </c>
      <c r="P17" s="58">
        <v>0</v>
      </c>
      <c r="Q17" s="58">
        <v>43.466200497000003</v>
      </c>
      <c r="R17" s="59">
        <v>0</v>
      </c>
      <c r="S17" s="59">
        <v>1.5E-3</v>
      </c>
      <c r="T17" s="59">
        <v>4.0000000000000002E-4</v>
      </c>
    </row>
    <row r="18" spans="1:20">
      <c r="A18" t="s">
        <v>332</v>
      </c>
      <c r="B18" t="s">
        <v>333</v>
      </c>
      <c r="C18" t="s">
        <v>96</v>
      </c>
      <c r="D18" t="s">
        <v>108</v>
      </c>
      <c r="E18" t="s">
        <v>321</v>
      </c>
      <c r="F18" t="s">
        <v>322</v>
      </c>
      <c r="G18" t="s">
        <v>323</v>
      </c>
      <c r="H18" t="s">
        <v>127</v>
      </c>
      <c r="I18" s="108" t="s">
        <v>3327</v>
      </c>
      <c r="J18" s="58">
        <v>11.36</v>
      </c>
      <c r="K18" t="s">
        <v>98</v>
      </c>
      <c r="L18" s="59">
        <v>1.2500000000000001E-2</v>
      </c>
      <c r="M18" s="59">
        <v>3.0099999999999998E-2</v>
      </c>
      <c r="N18" s="58">
        <v>198442.41</v>
      </c>
      <c r="O18" s="58">
        <v>90.79</v>
      </c>
      <c r="P18" s="58">
        <v>0</v>
      </c>
      <c r="Q18" s="58">
        <v>180.16586403900001</v>
      </c>
      <c r="R18" s="59">
        <v>0</v>
      </c>
      <c r="S18" s="59">
        <v>6.4000000000000003E-3</v>
      </c>
      <c r="T18" s="59">
        <v>1.6000000000000001E-3</v>
      </c>
    </row>
    <row r="19" spans="1:20">
      <c r="A19" t="s">
        <v>335</v>
      </c>
      <c r="B19" t="s">
        <v>336</v>
      </c>
      <c r="C19" t="s">
        <v>96</v>
      </c>
      <c r="D19" t="s">
        <v>108</v>
      </c>
      <c r="E19" t="s">
        <v>321</v>
      </c>
      <c r="F19" t="s">
        <v>322</v>
      </c>
      <c r="G19" t="s">
        <v>323</v>
      </c>
      <c r="H19" t="s">
        <v>127</v>
      </c>
      <c r="I19" s="108" t="s">
        <v>3327</v>
      </c>
      <c r="J19" s="58">
        <v>8.2899999999999991</v>
      </c>
      <c r="K19" t="s">
        <v>98</v>
      </c>
      <c r="L19" s="59">
        <v>0.03</v>
      </c>
      <c r="M19" s="59">
        <v>2.8299999999999999E-2</v>
      </c>
      <c r="N19" s="58">
        <v>93737.43</v>
      </c>
      <c r="O19" s="58">
        <v>102.81</v>
      </c>
      <c r="P19" s="58">
        <v>0</v>
      </c>
      <c r="Q19" s="58">
        <v>96.371451782999998</v>
      </c>
      <c r="R19" s="59">
        <v>0</v>
      </c>
      <c r="S19" s="59">
        <v>3.3999999999999998E-3</v>
      </c>
      <c r="T19" s="59">
        <v>8.9999999999999998E-4</v>
      </c>
    </row>
    <row r="20" spans="1:20">
      <c r="A20" t="s">
        <v>337</v>
      </c>
      <c r="B20" t="s">
        <v>338</v>
      </c>
      <c r="C20" t="s">
        <v>96</v>
      </c>
      <c r="D20" t="s">
        <v>108</v>
      </c>
      <c r="E20" t="s">
        <v>321</v>
      </c>
      <c r="F20" t="s">
        <v>322</v>
      </c>
      <c r="G20" t="s">
        <v>323</v>
      </c>
      <c r="H20" t="s">
        <v>127</v>
      </c>
      <c r="I20" s="108" t="s">
        <v>3327</v>
      </c>
      <c r="J20" s="58">
        <v>11.04</v>
      </c>
      <c r="K20" t="s">
        <v>98</v>
      </c>
      <c r="L20" s="59">
        <v>3.2000000000000001E-2</v>
      </c>
      <c r="M20" s="59">
        <v>3.04E-2</v>
      </c>
      <c r="N20" s="58">
        <v>258192.7</v>
      </c>
      <c r="O20" s="58">
        <v>103.2</v>
      </c>
      <c r="P20" s="58">
        <v>0</v>
      </c>
      <c r="Q20" s="58">
        <v>266.45486640000001</v>
      </c>
      <c r="R20" s="59">
        <v>2.0000000000000001E-4</v>
      </c>
      <c r="S20" s="59">
        <v>9.4999999999999998E-3</v>
      </c>
      <c r="T20" s="59">
        <v>2.3999999999999998E-3</v>
      </c>
    </row>
    <row r="21" spans="1:20">
      <c r="A21" t="s">
        <v>339</v>
      </c>
      <c r="B21" t="s">
        <v>340</v>
      </c>
      <c r="C21" t="s">
        <v>96</v>
      </c>
      <c r="D21" t="s">
        <v>108</v>
      </c>
      <c r="E21" t="s">
        <v>341</v>
      </c>
      <c r="F21" t="s">
        <v>342</v>
      </c>
      <c r="G21" t="s">
        <v>323</v>
      </c>
      <c r="H21" t="s">
        <v>127</v>
      </c>
      <c r="I21" s="108" t="s">
        <v>3327</v>
      </c>
      <c r="J21" s="58">
        <v>3.38</v>
      </c>
      <c r="K21" t="s">
        <v>98</v>
      </c>
      <c r="L21" s="59">
        <v>1.34E-2</v>
      </c>
      <c r="M21" s="59">
        <v>2.5399999999999999E-2</v>
      </c>
      <c r="N21" s="58">
        <v>506311.88</v>
      </c>
      <c r="O21" s="58">
        <v>108.45</v>
      </c>
      <c r="P21" s="58">
        <v>48.080939999999998</v>
      </c>
      <c r="Q21" s="58">
        <v>597.17617385999995</v>
      </c>
      <c r="R21" s="59">
        <v>2.0000000000000001E-4</v>
      </c>
      <c r="S21" s="59">
        <v>2.12E-2</v>
      </c>
      <c r="T21" s="59">
        <v>5.3E-3</v>
      </c>
    </row>
    <row r="22" spans="1:20">
      <c r="A22" t="s">
        <v>343</v>
      </c>
      <c r="B22" t="s">
        <v>344</v>
      </c>
      <c r="C22" t="s">
        <v>96</v>
      </c>
      <c r="D22" t="s">
        <v>108</v>
      </c>
      <c r="E22" t="s">
        <v>341</v>
      </c>
      <c r="F22" t="s">
        <v>342</v>
      </c>
      <c r="G22" t="s">
        <v>323</v>
      </c>
      <c r="H22" t="s">
        <v>127</v>
      </c>
      <c r="I22" s="108" t="s">
        <v>3327</v>
      </c>
      <c r="J22" s="58">
        <v>3.1</v>
      </c>
      <c r="K22" t="s">
        <v>98</v>
      </c>
      <c r="L22" s="59">
        <v>1.77E-2</v>
      </c>
      <c r="M22" s="59">
        <v>2.4E-2</v>
      </c>
      <c r="N22" s="58">
        <v>329937.37</v>
      </c>
      <c r="O22" s="58">
        <v>109.35</v>
      </c>
      <c r="P22" s="58">
        <v>0</v>
      </c>
      <c r="Q22" s="58">
        <v>360.78651409499997</v>
      </c>
      <c r="R22" s="59">
        <v>1E-4</v>
      </c>
      <c r="S22" s="59">
        <v>1.2800000000000001E-2</v>
      </c>
      <c r="T22" s="59">
        <v>3.2000000000000002E-3</v>
      </c>
    </row>
    <row r="23" spans="1:20">
      <c r="A23" t="s">
        <v>345</v>
      </c>
      <c r="B23" t="s">
        <v>346</v>
      </c>
      <c r="C23" t="s">
        <v>96</v>
      </c>
      <c r="D23" t="s">
        <v>108</v>
      </c>
      <c r="E23" t="s">
        <v>341</v>
      </c>
      <c r="F23" t="s">
        <v>342</v>
      </c>
      <c r="G23" t="s">
        <v>323</v>
      </c>
      <c r="H23" t="s">
        <v>127</v>
      </c>
      <c r="I23" s="108" t="s">
        <v>3327</v>
      </c>
      <c r="J23" s="58">
        <v>6.16</v>
      </c>
      <c r="K23" t="s">
        <v>98</v>
      </c>
      <c r="L23" s="59">
        <v>2.4799999999999999E-2</v>
      </c>
      <c r="M23" s="59">
        <v>2.8500000000000001E-2</v>
      </c>
      <c r="N23" s="58">
        <v>620382.67000000004</v>
      </c>
      <c r="O23" s="58">
        <v>109.05</v>
      </c>
      <c r="P23" s="58">
        <v>0</v>
      </c>
      <c r="Q23" s="58">
        <v>676.52730163499996</v>
      </c>
      <c r="R23" s="59">
        <v>2.0000000000000001E-4</v>
      </c>
      <c r="S23" s="59">
        <v>2.4E-2</v>
      </c>
      <c r="T23" s="59">
        <v>6.0000000000000001E-3</v>
      </c>
    </row>
    <row r="24" spans="1:20">
      <c r="A24" t="s">
        <v>347</v>
      </c>
      <c r="B24" t="s">
        <v>348</v>
      </c>
      <c r="C24" t="s">
        <v>96</v>
      </c>
      <c r="D24" t="s">
        <v>108</v>
      </c>
      <c r="E24" t="s">
        <v>341</v>
      </c>
      <c r="F24" t="s">
        <v>342</v>
      </c>
      <c r="G24" t="s">
        <v>349</v>
      </c>
      <c r="H24" t="s">
        <v>177</v>
      </c>
      <c r="I24" s="108" t="s">
        <v>3327</v>
      </c>
      <c r="J24" s="58">
        <v>7.48</v>
      </c>
      <c r="K24" t="s">
        <v>98</v>
      </c>
      <c r="L24" s="59">
        <v>8.9999999999999993E-3</v>
      </c>
      <c r="M24" s="59">
        <v>3.04E-2</v>
      </c>
      <c r="N24" s="58">
        <v>363647.31</v>
      </c>
      <c r="O24" s="58">
        <v>93.65</v>
      </c>
      <c r="P24" s="58">
        <v>1.6755500000000001</v>
      </c>
      <c r="Q24" s="58">
        <v>342.231255815</v>
      </c>
      <c r="R24" s="59">
        <v>2.0000000000000001E-4</v>
      </c>
      <c r="S24" s="59">
        <v>1.21E-2</v>
      </c>
      <c r="T24" s="59">
        <v>3.0000000000000001E-3</v>
      </c>
    </row>
    <row r="25" spans="1:20">
      <c r="A25" t="s">
        <v>350</v>
      </c>
      <c r="B25" t="s">
        <v>351</v>
      </c>
      <c r="C25" t="s">
        <v>96</v>
      </c>
      <c r="D25" t="s">
        <v>108</v>
      </c>
      <c r="E25" t="s">
        <v>341</v>
      </c>
      <c r="F25" t="s">
        <v>342</v>
      </c>
      <c r="G25" t="s">
        <v>349</v>
      </c>
      <c r="H25" t="s">
        <v>177</v>
      </c>
      <c r="I25" s="108" t="s">
        <v>3327</v>
      </c>
      <c r="J25" s="58">
        <v>11.02</v>
      </c>
      <c r="K25" t="s">
        <v>98</v>
      </c>
      <c r="L25" s="59">
        <v>1.6899999999999998E-2</v>
      </c>
      <c r="M25" s="59">
        <v>3.3700000000000001E-2</v>
      </c>
      <c r="N25" s="58">
        <v>736540.88</v>
      </c>
      <c r="O25" s="58">
        <v>91.53</v>
      </c>
      <c r="P25" s="58">
        <v>6.15456</v>
      </c>
      <c r="Q25" s="58">
        <v>680.31042746399999</v>
      </c>
      <c r="R25" s="59">
        <v>2.9999999999999997E-4</v>
      </c>
      <c r="S25" s="59">
        <v>2.41E-2</v>
      </c>
      <c r="T25" s="59">
        <v>6.0000000000000001E-3</v>
      </c>
    </row>
    <row r="26" spans="1:20">
      <c r="A26" t="s">
        <v>352</v>
      </c>
      <c r="B26" t="s">
        <v>353</v>
      </c>
      <c r="C26" t="s">
        <v>96</v>
      </c>
      <c r="D26" t="s">
        <v>108</v>
      </c>
      <c r="E26" t="s">
        <v>354</v>
      </c>
      <c r="F26" t="s">
        <v>342</v>
      </c>
      <c r="G26" t="s">
        <v>355</v>
      </c>
      <c r="H26" t="s">
        <v>177</v>
      </c>
      <c r="I26" s="108" t="s">
        <v>3327</v>
      </c>
      <c r="J26" s="58">
        <v>4.07</v>
      </c>
      <c r="K26" t="s">
        <v>98</v>
      </c>
      <c r="L26" s="59">
        <v>5.0000000000000001E-3</v>
      </c>
      <c r="M26" s="59">
        <v>2.7199999999999998E-2</v>
      </c>
      <c r="N26" s="58">
        <v>108674.96</v>
      </c>
      <c r="O26" s="58">
        <v>101.54</v>
      </c>
      <c r="P26" s="58">
        <v>0</v>
      </c>
      <c r="Q26" s="58">
        <v>110.348554384</v>
      </c>
      <c r="R26" s="59">
        <v>1E-4</v>
      </c>
      <c r="S26" s="59">
        <v>3.8999999999999998E-3</v>
      </c>
      <c r="T26" s="59">
        <v>1E-3</v>
      </c>
    </row>
    <row r="27" spans="1:20">
      <c r="A27" t="s">
        <v>356</v>
      </c>
      <c r="B27" t="s">
        <v>357</v>
      </c>
      <c r="C27" t="s">
        <v>96</v>
      </c>
      <c r="D27" t="s">
        <v>108</v>
      </c>
      <c r="E27" t="s">
        <v>354</v>
      </c>
      <c r="F27" t="s">
        <v>342</v>
      </c>
      <c r="G27" t="s">
        <v>355</v>
      </c>
      <c r="H27" t="s">
        <v>177</v>
      </c>
      <c r="I27" s="108" t="s">
        <v>3327</v>
      </c>
      <c r="J27" s="58">
        <v>5.89</v>
      </c>
      <c r="K27" t="s">
        <v>98</v>
      </c>
      <c r="L27" s="59">
        <v>5.8999999999999999E-3</v>
      </c>
      <c r="M27" s="59">
        <v>3.04E-2</v>
      </c>
      <c r="N27" s="58">
        <v>329168.90999999997</v>
      </c>
      <c r="O27" s="58">
        <v>93.79</v>
      </c>
      <c r="P27" s="58">
        <v>0</v>
      </c>
      <c r="Q27" s="58">
        <v>308.72752068900002</v>
      </c>
      <c r="R27" s="59">
        <v>2.9999999999999997E-4</v>
      </c>
      <c r="S27" s="59">
        <v>1.0999999999999999E-2</v>
      </c>
      <c r="T27" s="59">
        <v>2.7000000000000001E-3</v>
      </c>
    </row>
    <row r="28" spans="1:20">
      <c r="A28" t="s">
        <v>359</v>
      </c>
      <c r="B28" t="s">
        <v>360</v>
      </c>
      <c r="C28" t="s">
        <v>96</v>
      </c>
      <c r="D28" t="s">
        <v>108</v>
      </c>
      <c r="E28" t="s">
        <v>354</v>
      </c>
      <c r="F28" t="s">
        <v>342</v>
      </c>
      <c r="G28" t="s">
        <v>355</v>
      </c>
      <c r="H28" t="s">
        <v>177</v>
      </c>
      <c r="I28" s="108" t="s">
        <v>3327</v>
      </c>
      <c r="J28" s="58">
        <v>1.21</v>
      </c>
      <c r="K28" t="s">
        <v>98</v>
      </c>
      <c r="L28" s="59">
        <v>4.7500000000000001E-2</v>
      </c>
      <c r="M28" s="59">
        <v>2.5000000000000001E-2</v>
      </c>
      <c r="N28" s="58">
        <v>49531.63</v>
      </c>
      <c r="O28" s="58">
        <v>140.54</v>
      </c>
      <c r="P28" s="58">
        <v>0</v>
      </c>
      <c r="Q28" s="58">
        <v>69.611752801999998</v>
      </c>
      <c r="R28" s="59">
        <v>0</v>
      </c>
      <c r="S28" s="59">
        <v>2.5000000000000001E-3</v>
      </c>
      <c r="T28" s="59">
        <v>5.9999999999999995E-4</v>
      </c>
    </row>
    <row r="29" spans="1:20">
      <c r="A29" t="s">
        <v>361</v>
      </c>
      <c r="B29" t="s">
        <v>362</v>
      </c>
      <c r="C29" t="s">
        <v>96</v>
      </c>
      <c r="D29" t="s">
        <v>108</v>
      </c>
      <c r="E29" t="s">
        <v>363</v>
      </c>
      <c r="F29" t="s">
        <v>342</v>
      </c>
      <c r="G29" t="s">
        <v>364</v>
      </c>
      <c r="H29" t="s">
        <v>127</v>
      </c>
      <c r="I29" s="108" t="s">
        <v>3327</v>
      </c>
      <c r="J29" s="58">
        <v>6.57</v>
      </c>
      <c r="K29" t="s">
        <v>98</v>
      </c>
      <c r="L29" s="59">
        <v>3.5000000000000001E-3</v>
      </c>
      <c r="M29" s="59">
        <v>3.0700000000000002E-2</v>
      </c>
      <c r="N29" s="58">
        <v>623028.99</v>
      </c>
      <c r="O29" s="58">
        <v>91.16</v>
      </c>
      <c r="P29" s="58">
        <v>0</v>
      </c>
      <c r="Q29" s="58">
        <v>567.95322728400004</v>
      </c>
      <c r="R29" s="59">
        <v>2.0000000000000001E-4</v>
      </c>
      <c r="S29" s="59">
        <v>2.01E-2</v>
      </c>
      <c r="T29" s="59">
        <v>5.0000000000000001E-3</v>
      </c>
    </row>
    <row r="30" spans="1:20">
      <c r="A30" t="s">
        <v>366</v>
      </c>
      <c r="B30" t="s">
        <v>367</v>
      </c>
      <c r="C30" t="s">
        <v>96</v>
      </c>
      <c r="D30" t="s">
        <v>108</v>
      </c>
      <c r="E30" t="s">
        <v>363</v>
      </c>
      <c r="F30" t="s">
        <v>342</v>
      </c>
      <c r="G30" t="s">
        <v>355</v>
      </c>
      <c r="H30" t="s">
        <v>177</v>
      </c>
      <c r="I30" s="108" t="s">
        <v>3327</v>
      </c>
      <c r="J30" s="58">
        <v>2.46</v>
      </c>
      <c r="K30" t="s">
        <v>98</v>
      </c>
      <c r="L30" s="59">
        <v>2.4E-2</v>
      </c>
      <c r="M30" s="59">
        <v>2.3300000000000001E-2</v>
      </c>
      <c r="N30" s="58">
        <v>7413.99</v>
      </c>
      <c r="O30" s="58">
        <v>112.98</v>
      </c>
      <c r="P30" s="58">
        <v>0</v>
      </c>
      <c r="Q30" s="58">
        <v>8.3763259019999996</v>
      </c>
      <c r="R30" s="59">
        <v>0</v>
      </c>
      <c r="S30" s="59">
        <v>2.9999999999999997E-4</v>
      </c>
      <c r="T30" s="59">
        <v>1E-4</v>
      </c>
    </row>
    <row r="31" spans="1:20">
      <c r="A31" t="s">
        <v>368</v>
      </c>
      <c r="B31" t="s">
        <v>369</v>
      </c>
      <c r="C31" t="s">
        <v>96</v>
      </c>
      <c r="D31" t="s">
        <v>108</v>
      </c>
      <c r="E31" t="s">
        <v>363</v>
      </c>
      <c r="F31" t="s">
        <v>342</v>
      </c>
      <c r="G31" t="s">
        <v>364</v>
      </c>
      <c r="H31" t="s">
        <v>127</v>
      </c>
      <c r="I31" s="108" t="s">
        <v>3327</v>
      </c>
      <c r="J31" s="58">
        <v>3.67</v>
      </c>
      <c r="K31" t="s">
        <v>98</v>
      </c>
      <c r="L31" s="59">
        <v>2.5999999999999999E-2</v>
      </c>
      <c r="M31" s="59">
        <v>2.2700000000000001E-2</v>
      </c>
      <c r="N31" s="58">
        <v>118111.63</v>
      </c>
      <c r="O31" s="58">
        <v>113.37</v>
      </c>
      <c r="P31" s="58">
        <v>0</v>
      </c>
      <c r="Q31" s="58">
        <v>133.90315493099999</v>
      </c>
      <c r="R31" s="59">
        <v>2.0000000000000001E-4</v>
      </c>
      <c r="S31" s="59">
        <v>4.7999999999999996E-3</v>
      </c>
      <c r="T31" s="59">
        <v>1.1999999999999999E-3</v>
      </c>
    </row>
    <row r="32" spans="1:20">
      <c r="A32" t="s">
        <v>370</v>
      </c>
      <c r="B32" t="s">
        <v>371</v>
      </c>
      <c r="C32" t="s">
        <v>96</v>
      </c>
      <c r="D32" t="s">
        <v>108</v>
      </c>
      <c r="E32" t="s">
        <v>363</v>
      </c>
      <c r="F32" t="s">
        <v>342</v>
      </c>
      <c r="G32" t="s">
        <v>364</v>
      </c>
      <c r="H32" t="s">
        <v>127</v>
      </c>
      <c r="I32" s="108" t="s">
        <v>3327</v>
      </c>
      <c r="J32" s="58">
        <v>4.1399999999999997</v>
      </c>
      <c r="K32" t="s">
        <v>98</v>
      </c>
      <c r="L32" s="59">
        <v>2.81E-2</v>
      </c>
      <c r="M32" s="59">
        <v>2.5899999999999999E-2</v>
      </c>
      <c r="N32" s="58">
        <v>31802.62</v>
      </c>
      <c r="O32" s="58">
        <v>113.83</v>
      </c>
      <c r="P32" s="58">
        <v>0</v>
      </c>
      <c r="Q32" s="58">
        <v>36.200922345999999</v>
      </c>
      <c r="R32" s="59">
        <v>0</v>
      </c>
      <c r="S32" s="59">
        <v>1.2999999999999999E-3</v>
      </c>
      <c r="T32" s="59">
        <v>2.9999999999999997E-4</v>
      </c>
    </row>
    <row r="33" spans="1:20">
      <c r="A33" t="s">
        <v>372</v>
      </c>
      <c r="B33" t="s">
        <v>373</v>
      </c>
      <c r="C33" t="s">
        <v>96</v>
      </c>
      <c r="D33" t="s">
        <v>108</v>
      </c>
      <c r="E33" t="s">
        <v>363</v>
      </c>
      <c r="F33" t="s">
        <v>342</v>
      </c>
      <c r="G33" t="s">
        <v>364</v>
      </c>
      <c r="H33" t="s">
        <v>127</v>
      </c>
      <c r="I33" s="108" t="s">
        <v>3327</v>
      </c>
      <c r="J33" s="58">
        <v>2.39</v>
      </c>
      <c r="K33" t="s">
        <v>98</v>
      </c>
      <c r="L33" s="59">
        <v>3.6999999999999998E-2</v>
      </c>
      <c r="M33" s="59">
        <v>2.3599999999999999E-2</v>
      </c>
      <c r="N33" s="58">
        <v>8794.82</v>
      </c>
      <c r="O33" s="58">
        <v>115.14</v>
      </c>
      <c r="P33" s="58">
        <v>0</v>
      </c>
      <c r="Q33" s="58">
        <v>10.126355748</v>
      </c>
      <c r="R33" s="59">
        <v>0</v>
      </c>
      <c r="S33" s="59">
        <v>4.0000000000000002E-4</v>
      </c>
      <c r="T33" s="59">
        <v>1E-4</v>
      </c>
    </row>
    <row r="34" spans="1:20">
      <c r="A34" t="s">
        <v>374</v>
      </c>
      <c r="B34" t="s">
        <v>375</v>
      </c>
      <c r="C34" t="s">
        <v>96</v>
      </c>
      <c r="D34" t="s">
        <v>108</v>
      </c>
      <c r="E34" t="s">
        <v>376</v>
      </c>
      <c r="F34" t="s">
        <v>342</v>
      </c>
      <c r="G34" t="s">
        <v>355</v>
      </c>
      <c r="H34" t="s">
        <v>177</v>
      </c>
      <c r="I34" s="108" t="s">
        <v>3327</v>
      </c>
      <c r="J34" s="58">
        <v>4.24</v>
      </c>
      <c r="K34" t="s">
        <v>98</v>
      </c>
      <c r="L34" s="59">
        <v>6.4999999999999997E-3</v>
      </c>
      <c r="M34" s="59">
        <v>2.3300000000000001E-2</v>
      </c>
      <c r="N34" s="58">
        <v>105714.61</v>
      </c>
      <c r="O34" s="58">
        <v>103.63</v>
      </c>
      <c r="P34" s="58">
        <v>1.6638200000000001</v>
      </c>
      <c r="Q34" s="58">
        <v>111.21587034300001</v>
      </c>
      <c r="R34" s="59">
        <v>2.0000000000000001E-4</v>
      </c>
      <c r="S34" s="59">
        <v>3.8999999999999998E-3</v>
      </c>
      <c r="T34" s="59">
        <v>1E-3</v>
      </c>
    </row>
    <row r="35" spans="1:20">
      <c r="A35" t="s">
        <v>377</v>
      </c>
      <c r="B35" t="s">
        <v>378</v>
      </c>
      <c r="C35" t="s">
        <v>96</v>
      </c>
      <c r="D35" t="s">
        <v>108</v>
      </c>
      <c r="E35" t="s">
        <v>376</v>
      </c>
      <c r="F35" t="s">
        <v>342</v>
      </c>
      <c r="G35" t="s">
        <v>355</v>
      </c>
      <c r="H35" t="s">
        <v>177</v>
      </c>
      <c r="I35" s="108" t="s">
        <v>3327</v>
      </c>
      <c r="J35" s="58">
        <v>5</v>
      </c>
      <c r="K35" t="s">
        <v>98</v>
      </c>
      <c r="L35" s="59">
        <v>1.43E-2</v>
      </c>
      <c r="M35" s="59">
        <v>2.69E-2</v>
      </c>
      <c r="N35" s="58">
        <v>1699.47</v>
      </c>
      <c r="O35" s="58">
        <v>104.73</v>
      </c>
      <c r="P35" s="58">
        <v>3.4040000000000001E-2</v>
      </c>
      <c r="Q35" s="58">
        <v>1.8138949310000001</v>
      </c>
      <c r="R35" s="59">
        <v>0</v>
      </c>
      <c r="S35" s="59">
        <v>1E-4</v>
      </c>
      <c r="T35" s="59">
        <v>0</v>
      </c>
    </row>
    <row r="36" spans="1:20">
      <c r="A36" t="s">
        <v>379</v>
      </c>
      <c r="B36" t="s">
        <v>380</v>
      </c>
      <c r="C36" t="s">
        <v>96</v>
      </c>
      <c r="D36" t="s">
        <v>108</v>
      </c>
      <c r="E36" t="s">
        <v>376</v>
      </c>
      <c r="F36" t="s">
        <v>342</v>
      </c>
      <c r="G36" t="s">
        <v>355</v>
      </c>
      <c r="H36" t="s">
        <v>177</v>
      </c>
      <c r="I36" s="108" t="s">
        <v>3327</v>
      </c>
      <c r="J36" s="58">
        <v>6.66</v>
      </c>
      <c r="K36" t="s">
        <v>98</v>
      </c>
      <c r="L36" s="59">
        <v>3.61E-2</v>
      </c>
      <c r="M36" s="59">
        <v>3.27E-2</v>
      </c>
      <c r="N36" s="58">
        <v>161495.21</v>
      </c>
      <c r="O36" s="58">
        <v>104.73</v>
      </c>
      <c r="P36" s="58">
        <v>4.67807</v>
      </c>
      <c r="Q36" s="58">
        <v>173.812003433</v>
      </c>
      <c r="R36" s="59">
        <v>4.0000000000000002E-4</v>
      </c>
      <c r="S36" s="59">
        <v>6.1999999999999998E-3</v>
      </c>
      <c r="T36" s="59">
        <v>1.5E-3</v>
      </c>
    </row>
    <row r="37" spans="1:20">
      <c r="A37" t="s">
        <v>381</v>
      </c>
      <c r="B37" t="s">
        <v>382</v>
      </c>
      <c r="C37" t="s">
        <v>96</v>
      </c>
      <c r="D37" t="s">
        <v>108</v>
      </c>
      <c r="E37" t="s">
        <v>376</v>
      </c>
      <c r="F37" t="s">
        <v>342</v>
      </c>
      <c r="G37" t="s">
        <v>355</v>
      </c>
      <c r="H37" t="s">
        <v>177</v>
      </c>
      <c r="I37" s="108" t="s">
        <v>3327</v>
      </c>
      <c r="J37" s="58">
        <v>1.48</v>
      </c>
      <c r="K37" t="s">
        <v>98</v>
      </c>
      <c r="L37" s="59">
        <v>1.7600000000000001E-2</v>
      </c>
      <c r="M37" s="59">
        <v>2.1299999999999999E-2</v>
      </c>
      <c r="N37" s="58">
        <v>75195.61</v>
      </c>
      <c r="O37" s="58">
        <v>112.57</v>
      </c>
      <c r="P37" s="58">
        <v>1.78379</v>
      </c>
      <c r="Q37" s="58">
        <v>86.431488177000006</v>
      </c>
      <c r="R37" s="59">
        <v>1E-4</v>
      </c>
      <c r="S37" s="59">
        <v>3.0999999999999999E-3</v>
      </c>
      <c r="T37" s="59">
        <v>8.0000000000000004E-4</v>
      </c>
    </row>
    <row r="38" spans="1:20">
      <c r="A38" t="s">
        <v>383</v>
      </c>
      <c r="B38" t="s">
        <v>384</v>
      </c>
      <c r="C38" t="s">
        <v>96</v>
      </c>
      <c r="D38" t="s">
        <v>108</v>
      </c>
      <c r="E38" t="s">
        <v>376</v>
      </c>
      <c r="F38" t="s">
        <v>342</v>
      </c>
      <c r="G38" t="s">
        <v>355</v>
      </c>
      <c r="H38" t="s">
        <v>177</v>
      </c>
      <c r="I38" s="108" t="s">
        <v>3327</v>
      </c>
      <c r="J38" s="58">
        <v>2.2000000000000002</v>
      </c>
      <c r="K38" t="s">
        <v>98</v>
      </c>
      <c r="L38" s="59">
        <v>2.1499999999999998E-2</v>
      </c>
      <c r="M38" s="59">
        <v>2.2499999999999999E-2</v>
      </c>
      <c r="N38" s="58">
        <v>105228.73</v>
      </c>
      <c r="O38" s="58">
        <v>113.66</v>
      </c>
      <c r="P38" s="58">
        <v>0</v>
      </c>
      <c r="Q38" s="58">
        <v>119.602974518</v>
      </c>
      <c r="R38" s="59">
        <v>1E-4</v>
      </c>
      <c r="S38" s="59">
        <v>4.1999999999999997E-3</v>
      </c>
      <c r="T38" s="59">
        <v>1.1000000000000001E-3</v>
      </c>
    </row>
    <row r="39" spans="1:20">
      <c r="A39" t="s">
        <v>385</v>
      </c>
      <c r="B39" t="s">
        <v>386</v>
      </c>
      <c r="C39" t="s">
        <v>96</v>
      </c>
      <c r="D39" t="s">
        <v>108</v>
      </c>
      <c r="E39" t="s">
        <v>376</v>
      </c>
      <c r="F39" t="s">
        <v>342</v>
      </c>
      <c r="G39" t="s">
        <v>355</v>
      </c>
      <c r="H39" t="s">
        <v>177</v>
      </c>
      <c r="I39" s="108" t="s">
        <v>3327</v>
      </c>
      <c r="J39" s="58">
        <v>4.3</v>
      </c>
      <c r="K39" t="s">
        <v>98</v>
      </c>
      <c r="L39" s="59">
        <v>2.2499999999999999E-2</v>
      </c>
      <c r="M39" s="59">
        <v>2.6100000000000002E-2</v>
      </c>
      <c r="N39" s="58">
        <v>281562.84999999998</v>
      </c>
      <c r="O39" s="58">
        <v>111.23</v>
      </c>
      <c r="P39" s="58">
        <v>25.89161</v>
      </c>
      <c r="Q39" s="58">
        <v>339.07396805500002</v>
      </c>
      <c r="R39" s="59">
        <v>2.9999999999999997E-4</v>
      </c>
      <c r="S39" s="59">
        <v>1.2E-2</v>
      </c>
      <c r="T39" s="59">
        <v>3.0000000000000001E-3</v>
      </c>
    </row>
    <row r="40" spans="1:20">
      <c r="A40" t="s">
        <v>387</v>
      </c>
      <c r="B40" t="s">
        <v>388</v>
      </c>
      <c r="C40" t="s">
        <v>96</v>
      </c>
      <c r="D40" t="s">
        <v>108</v>
      </c>
      <c r="E40" t="s">
        <v>376</v>
      </c>
      <c r="F40" t="s">
        <v>342</v>
      </c>
      <c r="G40" t="s">
        <v>355</v>
      </c>
      <c r="H40" t="s">
        <v>177</v>
      </c>
      <c r="I40" s="108" t="s">
        <v>3327</v>
      </c>
      <c r="J40" s="58">
        <v>5.9</v>
      </c>
      <c r="K40" t="s">
        <v>98</v>
      </c>
      <c r="L40" s="59">
        <v>2.5000000000000001E-3</v>
      </c>
      <c r="M40" s="59">
        <v>2.69E-2</v>
      </c>
      <c r="N40" s="58">
        <v>245401.34</v>
      </c>
      <c r="O40" s="58">
        <v>94.78</v>
      </c>
      <c r="P40" s="58">
        <v>6.3051500000000003</v>
      </c>
      <c r="Q40" s="58">
        <v>238.89654005200001</v>
      </c>
      <c r="R40" s="59">
        <v>2.0000000000000001E-4</v>
      </c>
      <c r="S40" s="59">
        <v>8.5000000000000006E-3</v>
      </c>
      <c r="T40" s="59">
        <v>2.0999999999999999E-3</v>
      </c>
    </row>
    <row r="41" spans="1:20">
      <c r="A41" t="s">
        <v>390</v>
      </c>
      <c r="B41" t="s">
        <v>391</v>
      </c>
      <c r="C41" t="s">
        <v>96</v>
      </c>
      <c r="D41" t="s">
        <v>108</v>
      </c>
      <c r="E41" t="s">
        <v>376</v>
      </c>
      <c r="F41" t="s">
        <v>342</v>
      </c>
      <c r="G41" t="s">
        <v>355</v>
      </c>
      <c r="H41" t="s">
        <v>177</v>
      </c>
      <c r="I41" s="108" t="s">
        <v>3327</v>
      </c>
      <c r="J41" s="58">
        <v>3.01</v>
      </c>
      <c r="K41" t="s">
        <v>98</v>
      </c>
      <c r="L41" s="59">
        <v>2.35E-2</v>
      </c>
      <c r="M41" s="59">
        <v>2.2700000000000001E-2</v>
      </c>
      <c r="N41" s="58">
        <v>210904.59</v>
      </c>
      <c r="O41" s="58">
        <v>113.73</v>
      </c>
      <c r="P41" s="58">
        <v>0</v>
      </c>
      <c r="Q41" s="58">
        <v>239.86179020700001</v>
      </c>
      <c r="R41" s="59">
        <v>2.9999999999999997E-4</v>
      </c>
      <c r="S41" s="59">
        <v>8.5000000000000006E-3</v>
      </c>
      <c r="T41" s="59">
        <v>2.0999999999999999E-3</v>
      </c>
    </row>
    <row r="42" spans="1:20">
      <c r="A42" t="s">
        <v>392</v>
      </c>
      <c r="B42" t="s">
        <v>393</v>
      </c>
      <c r="C42" t="s">
        <v>96</v>
      </c>
      <c r="D42" t="s">
        <v>108</v>
      </c>
      <c r="E42" t="s">
        <v>394</v>
      </c>
      <c r="F42" t="s">
        <v>342</v>
      </c>
      <c r="G42" t="s">
        <v>355</v>
      </c>
      <c r="H42" t="s">
        <v>177</v>
      </c>
      <c r="I42" s="108" t="s">
        <v>3327</v>
      </c>
      <c r="J42" s="58">
        <v>2.96</v>
      </c>
      <c r="K42" t="s">
        <v>98</v>
      </c>
      <c r="L42" s="59">
        <v>1.4200000000000001E-2</v>
      </c>
      <c r="M42" s="59">
        <v>2.4899999999999999E-2</v>
      </c>
      <c r="N42" s="58">
        <v>128542.44</v>
      </c>
      <c r="O42" s="58">
        <v>108.25</v>
      </c>
      <c r="P42" s="58">
        <v>0</v>
      </c>
      <c r="Q42" s="58">
        <v>139.1471913</v>
      </c>
      <c r="R42" s="59">
        <v>1E-4</v>
      </c>
      <c r="S42" s="59">
        <v>4.8999999999999998E-3</v>
      </c>
      <c r="T42" s="59">
        <v>1.1999999999999999E-3</v>
      </c>
    </row>
    <row r="43" spans="1:20">
      <c r="A43" t="s">
        <v>395</v>
      </c>
      <c r="B43" t="s">
        <v>396</v>
      </c>
      <c r="C43" t="s">
        <v>96</v>
      </c>
      <c r="D43" t="s">
        <v>108</v>
      </c>
      <c r="E43" t="s">
        <v>397</v>
      </c>
      <c r="F43" t="s">
        <v>342</v>
      </c>
      <c r="G43" t="s">
        <v>355</v>
      </c>
      <c r="H43" t="s">
        <v>177</v>
      </c>
      <c r="I43" s="108" t="s">
        <v>3327</v>
      </c>
      <c r="J43" s="58">
        <v>0.7</v>
      </c>
      <c r="K43" t="s">
        <v>98</v>
      </c>
      <c r="L43" s="59">
        <v>0.04</v>
      </c>
      <c r="M43" s="59">
        <v>2.5999999999999999E-2</v>
      </c>
      <c r="N43" s="58">
        <v>1283.99</v>
      </c>
      <c r="O43" s="58">
        <v>113.55</v>
      </c>
      <c r="P43" s="58">
        <v>0</v>
      </c>
      <c r="Q43" s="58">
        <v>1.4579706450000001</v>
      </c>
      <c r="R43" s="59">
        <v>0</v>
      </c>
      <c r="S43" s="59">
        <v>1E-4</v>
      </c>
      <c r="T43" s="59">
        <v>0</v>
      </c>
    </row>
    <row r="44" spans="1:20">
      <c r="A44" t="s">
        <v>398</v>
      </c>
      <c r="B44" t="s">
        <v>399</v>
      </c>
      <c r="C44" t="s">
        <v>96</v>
      </c>
      <c r="D44" t="s">
        <v>108</v>
      </c>
      <c r="E44" t="s">
        <v>397</v>
      </c>
      <c r="F44" t="s">
        <v>342</v>
      </c>
      <c r="G44" t="s">
        <v>355</v>
      </c>
      <c r="H44" t="s">
        <v>177</v>
      </c>
      <c r="I44" s="108" t="s">
        <v>3327</v>
      </c>
      <c r="J44" s="58">
        <v>4.03</v>
      </c>
      <c r="K44" t="s">
        <v>98</v>
      </c>
      <c r="L44" s="59">
        <v>3.5000000000000003E-2</v>
      </c>
      <c r="M44" s="59">
        <v>2.6100000000000002E-2</v>
      </c>
      <c r="N44" s="58">
        <v>69949.279999999999</v>
      </c>
      <c r="O44" s="58">
        <v>118.48</v>
      </c>
      <c r="P44" s="58">
        <v>0</v>
      </c>
      <c r="Q44" s="58">
        <v>82.875906943999993</v>
      </c>
      <c r="R44" s="59">
        <v>1E-4</v>
      </c>
      <c r="S44" s="59">
        <v>2.8999999999999998E-3</v>
      </c>
      <c r="T44" s="59">
        <v>6.9999999999999999E-4</v>
      </c>
    </row>
    <row r="45" spans="1:20">
      <c r="A45" t="s">
        <v>401</v>
      </c>
      <c r="B45" t="s">
        <v>402</v>
      </c>
      <c r="C45" t="s">
        <v>96</v>
      </c>
      <c r="D45" t="s">
        <v>108</v>
      </c>
      <c r="E45" t="s">
        <v>397</v>
      </c>
      <c r="F45" t="s">
        <v>342</v>
      </c>
      <c r="G45" t="s">
        <v>355</v>
      </c>
      <c r="H45" t="s">
        <v>177</v>
      </c>
      <c r="I45" s="108" t="s">
        <v>3327</v>
      </c>
      <c r="J45" s="58">
        <v>6.58</v>
      </c>
      <c r="K45" t="s">
        <v>98</v>
      </c>
      <c r="L45" s="59">
        <v>2.5000000000000001E-2</v>
      </c>
      <c r="M45" s="59">
        <v>2.9000000000000001E-2</v>
      </c>
      <c r="N45" s="58">
        <v>122237.71</v>
      </c>
      <c r="O45" s="58">
        <v>109.47</v>
      </c>
      <c r="P45" s="58">
        <v>0</v>
      </c>
      <c r="Q45" s="58">
        <v>133.81362113700001</v>
      </c>
      <c r="R45" s="59">
        <v>2.0000000000000001E-4</v>
      </c>
      <c r="S45" s="59">
        <v>4.7000000000000002E-3</v>
      </c>
      <c r="T45" s="59">
        <v>1.1999999999999999E-3</v>
      </c>
    </row>
    <row r="46" spans="1:20">
      <c r="A46" t="s">
        <v>403</v>
      </c>
      <c r="B46" t="s">
        <v>404</v>
      </c>
      <c r="C46" t="s">
        <v>96</v>
      </c>
      <c r="D46" t="s">
        <v>108</v>
      </c>
      <c r="E46" t="s">
        <v>397</v>
      </c>
      <c r="F46" t="s">
        <v>342</v>
      </c>
      <c r="G46" t="s">
        <v>355</v>
      </c>
      <c r="H46" t="s">
        <v>177</v>
      </c>
      <c r="I46" s="108" t="s">
        <v>3327</v>
      </c>
      <c r="J46" s="58">
        <v>2.67</v>
      </c>
      <c r="K46" t="s">
        <v>98</v>
      </c>
      <c r="L46" s="59">
        <v>0.04</v>
      </c>
      <c r="M46" s="59">
        <v>2.3900000000000001E-2</v>
      </c>
      <c r="N46" s="58">
        <v>224460.1</v>
      </c>
      <c r="O46" s="58">
        <v>118.24</v>
      </c>
      <c r="P46" s="58">
        <v>0</v>
      </c>
      <c r="Q46" s="58">
        <v>265.40162223999999</v>
      </c>
      <c r="R46" s="59">
        <v>2.0000000000000001E-4</v>
      </c>
      <c r="S46" s="59">
        <v>9.4000000000000004E-3</v>
      </c>
      <c r="T46" s="59">
        <v>2.3999999999999998E-3</v>
      </c>
    </row>
    <row r="47" spans="1:20">
      <c r="A47" t="s">
        <v>405</v>
      </c>
      <c r="B47" t="s">
        <v>406</v>
      </c>
      <c r="C47" t="s">
        <v>96</v>
      </c>
      <c r="D47" t="s">
        <v>108</v>
      </c>
      <c r="E47" t="s">
        <v>407</v>
      </c>
      <c r="F47" t="s">
        <v>342</v>
      </c>
      <c r="G47" t="s">
        <v>355</v>
      </c>
      <c r="H47" t="s">
        <v>177</v>
      </c>
      <c r="I47" s="108" t="s">
        <v>3327</v>
      </c>
      <c r="J47" s="58">
        <v>2.36</v>
      </c>
      <c r="K47" t="s">
        <v>98</v>
      </c>
      <c r="L47" s="59">
        <v>2.3400000000000001E-2</v>
      </c>
      <c r="M47" s="59">
        <v>2.53E-2</v>
      </c>
      <c r="N47" s="58">
        <v>136980</v>
      </c>
      <c r="O47" s="58">
        <v>112.87</v>
      </c>
      <c r="P47" s="58">
        <v>0</v>
      </c>
      <c r="Q47" s="58">
        <v>154.60932600000001</v>
      </c>
      <c r="R47" s="59">
        <v>1E-4</v>
      </c>
      <c r="S47" s="59">
        <v>5.4999999999999997E-3</v>
      </c>
      <c r="T47" s="59">
        <v>1.4E-3</v>
      </c>
    </row>
    <row r="48" spans="1:20">
      <c r="A48" t="s">
        <v>408</v>
      </c>
      <c r="B48" t="s">
        <v>409</v>
      </c>
      <c r="C48" t="s">
        <v>96</v>
      </c>
      <c r="D48" t="s">
        <v>108</v>
      </c>
      <c r="E48" t="s">
        <v>410</v>
      </c>
      <c r="F48" t="s">
        <v>342</v>
      </c>
      <c r="G48" t="s">
        <v>364</v>
      </c>
      <c r="H48" t="s">
        <v>127</v>
      </c>
      <c r="I48" s="108" t="s">
        <v>3327</v>
      </c>
      <c r="J48" s="58">
        <v>2.27</v>
      </c>
      <c r="K48" t="s">
        <v>98</v>
      </c>
      <c r="L48" s="59">
        <v>3.2000000000000001E-2</v>
      </c>
      <c r="M48" s="59">
        <v>2.4500000000000001E-2</v>
      </c>
      <c r="N48" s="58">
        <v>200041.97</v>
      </c>
      <c r="O48" s="58">
        <v>114.84</v>
      </c>
      <c r="P48" s="58">
        <v>0</v>
      </c>
      <c r="Q48" s="58">
        <v>229.72819834800001</v>
      </c>
      <c r="R48" s="59">
        <v>1E-4</v>
      </c>
      <c r="S48" s="59">
        <v>8.2000000000000007E-3</v>
      </c>
      <c r="T48" s="59">
        <v>2E-3</v>
      </c>
    </row>
    <row r="49" spans="1:20">
      <c r="A49" t="s">
        <v>412</v>
      </c>
      <c r="B49" t="s">
        <v>413</v>
      </c>
      <c r="C49" t="s">
        <v>96</v>
      </c>
      <c r="D49" t="s">
        <v>108</v>
      </c>
      <c r="E49" t="s">
        <v>410</v>
      </c>
      <c r="F49" t="s">
        <v>342</v>
      </c>
      <c r="G49" t="s">
        <v>364</v>
      </c>
      <c r="H49" t="s">
        <v>127</v>
      </c>
      <c r="I49" s="108" t="s">
        <v>3327</v>
      </c>
      <c r="J49" s="58">
        <v>4.04</v>
      </c>
      <c r="K49" t="s">
        <v>98</v>
      </c>
      <c r="L49" s="59">
        <v>1.14E-2</v>
      </c>
      <c r="M49" s="59">
        <v>2.5999999999999999E-2</v>
      </c>
      <c r="N49" s="58">
        <v>217941.27</v>
      </c>
      <c r="O49" s="58">
        <v>103.86</v>
      </c>
      <c r="P49" s="58">
        <v>0</v>
      </c>
      <c r="Q49" s="58">
        <v>226.35380302199999</v>
      </c>
      <c r="R49" s="59">
        <v>1E-4</v>
      </c>
      <c r="S49" s="59">
        <v>8.0000000000000002E-3</v>
      </c>
      <c r="T49" s="59">
        <v>2E-3</v>
      </c>
    </row>
    <row r="50" spans="1:20">
      <c r="A50" t="s">
        <v>414</v>
      </c>
      <c r="B50" t="s">
        <v>415</v>
      </c>
      <c r="C50" t="s">
        <v>96</v>
      </c>
      <c r="D50" t="s">
        <v>108</v>
      </c>
      <c r="E50" t="s">
        <v>410</v>
      </c>
      <c r="F50" t="s">
        <v>342</v>
      </c>
      <c r="G50" t="s">
        <v>364</v>
      </c>
      <c r="H50" t="s">
        <v>127</v>
      </c>
      <c r="I50" s="108" t="s">
        <v>3327</v>
      </c>
      <c r="J50" s="58">
        <v>6.3</v>
      </c>
      <c r="K50" t="s">
        <v>98</v>
      </c>
      <c r="L50" s="59">
        <v>9.1999999999999998E-3</v>
      </c>
      <c r="M50" s="59">
        <v>3.0200000000000001E-2</v>
      </c>
      <c r="N50" s="58">
        <v>310585.05</v>
      </c>
      <c r="O50" s="58">
        <v>97.97</v>
      </c>
      <c r="P50" s="58">
        <v>3.1898599999999999</v>
      </c>
      <c r="Q50" s="58">
        <v>307.47003348499999</v>
      </c>
      <c r="R50" s="59">
        <v>2.0000000000000001E-4</v>
      </c>
      <c r="S50" s="59">
        <v>1.09E-2</v>
      </c>
      <c r="T50" s="59">
        <v>2.7000000000000001E-3</v>
      </c>
    </row>
    <row r="51" spans="1:20">
      <c r="A51" t="s">
        <v>417</v>
      </c>
      <c r="B51" t="s">
        <v>418</v>
      </c>
      <c r="C51" t="s">
        <v>96</v>
      </c>
      <c r="D51" t="s">
        <v>108</v>
      </c>
      <c r="E51" t="s">
        <v>407</v>
      </c>
      <c r="F51" t="s">
        <v>342</v>
      </c>
      <c r="G51" t="s">
        <v>355</v>
      </c>
      <c r="H51" t="s">
        <v>177</v>
      </c>
      <c r="I51" s="108" t="s">
        <v>3327</v>
      </c>
      <c r="J51" s="58">
        <v>5.66</v>
      </c>
      <c r="K51" t="s">
        <v>98</v>
      </c>
      <c r="L51" s="59">
        <v>6.4999999999999997E-3</v>
      </c>
      <c r="M51" s="59">
        <v>2.8799999999999999E-2</v>
      </c>
      <c r="N51" s="58">
        <v>440277.05</v>
      </c>
      <c r="O51" s="58">
        <v>97.78</v>
      </c>
      <c r="P51" s="58">
        <v>0</v>
      </c>
      <c r="Q51" s="58">
        <v>430.50289949</v>
      </c>
      <c r="R51" s="59">
        <v>2.0000000000000001E-4</v>
      </c>
      <c r="S51" s="59">
        <v>1.5299999999999999E-2</v>
      </c>
      <c r="T51" s="59">
        <v>3.8E-3</v>
      </c>
    </row>
    <row r="52" spans="1:20">
      <c r="A52" t="s">
        <v>419</v>
      </c>
      <c r="B52" t="s">
        <v>420</v>
      </c>
      <c r="C52" t="s">
        <v>96</v>
      </c>
      <c r="D52" t="s">
        <v>108</v>
      </c>
      <c r="E52" t="s">
        <v>407</v>
      </c>
      <c r="F52" t="s">
        <v>342</v>
      </c>
      <c r="G52" t="s">
        <v>355</v>
      </c>
      <c r="H52" t="s">
        <v>177</v>
      </c>
      <c r="I52" s="108" t="s">
        <v>3327</v>
      </c>
      <c r="J52" s="58">
        <v>8.67</v>
      </c>
      <c r="K52" t="s">
        <v>98</v>
      </c>
      <c r="L52" s="59">
        <v>2.64E-2</v>
      </c>
      <c r="M52" s="59">
        <v>2.9600000000000001E-2</v>
      </c>
      <c r="N52" s="58">
        <v>19280.62</v>
      </c>
      <c r="O52" s="58">
        <v>99.71</v>
      </c>
      <c r="P52" s="58">
        <v>0</v>
      </c>
      <c r="Q52" s="58">
        <v>19.224706202</v>
      </c>
      <c r="R52" s="59">
        <v>1E-4</v>
      </c>
      <c r="S52" s="59">
        <v>6.9999999999999999E-4</v>
      </c>
      <c r="T52" s="59">
        <v>2.0000000000000001E-4</v>
      </c>
    </row>
    <row r="53" spans="1:20">
      <c r="A53" t="s">
        <v>421</v>
      </c>
      <c r="B53" t="s">
        <v>422</v>
      </c>
      <c r="C53" t="s">
        <v>96</v>
      </c>
      <c r="D53" t="s">
        <v>108</v>
      </c>
      <c r="E53" t="s">
        <v>423</v>
      </c>
      <c r="F53" t="s">
        <v>342</v>
      </c>
      <c r="G53" t="s">
        <v>364</v>
      </c>
      <c r="H53" t="s">
        <v>127</v>
      </c>
      <c r="I53" s="108" t="s">
        <v>3327</v>
      </c>
      <c r="J53" s="58">
        <v>2.0099999999999998</v>
      </c>
      <c r="K53" t="s">
        <v>98</v>
      </c>
      <c r="L53" s="59">
        <v>1.34E-2</v>
      </c>
      <c r="M53" s="59">
        <v>2.1899999999999999E-2</v>
      </c>
      <c r="N53" s="58">
        <v>47283.86</v>
      </c>
      <c r="O53" s="58">
        <v>110.98</v>
      </c>
      <c r="P53" s="58">
        <v>0</v>
      </c>
      <c r="Q53" s="58">
        <v>52.475627828</v>
      </c>
      <c r="R53" s="59">
        <v>1E-4</v>
      </c>
      <c r="S53" s="59">
        <v>1.9E-3</v>
      </c>
      <c r="T53" s="59">
        <v>5.0000000000000001E-4</v>
      </c>
    </row>
    <row r="54" spans="1:20">
      <c r="A54" t="s">
        <v>424</v>
      </c>
      <c r="B54" t="s">
        <v>425</v>
      </c>
      <c r="C54" t="s">
        <v>96</v>
      </c>
      <c r="D54" t="s">
        <v>108</v>
      </c>
      <c r="E54" t="s">
        <v>423</v>
      </c>
      <c r="F54" t="s">
        <v>342</v>
      </c>
      <c r="G54" t="s">
        <v>355</v>
      </c>
      <c r="H54" t="s">
        <v>177</v>
      </c>
      <c r="I54" s="108" t="s">
        <v>3327</v>
      </c>
      <c r="J54" s="58">
        <v>3.61</v>
      </c>
      <c r="K54" t="s">
        <v>98</v>
      </c>
      <c r="L54" s="59">
        <v>1.8200000000000001E-2</v>
      </c>
      <c r="M54" s="59">
        <v>2.4299999999999999E-2</v>
      </c>
      <c r="N54" s="58">
        <v>119213.83</v>
      </c>
      <c r="O54" s="58">
        <v>109.37</v>
      </c>
      <c r="P54" s="58">
        <v>0</v>
      </c>
      <c r="Q54" s="58">
        <v>130.38416587099999</v>
      </c>
      <c r="R54" s="59">
        <v>2.9999999999999997E-4</v>
      </c>
      <c r="S54" s="59">
        <v>4.5999999999999999E-3</v>
      </c>
      <c r="T54" s="59">
        <v>1.1999999999999999E-3</v>
      </c>
    </row>
    <row r="55" spans="1:20">
      <c r="A55" t="s">
        <v>426</v>
      </c>
      <c r="B55" t="s">
        <v>427</v>
      </c>
      <c r="C55" t="s">
        <v>96</v>
      </c>
      <c r="D55" t="s">
        <v>108</v>
      </c>
      <c r="E55" t="s">
        <v>423</v>
      </c>
      <c r="F55" t="s">
        <v>342</v>
      </c>
      <c r="G55" t="s">
        <v>355</v>
      </c>
      <c r="H55" t="s">
        <v>177</v>
      </c>
      <c r="I55" s="108" t="s">
        <v>3327</v>
      </c>
      <c r="J55" s="58">
        <v>1.86</v>
      </c>
      <c r="K55" t="s">
        <v>98</v>
      </c>
      <c r="L55" s="59">
        <v>2E-3</v>
      </c>
      <c r="M55" s="59">
        <v>2.0299999999999999E-2</v>
      </c>
      <c r="N55" s="58">
        <v>96911.79</v>
      </c>
      <c r="O55" s="58">
        <v>106.67</v>
      </c>
      <c r="P55" s="58">
        <v>0</v>
      </c>
      <c r="Q55" s="58">
        <v>103.375806393</v>
      </c>
      <c r="R55" s="59">
        <v>2.9999999999999997E-4</v>
      </c>
      <c r="S55" s="59">
        <v>3.7000000000000002E-3</v>
      </c>
      <c r="T55" s="59">
        <v>8.9999999999999998E-4</v>
      </c>
    </row>
    <row r="56" spans="1:20">
      <c r="A56" t="s">
        <v>428</v>
      </c>
      <c r="B56" t="s">
        <v>429</v>
      </c>
      <c r="C56" t="s">
        <v>96</v>
      </c>
      <c r="D56" t="s">
        <v>108</v>
      </c>
      <c r="E56" t="s">
        <v>430</v>
      </c>
      <c r="F56" t="s">
        <v>431</v>
      </c>
      <c r="G56" t="s">
        <v>364</v>
      </c>
      <c r="H56" t="s">
        <v>127</v>
      </c>
      <c r="I56" s="108" t="s">
        <v>3327</v>
      </c>
      <c r="J56" s="58">
        <v>5.03</v>
      </c>
      <c r="K56" t="s">
        <v>98</v>
      </c>
      <c r="L56" s="59">
        <v>4.4000000000000003E-3</v>
      </c>
      <c r="M56" s="59">
        <v>2.47E-2</v>
      </c>
      <c r="N56" s="58">
        <v>67334.100000000006</v>
      </c>
      <c r="O56" s="58">
        <v>100.57</v>
      </c>
      <c r="P56" s="58">
        <v>0</v>
      </c>
      <c r="Q56" s="58">
        <v>67.717904369999999</v>
      </c>
      <c r="R56" s="59">
        <v>1E-4</v>
      </c>
      <c r="S56" s="59">
        <v>2.3999999999999998E-3</v>
      </c>
      <c r="T56" s="59">
        <v>5.9999999999999995E-4</v>
      </c>
    </row>
    <row r="57" spans="1:20">
      <c r="A57" t="s">
        <v>432</v>
      </c>
      <c r="B57" t="s">
        <v>433</v>
      </c>
      <c r="C57" t="s">
        <v>96</v>
      </c>
      <c r="D57" t="s">
        <v>108</v>
      </c>
      <c r="E57" t="s">
        <v>434</v>
      </c>
      <c r="F57" t="s">
        <v>342</v>
      </c>
      <c r="G57" t="s">
        <v>364</v>
      </c>
      <c r="H57" t="s">
        <v>127</v>
      </c>
      <c r="I57" s="108" t="s">
        <v>3327</v>
      </c>
      <c r="J57" s="58">
        <v>2.83</v>
      </c>
      <c r="K57" t="s">
        <v>98</v>
      </c>
      <c r="L57" s="59">
        <v>1.5800000000000002E-2</v>
      </c>
      <c r="M57" s="59">
        <v>2.1999999999999999E-2</v>
      </c>
      <c r="N57" s="58">
        <v>126974.55</v>
      </c>
      <c r="O57" s="58">
        <v>110.84</v>
      </c>
      <c r="P57" s="58">
        <v>0</v>
      </c>
      <c r="Q57" s="58">
        <v>140.73859121999999</v>
      </c>
      <c r="R57" s="59">
        <v>2.9999999999999997E-4</v>
      </c>
      <c r="S57" s="59">
        <v>5.0000000000000001E-3</v>
      </c>
      <c r="T57" s="59">
        <v>1.1999999999999999E-3</v>
      </c>
    </row>
    <row r="58" spans="1:20">
      <c r="A58" t="s">
        <v>435</v>
      </c>
      <c r="B58" t="s">
        <v>436</v>
      </c>
      <c r="C58" t="s">
        <v>96</v>
      </c>
      <c r="D58" t="s">
        <v>108</v>
      </c>
      <c r="E58" t="s">
        <v>434</v>
      </c>
      <c r="F58" t="s">
        <v>342</v>
      </c>
      <c r="G58" t="s">
        <v>364</v>
      </c>
      <c r="H58" t="s">
        <v>127</v>
      </c>
      <c r="I58" s="108" t="s">
        <v>3327</v>
      </c>
      <c r="J58" s="58">
        <v>5.47</v>
      </c>
      <c r="K58" t="s">
        <v>98</v>
      </c>
      <c r="L58" s="59">
        <v>8.3999999999999995E-3</v>
      </c>
      <c r="M58" s="59">
        <v>2.5499999999999998E-2</v>
      </c>
      <c r="N58" s="58">
        <v>98820.5</v>
      </c>
      <c r="O58" s="58">
        <v>100.94</v>
      </c>
      <c r="P58" s="58">
        <v>0</v>
      </c>
      <c r="Q58" s="58">
        <v>99.749412699999993</v>
      </c>
      <c r="R58" s="59">
        <v>2.0000000000000001E-4</v>
      </c>
      <c r="S58" s="59">
        <v>3.5000000000000001E-3</v>
      </c>
      <c r="T58" s="59">
        <v>8.9999999999999998E-4</v>
      </c>
    </row>
    <row r="59" spans="1:20">
      <c r="A59" t="s">
        <v>437</v>
      </c>
      <c r="B59" t="s">
        <v>438</v>
      </c>
      <c r="C59" t="s">
        <v>96</v>
      </c>
      <c r="D59" t="s">
        <v>108</v>
      </c>
      <c r="E59" t="s">
        <v>439</v>
      </c>
      <c r="F59" t="s">
        <v>314</v>
      </c>
      <c r="G59" t="s">
        <v>355</v>
      </c>
      <c r="H59" t="s">
        <v>177</v>
      </c>
      <c r="I59" s="108" t="s">
        <v>3327</v>
      </c>
      <c r="J59" s="58">
        <v>1.1299999999999999</v>
      </c>
      <c r="K59" t="s">
        <v>98</v>
      </c>
      <c r="L59" s="59">
        <v>2.4199999999999999E-2</v>
      </c>
      <c r="M59" s="59">
        <v>3.3399999999999999E-2</v>
      </c>
      <c r="N59" s="58">
        <v>2.58</v>
      </c>
      <c r="O59" s="58">
        <v>5626366</v>
      </c>
      <c r="P59" s="58">
        <v>0</v>
      </c>
      <c r="Q59" s="58">
        <v>145.16024279999999</v>
      </c>
      <c r="R59" s="59">
        <v>1E-4</v>
      </c>
      <c r="S59" s="59">
        <v>5.1000000000000004E-3</v>
      </c>
      <c r="T59" s="59">
        <v>1.2999999999999999E-3</v>
      </c>
    </row>
    <row r="60" spans="1:20">
      <c r="A60" t="s">
        <v>440</v>
      </c>
      <c r="B60" t="s">
        <v>441</v>
      </c>
      <c r="C60" t="s">
        <v>96</v>
      </c>
      <c r="D60" t="s">
        <v>108</v>
      </c>
      <c r="E60" t="s">
        <v>439</v>
      </c>
      <c r="F60" t="s">
        <v>314</v>
      </c>
      <c r="G60" t="s">
        <v>355</v>
      </c>
      <c r="H60" t="s">
        <v>177</v>
      </c>
      <c r="I60" s="108" t="s">
        <v>3327</v>
      </c>
      <c r="J60" s="58">
        <v>0.74</v>
      </c>
      <c r="K60" t="s">
        <v>98</v>
      </c>
      <c r="L60" s="59">
        <v>1.95E-2</v>
      </c>
      <c r="M60" s="59">
        <v>3.4299999999999997E-2</v>
      </c>
      <c r="N60" s="58">
        <v>0.64</v>
      </c>
      <c r="O60" s="58">
        <v>5456707</v>
      </c>
      <c r="P60" s="58">
        <v>0</v>
      </c>
      <c r="Q60" s="58">
        <v>34.922924799999997</v>
      </c>
      <c r="R60" s="59">
        <v>0</v>
      </c>
      <c r="S60" s="59">
        <v>1.1999999999999999E-3</v>
      </c>
      <c r="T60" s="59">
        <v>2.9999999999999997E-4</v>
      </c>
    </row>
    <row r="61" spans="1:20">
      <c r="A61" t="s">
        <v>442</v>
      </c>
      <c r="B61" t="s">
        <v>443</v>
      </c>
      <c r="C61" t="s">
        <v>96</v>
      </c>
      <c r="D61" t="s">
        <v>108</v>
      </c>
      <c r="E61" t="s">
        <v>439</v>
      </c>
      <c r="F61" t="s">
        <v>314</v>
      </c>
      <c r="G61" t="s">
        <v>364</v>
      </c>
      <c r="H61" t="s">
        <v>127</v>
      </c>
      <c r="I61" s="108" t="s">
        <v>3327</v>
      </c>
      <c r="J61" s="58">
        <v>4.08</v>
      </c>
      <c r="K61" t="s">
        <v>98</v>
      </c>
      <c r="L61" s="59">
        <v>1.4999999999999999E-2</v>
      </c>
      <c r="M61" s="59">
        <v>3.0300000000000001E-2</v>
      </c>
      <c r="N61" s="58">
        <v>2.19</v>
      </c>
      <c r="O61" s="58">
        <v>5115050</v>
      </c>
      <c r="P61" s="58">
        <v>0</v>
      </c>
      <c r="Q61" s="58">
        <v>112.019595</v>
      </c>
      <c r="R61" s="59">
        <v>1E-4</v>
      </c>
      <c r="S61" s="59">
        <v>4.0000000000000001E-3</v>
      </c>
      <c r="T61" s="59">
        <v>1E-3</v>
      </c>
    </row>
    <row r="62" spans="1:20">
      <c r="A62" t="s">
        <v>445</v>
      </c>
      <c r="B62" t="s">
        <v>446</v>
      </c>
      <c r="C62" t="s">
        <v>96</v>
      </c>
      <c r="D62" t="s">
        <v>108</v>
      </c>
      <c r="E62" t="s">
        <v>439</v>
      </c>
      <c r="F62" t="s">
        <v>314</v>
      </c>
      <c r="G62" t="s">
        <v>355</v>
      </c>
      <c r="H62" t="s">
        <v>177</v>
      </c>
      <c r="I62" s="108" t="s">
        <v>3327</v>
      </c>
      <c r="J62" s="58">
        <v>4.29</v>
      </c>
      <c r="K62" t="s">
        <v>98</v>
      </c>
      <c r="L62" s="59">
        <v>2.7799999999999998E-2</v>
      </c>
      <c r="M62" s="59">
        <v>3.1E-2</v>
      </c>
      <c r="N62" s="58">
        <v>0.67</v>
      </c>
      <c r="O62" s="58">
        <v>5529999</v>
      </c>
      <c r="P62" s="58">
        <v>0</v>
      </c>
      <c r="Q62" s="58">
        <v>37.050993300000002</v>
      </c>
      <c r="R62" s="59">
        <v>0</v>
      </c>
      <c r="S62" s="59">
        <v>1.2999999999999999E-3</v>
      </c>
      <c r="T62" s="59">
        <v>2.9999999999999997E-4</v>
      </c>
    </row>
    <row r="63" spans="1:20">
      <c r="A63" t="s">
        <v>447</v>
      </c>
      <c r="B63" t="s">
        <v>448</v>
      </c>
      <c r="C63" t="s">
        <v>96</v>
      </c>
      <c r="D63" t="s">
        <v>108</v>
      </c>
      <c r="E63" t="s">
        <v>449</v>
      </c>
      <c r="F63" t="s">
        <v>314</v>
      </c>
      <c r="G63" t="s">
        <v>364</v>
      </c>
      <c r="H63" t="s">
        <v>127</v>
      </c>
      <c r="I63" s="108" t="s">
        <v>3327</v>
      </c>
      <c r="J63" s="58">
        <v>2.29</v>
      </c>
      <c r="K63" t="s">
        <v>98</v>
      </c>
      <c r="L63" s="59">
        <v>2.5899999999999999E-2</v>
      </c>
      <c r="M63" s="59">
        <v>2.75E-2</v>
      </c>
      <c r="N63" s="58">
        <v>3.35</v>
      </c>
      <c r="O63" s="58">
        <v>5628861</v>
      </c>
      <c r="P63" s="58">
        <v>0</v>
      </c>
      <c r="Q63" s="58">
        <v>188.5668435</v>
      </c>
      <c r="R63" s="59">
        <v>2.0000000000000001E-4</v>
      </c>
      <c r="S63" s="59">
        <v>6.7000000000000002E-3</v>
      </c>
      <c r="T63" s="59">
        <v>1.6999999999999999E-3</v>
      </c>
    </row>
    <row r="64" spans="1:20">
      <c r="A64" t="s">
        <v>450</v>
      </c>
      <c r="B64" t="s">
        <v>451</v>
      </c>
      <c r="C64" t="s">
        <v>96</v>
      </c>
      <c r="D64" t="s">
        <v>108</v>
      </c>
      <c r="E64" t="s">
        <v>449</v>
      </c>
      <c r="F64" t="s">
        <v>314</v>
      </c>
      <c r="G64" t="s">
        <v>364</v>
      </c>
      <c r="H64" t="s">
        <v>127</v>
      </c>
      <c r="I64" s="108" t="s">
        <v>3327</v>
      </c>
      <c r="J64" s="58">
        <v>5.42</v>
      </c>
      <c r="K64" t="s">
        <v>98</v>
      </c>
      <c r="L64" s="59">
        <v>3.7100000000000001E-2</v>
      </c>
      <c r="M64" s="59">
        <v>3.3399999999999999E-2</v>
      </c>
      <c r="N64" s="58">
        <v>1.22</v>
      </c>
      <c r="O64" s="58">
        <v>5095555</v>
      </c>
      <c r="P64" s="58">
        <v>0</v>
      </c>
      <c r="Q64" s="58">
        <v>62.165770999999999</v>
      </c>
      <c r="R64" s="59">
        <v>2.0000000000000001E-4</v>
      </c>
      <c r="S64" s="59">
        <v>2.2000000000000001E-3</v>
      </c>
      <c r="T64" s="59">
        <v>5.9999999999999995E-4</v>
      </c>
    </row>
    <row r="65" spans="1:20">
      <c r="A65" t="s">
        <v>452</v>
      </c>
      <c r="B65" t="s">
        <v>453</v>
      </c>
      <c r="C65" t="s">
        <v>96</v>
      </c>
      <c r="D65" t="s">
        <v>108</v>
      </c>
      <c r="E65" t="s">
        <v>449</v>
      </c>
      <c r="F65" t="s">
        <v>314</v>
      </c>
      <c r="G65" t="s">
        <v>364</v>
      </c>
      <c r="H65" t="s">
        <v>127</v>
      </c>
      <c r="I65" s="108" t="s">
        <v>3327</v>
      </c>
      <c r="J65" s="58">
        <v>2.5299999999999998</v>
      </c>
      <c r="K65" t="s">
        <v>98</v>
      </c>
      <c r="L65" s="59">
        <v>2.9700000000000001E-2</v>
      </c>
      <c r="M65" s="59">
        <v>3.09E-2</v>
      </c>
      <c r="N65" s="58">
        <v>1.32</v>
      </c>
      <c r="O65" s="58">
        <v>5615315</v>
      </c>
      <c r="P65" s="58">
        <v>0</v>
      </c>
      <c r="Q65" s="58">
        <v>74.122157999999999</v>
      </c>
      <c r="R65" s="59">
        <v>1E-4</v>
      </c>
      <c r="S65" s="59">
        <v>2.5999999999999999E-3</v>
      </c>
      <c r="T65" s="59">
        <v>6.9999999999999999E-4</v>
      </c>
    </row>
    <row r="66" spans="1:20">
      <c r="A66" t="s">
        <v>454</v>
      </c>
      <c r="B66" t="s">
        <v>455</v>
      </c>
      <c r="C66" t="s">
        <v>96</v>
      </c>
      <c r="D66" t="s">
        <v>108</v>
      </c>
      <c r="E66" t="s">
        <v>449</v>
      </c>
      <c r="F66" t="s">
        <v>314</v>
      </c>
      <c r="G66" t="s">
        <v>364</v>
      </c>
      <c r="H66" t="s">
        <v>127</v>
      </c>
      <c r="I66" s="108" t="s">
        <v>3327</v>
      </c>
      <c r="J66" s="58">
        <v>4.0999999999999996</v>
      </c>
      <c r="K66" t="s">
        <v>98</v>
      </c>
      <c r="L66" s="59">
        <v>8.3999999999999995E-3</v>
      </c>
      <c r="M66" s="59">
        <v>2.9100000000000001E-2</v>
      </c>
      <c r="N66" s="58">
        <v>0.86</v>
      </c>
      <c r="O66" s="58">
        <v>5012995</v>
      </c>
      <c r="P66" s="58">
        <v>0</v>
      </c>
      <c r="Q66" s="58">
        <v>43.111756999999997</v>
      </c>
      <c r="R66" s="59">
        <v>1E-4</v>
      </c>
      <c r="S66" s="59">
        <v>1.5E-3</v>
      </c>
      <c r="T66" s="59">
        <v>4.0000000000000002E-4</v>
      </c>
    </row>
    <row r="67" spans="1:20">
      <c r="A67" t="s">
        <v>456</v>
      </c>
      <c r="B67" t="s">
        <v>457</v>
      </c>
      <c r="C67" t="s">
        <v>96</v>
      </c>
      <c r="D67" t="s">
        <v>108</v>
      </c>
      <c r="E67" t="s">
        <v>449</v>
      </c>
      <c r="F67" t="s">
        <v>314</v>
      </c>
      <c r="G67" t="s">
        <v>364</v>
      </c>
      <c r="H67" t="s">
        <v>127</v>
      </c>
      <c r="I67" s="108" t="s">
        <v>3327</v>
      </c>
      <c r="J67" s="58">
        <v>4.62</v>
      </c>
      <c r="K67" t="s">
        <v>98</v>
      </c>
      <c r="L67" s="59">
        <v>3.09E-2</v>
      </c>
      <c r="M67" s="59">
        <v>3.1699999999999999E-2</v>
      </c>
      <c r="N67" s="58">
        <v>2.04</v>
      </c>
      <c r="O67" s="58">
        <v>5168240</v>
      </c>
      <c r="P67" s="58">
        <v>0</v>
      </c>
      <c r="Q67" s="58">
        <v>105.432096</v>
      </c>
      <c r="R67" s="59">
        <v>1E-4</v>
      </c>
      <c r="S67" s="59">
        <v>3.7000000000000002E-3</v>
      </c>
      <c r="T67" s="59">
        <v>8.9999999999999998E-4</v>
      </c>
    </row>
    <row r="68" spans="1:20">
      <c r="A68" t="s">
        <v>458</v>
      </c>
      <c r="B68" t="s">
        <v>459</v>
      </c>
      <c r="C68" t="s">
        <v>96</v>
      </c>
      <c r="D68" t="s">
        <v>108</v>
      </c>
      <c r="E68" t="s">
        <v>449</v>
      </c>
      <c r="F68" t="s">
        <v>314</v>
      </c>
      <c r="G68" t="s">
        <v>364</v>
      </c>
      <c r="H68" t="s">
        <v>127</v>
      </c>
      <c r="I68" s="108" t="s">
        <v>3327</v>
      </c>
      <c r="J68" s="58">
        <v>1.23</v>
      </c>
      <c r="K68" t="s">
        <v>98</v>
      </c>
      <c r="L68" s="59">
        <v>2.0199999999999999E-2</v>
      </c>
      <c r="M68" s="59">
        <v>2.0500000000000001E-2</v>
      </c>
      <c r="N68" s="58">
        <v>1.52</v>
      </c>
      <c r="O68" s="58">
        <v>5652776</v>
      </c>
      <c r="P68" s="58">
        <v>0</v>
      </c>
      <c r="Q68" s="58">
        <v>85.922195200000004</v>
      </c>
      <c r="R68" s="59">
        <v>1E-4</v>
      </c>
      <c r="S68" s="59">
        <v>3.0000000000000001E-3</v>
      </c>
      <c r="T68" s="59">
        <v>8.0000000000000004E-4</v>
      </c>
    </row>
    <row r="69" spans="1:20">
      <c r="A69" t="s">
        <v>460</v>
      </c>
      <c r="B69" t="s">
        <v>461</v>
      </c>
      <c r="C69" t="s">
        <v>96</v>
      </c>
      <c r="D69" t="s">
        <v>108</v>
      </c>
      <c r="E69" t="s">
        <v>462</v>
      </c>
      <c r="F69" t="s">
        <v>110</v>
      </c>
      <c r="G69" t="s">
        <v>355</v>
      </c>
      <c r="H69" t="s">
        <v>177</v>
      </c>
      <c r="I69" s="108" t="s">
        <v>3327</v>
      </c>
      <c r="J69" s="58">
        <v>1.32</v>
      </c>
      <c r="K69" t="s">
        <v>98</v>
      </c>
      <c r="L69" s="59">
        <v>1.7999999999999999E-2</v>
      </c>
      <c r="M69" s="59">
        <v>2.0899999999999998E-2</v>
      </c>
      <c r="N69" s="58">
        <v>65395.38</v>
      </c>
      <c r="O69" s="58">
        <v>111.63</v>
      </c>
      <c r="P69" s="58">
        <v>0</v>
      </c>
      <c r="Q69" s="58">
        <v>73.000862694000006</v>
      </c>
      <c r="R69" s="59">
        <v>1E-4</v>
      </c>
      <c r="S69" s="59">
        <v>2.5999999999999999E-3</v>
      </c>
      <c r="T69" s="59">
        <v>5.9999999999999995E-4</v>
      </c>
    </row>
    <row r="70" spans="1:20">
      <c r="A70" t="s">
        <v>463</v>
      </c>
      <c r="B70" t="s">
        <v>464</v>
      </c>
      <c r="C70" t="s">
        <v>96</v>
      </c>
      <c r="D70" t="s">
        <v>108</v>
      </c>
      <c r="E70" t="s">
        <v>462</v>
      </c>
      <c r="F70" t="s">
        <v>110</v>
      </c>
      <c r="G70" t="s">
        <v>355</v>
      </c>
      <c r="H70" t="s">
        <v>177</v>
      </c>
      <c r="I70" s="108" t="s">
        <v>3327</v>
      </c>
      <c r="J70" s="58">
        <v>3.83</v>
      </c>
      <c r="K70" t="s">
        <v>98</v>
      </c>
      <c r="L70" s="59">
        <v>2.1999999999999999E-2</v>
      </c>
      <c r="M70" s="59">
        <v>2.7900000000000001E-2</v>
      </c>
      <c r="N70" s="58">
        <v>54192.37</v>
      </c>
      <c r="O70" s="58">
        <v>100.93</v>
      </c>
      <c r="P70" s="58">
        <v>0</v>
      </c>
      <c r="Q70" s="58">
        <v>54.696359041000001</v>
      </c>
      <c r="R70" s="59">
        <v>2.0000000000000001E-4</v>
      </c>
      <c r="S70" s="59">
        <v>1.9E-3</v>
      </c>
      <c r="T70" s="59">
        <v>5.0000000000000001E-4</v>
      </c>
    </row>
    <row r="71" spans="1:20">
      <c r="A71" t="s">
        <v>465</v>
      </c>
      <c r="B71" t="s">
        <v>466</v>
      </c>
      <c r="C71" t="s">
        <v>96</v>
      </c>
      <c r="D71" t="s">
        <v>108</v>
      </c>
      <c r="E71" t="s">
        <v>467</v>
      </c>
      <c r="F71" t="s">
        <v>342</v>
      </c>
      <c r="G71" t="s">
        <v>468</v>
      </c>
      <c r="H71" t="s">
        <v>177</v>
      </c>
      <c r="I71" s="108" t="s">
        <v>3327</v>
      </c>
      <c r="J71" s="58">
        <v>1.99</v>
      </c>
      <c r="K71" t="s">
        <v>98</v>
      </c>
      <c r="L71" s="59">
        <v>1.4E-2</v>
      </c>
      <c r="M71" s="59">
        <v>2.6100000000000002E-2</v>
      </c>
      <c r="N71" s="58">
        <v>83374.350000000006</v>
      </c>
      <c r="O71" s="58">
        <v>109.74</v>
      </c>
      <c r="P71" s="58">
        <v>0</v>
      </c>
      <c r="Q71" s="58">
        <v>91.495011689999998</v>
      </c>
      <c r="R71" s="59">
        <v>1E-4</v>
      </c>
      <c r="S71" s="59">
        <v>3.2000000000000002E-3</v>
      </c>
      <c r="T71" s="59">
        <v>8.0000000000000004E-4</v>
      </c>
    </row>
    <row r="72" spans="1:20">
      <c r="A72" t="s">
        <v>469</v>
      </c>
      <c r="B72" t="s">
        <v>470</v>
      </c>
      <c r="C72" t="s">
        <v>96</v>
      </c>
      <c r="D72" t="s">
        <v>108</v>
      </c>
      <c r="E72" t="s">
        <v>394</v>
      </c>
      <c r="F72" t="s">
        <v>342</v>
      </c>
      <c r="G72" t="s">
        <v>468</v>
      </c>
      <c r="H72" t="s">
        <v>177</v>
      </c>
      <c r="I72" s="108" t="s">
        <v>3327</v>
      </c>
      <c r="J72" s="58">
        <v>1.94</v>
      </c>
      <c r="K72" t="s">
        <v>98</v>
      </c>
      <c r="L72" s="59">
        <v>2.1499999999999998E-2</v>
      </c>
      <c r="M72" s="59">
        <v>2.7E-2</v>
      </c>
      <c r="N72" s="58">
        <v>247108.65</v>
      </c>
      <c r="O72" s="58">
        <v>112.03</v>
      </c>
      <c r="P72" s="58">
        <v>0</v>
      </c>
      <c r="Q72" s="58">
        <v>276.83582059499997</v>
      </c>
      <c r="R72" s="59">
        <v>1E-4</v>
      </c>
      <c r="S72" s="59">
        <v>9.7999999999999997E-3</v>
      </c>
      <c r="T72" s="59">
        <v>2.5000000000000001E-3</v>
      </c>
    </row>
    <row r="73" spans="1:20">
      <c r="A73" t="s">
        <v>471</v>
      </c>
      <c r="B73" t="s">
        <v>472</v>
      </c>
      <c r="C73" t="s">
        <v>96</v>
      </c>
      <c r="D73" t="s">
        <v>108</v>
      </c>
      <c r="E73" t="s">
        <v>394</v>
      </c>
      <c r="F73" t="s">
        <v>342</v>
      </c>
      <c r="G73" t="s">
        <v>468</v>
      </c>
      <c r="H73" t="s">
        <v>177</v>
      </c>
      <c r="I73" s="108" t="s">
        <v>3327</v>
      </c>
      <c r="J73" s="58">
        <v>6.99</v>
      </c>
      <c r="K73" t="s">
        <v>98</v>
      </c>
      <c r="L73" s="59">
        <v>1.15E-2</v>
      </c>
      <c r="M73" s="59">
        <v>3.5000000000000003E-2</v>
      </c>
      <c r="N73" s="58">
        <v>158813.38</v>
      </c>
      <c r="O73" s="58">
        <v>94.63</v>
      </c>
      <c r="P73" s="58">
        <v>0</v>
      </c>
      <c r="Q73" s="58">
        <v>150.285101494</v>
      </c>
      <c r="R73" s="59">
        <v>2.9999999999999997E-4</v>
      </c>
      <c r="S73" s="59">
        <v>5.3E-3</v>
      </c>
      <c r="T73" s="59">
        <v>1.2999999999999999E-3</v>
      </c>
    </row>
    <row r="74" spans="1:20">
      <c r="A74" t="s">
        <v>474</v>
      </c>
      <c r="B74" t="s">
        <v>475</v>
      </c>
      <c r="C74" t="s">
        <v>96</v>
      </c>
      <c r="D74" t="s">
        <v>108</v>
      </c>
      <c r="E74" t="s">
        <v>476</v>
      </c>
      <c r="F74" t="s">
        <v>477</v>
      </c>
      <c r="G74" t="s">
        <v>468</v>
      </c>
      <c r="H74" t="s">
        <v>177</v>
      </c>
      <c r="I74" s="108" t="s">
        <v>3327</v>
      </c>
      <c r="J74" s="58">
        <v>5.92</v>
      </c>
      <c r="K74" t="s">
        <v>98</v>
      </c>
      <c r="L74" s="59">
        <v>5.1499999999999997E-2</v>
      </c>
      <c r="M74" s="59">
        <v>2.9499999999999998E-2</v>
      </c>
      <c r="N74" s="58">
        <v>318292.37</v>
      </c>
      <c r="O74" s="58">
        <v>153</v>
      </c>
      <c r="P74" s="58">
        <v>0</v>
      </c>
      <c r="Q74" s="58">
        <v>486.98732610000002</v>
      </c>
      <c r="R74" s="59">
        <v>1E-4</v>
      </c>
      <c r="S74" s="59">
        <v>1.7299999999999999E-2</v>
      </c>
      <c r="T74" s="59">
        <v>4.3E-3</v>
      </c>
    </row>
    <row r="75" spans="1:20">
      <c r="A75" t="s">
        <v>478</v>
      </c>
      <c r="B75" t="s">
        <v>479</v>
      </c>
      <c r="C75" t="s">
        <v>96</v>
      </c>
      <c r="D75" t="s">
        <v>108</v>
      </c>
      <c r="E75" t="s">
        <v>480</v>
      </c>
      <c r="F75" t="s">
        <v>113</v>
      </c>
      <c r="G75" t="s">
        <v>481</v>
      </c>
      <c r="H75" t="s">
        <v>127</v>
      </c>
      <c r="I75" s="108" t="s">
        <v>3327</v>
      </c>
      <c r="J75" s="58">
        <v>1.39</v>
      </c>
      <c r="K75" t="s">
        <v>98</v>
      </c>
      <c r="L75" s="59">
        <v>2.1999999999999999E-2</v>
      </c>
      <c r="M75" s="59">
        <v>1.72E-2</v>
      </c>
      <c r="N75" s="58">
        <v>1073.54</v>
      </c>
      <c r="O75" s="58">
        <v>112.59</v>
      </c>
      <c r="P75" s="58">
        <v>0</v>
      </c>
      <c r="Q75" s="58">
        <v>1.208698686</v>
      </c>
      <c r="R75" s="59">
        <v>0</v>
      </c>
      <c r="S75" s="59">
        <v>0</v>
      </c>
      <c r="T75" s="59">
        <v>0</v>
      </c>
    </row>
    <row r="76" spans="1:20">
      <c r="A76" t="s">
        <v>482</v>
      </c>
      <c r="B76" t="s">
        <v>483</v>
      </c>
      <c r="C76" t="s">
        <v>96</v>
      </c>
      <c r="D76" t="s">
        <v>108</v>
      </c>
      <c r="E76" t="s">
        <v>480</v>
      </c>
      <c r="F76" t="s">
        <v>113</v>
      </c>
      <c r="G76" t="s">
        <v>481</v>
      </c>
      <c r="H76" t="s">
        <v>127</v>
      </c>
      <c r="I76" s="108" t="s">
        <v>3327</v>
      </c>
      <c r="J76" s="58">
        <v>4.24</v>
      </c>
      <c r="K76" t="s">
        <v>98</v>
      </c>
      <c r="L76" s="59">
        <v>1.7000000000000001E-2</v>
      </c>
      <c r="M76" s="59">
        <v>2.23E-2</v>
      </c>
      <c r="N76" s="58">
        <v>1524.16</v>
      </c>
      <c r="O76" s="58">
        <v>107.55</v>
      </c>
      <c r="P76" s="58">
        <v>0</v>
      </c>
      <c r="Q76" s="58">
        <v>1.63923408</v>
      </c>
      <c r="R76" s="59">
        <v>0</v>
      </c>
      <c r="S76" s="59">
        <v>1E-4</v>
      </c>
      <c r="T76" s="59">
        <v>0</v>
      </c>
    </row>
    <row r="77" spans="1:20">
      <c r="A77" t="s">
        <v>484</v>
      </c>
      <c r="B77" t="s">
        <v>485</v>
      </c>
      <c r="C77" t="s">
        <v>96</v>
      </c>
      <c r="D77" t="s">
        <v>108</v>
      </c>
      <c r="E77" t="s">
        <v>480</v>
      </c>
      <c r="F77" t="s">
        <v>113</v>
      </c>
      <c r="G77" t="s">
        <v>481</v>
      </c>
      <c r="H77" t="s">
        <v>127</v>
      </c>
      <c r="I77" s="108" t="s">
        <v>3327</v>
      </c>
      <c r="J77" s="58">
        <v>9.08</v>
      </c>
      <c r="K77" t="s">
        <v>98</v>
      </c>
      <c r="L77" s="59">
        <v>5.7999999999999996E-3</v>
      </c>
      <c r="M77" s="59">
        <v>2.81E-2</v>
      </c>
      <c r="N77" s="58">
        <v>28696.880000000001</v>
      </c>
      <c r="O77" s="58">
        <v>89.1</v>
      </c>
      <c r="P77" s="58">
        <v>0</v>
      </c>
      <c r="Q77" s="58">
        <v>25.568920080000002</v>
      </c>
      <c r="R77" s="59">
        <v>1E-4</v>
      </c>
      <c r="S77" s="59">
        <v>8.9999999999999998E-4</v>
      </c>
      <c r="T77" s="59">
        <v>2.0000000000000001E-4</v>
      </c>
    </row>
    <row r="78" spans="1:20">
      <c r="A78" t="s">
        <v>486</v>
      </c>
      <c r="B78" t="s">
        <v>487</v>
      </c>
      <c r="C78" t="s">
        <v>96</v>
      </c>
      <c r="D78" t="s">
        <v>108</v>
      </c>
      <c r="E78" t="s">
        <v>423</v>
      </c>
      <c r="F78" t="s">
        <v>342</v>
      </c>
      <c r="G78" t="s">
        <v>481</v>
      </c>
      <c r="H78" t="s">
        <v>127</v>
      </c>
      <c r="I78" s="108" t="s">
        <v>3327</v>
      </c>
      <c r="J78" s="58">
        <v>1.92</v>
      </c>
      <c r="K78" t="s">
        <v>98</v>
      </c>
      <c r="L78" s="59">
        <v>1.95E-2</v>
      </c>
      <c r="M78" s="59">
        <v>2.5100000000000001E-2</v>
      </c>
      <c r="N78" s="58">
        <v>67515.89</v>
      </c>
      <c r="O78" s="58">
        <v>111.32</v>
      </c>
      <c r="P78" s="58">
        <v>0</v>
      </c>
      <c r="Q78" s="58">
        <v>75.158688748000003</v>
      </c>
      <c r="R78" s="59">
        <v>1E-4</v>
      </c>
      <c r="S78" s="59">
        <v>2.7000000000000001E-3</v>
      </c>
      <c r="T78" s="59">
        <v>6.9999999999999999E-4</v>
      </c>
    </row>
    <row r="79" spans="1:20">
      <c r="A79" t="s">
        <v>488</v>
      </c>
      <c r="B79" t="s">
        <v>489</v>
      </c>
      <c r="C79" t="s">
        <v>96</v>
      </c>
      <c r="D79" t="s">
        <v>108</v>
      </c>
      <c r="E79" t="s">
        <v>423</v>
      </c>
      <c r="F79" t="s">
        <v>342</v>
      </c>
      <c r="G79" t="s">
        <v>481</v>
      </c>
      <c r="H79" t="s">
        <v>127</v>
      </c>
      <c r="I79" s="108" t="s">
        <v>3327</v>
      </c>
      <c r="J79" s="58">
        <v>4.9000000000000004</v>
      </c>
      <c r="K79" t="s">
        <v>98</v>
      </c>
      <c r="L79" s="59">
        <v>1.17E-2</v>
      </c>
      <c r="M79" s="59">
        <v>3.39E-2</v>
      </c>
      <c r="N79" s="58">
        <v>20197.73</v>
      </c>
      <c r="O79" s="58">
        <v>100.03</v>
      </c>
      <c r="P79" s="58">
        <v>0</v>
      </c>
      <c r="Q79" s="58">
        <v>20.203789318999998</v>
      </c>
      <c r="R79" s="59">
        <v>0</v>
      </c>
      <c r="S79" s="59">
        <v>6.9999999999999999E-4</v>
      </c>
      <c r="T79" s="59">
        <v>2.0000000000000001E-4</v>
      </c>
    </row>
    <row r="80" spans="1:20">
      <c r="A80" t="s">
        <v>490</v>
      </c>
      <c r="B80" t="s">
        <v>491</v>
      </c>
      <c r="C80" t="s">
        <v>96</v>
      </c>
      <c r="D80" t="s">
        <v>108</v>
      </c>
      <c r="E80" t="s">
        <v>423</v>
      </c>
      <c r="F80" t="s">
        <v>342</v>
      </c>
      <c r="G80" t="s">
        <v>481</v>
      </c>
      <c r="H80" t="s">
        <v>127</v>
      </c>
      <c r="I80" s="108" t="s">
        <v>3327</v>
      </c>
      <c r="J80" s="58">
        <v>4.92</v>
      </c>
      <c r="K80" t="s">
        <v>98</v>
      </c>
      <c r="L80" s="59">
        <v>1.3299999999999999E-2</v>
      </c>
      <c r="M80" s="59">
        <v>3.39E-2</v>
      </c>
      <c r="N80" s="58">
        <v>307590.86</v>
      </c>
      <c r="O80" s="58">
        <v>101.09</v>
      </c>
      <c r="P80" s="58">
        <v>0</v>
      </c>
      <c r="Q80" s="58">
        <v>310.94360037400003</v>
      </c>
      <c r="R80" s="59">
        <v>2.9999999999999997E-4</v>
      </c>
      <c r="S80" s="59">
        <v>1.0999999999999999E-2</v>
      </c>
      <c r="T80" s="59">
        <v>2.8E-3</v>
      </c>
    </row>
    <row r="81" spans="1:20">
      <c r="A81" t="s">
        <v>492</v>
      </c>
      <c r="B81" t="s">
        <v>493</v>
      </c>
      <c r="C81" t="s">
        <v>96</v>
      </c>
      <c r="D81" t="s">
        <v>108</v>
      </c>
      <c r="E81" t="s">
        <v>423</v>
      </c>
      <c r="F81" t="s">
        <v>342</v>
      </c>
      <c r="G81" t="s">
        <v>468</v>
      </c>
      <c r="H81" t="s">
        <v>177</v>
      </c>
      <c r="I81" s="108" t="s">
        <v>3327</v>
      </c>
      <c r="J81" s="58">
        <v>5.6</v>
      </c>
      <c r="K81" t="s">
        <v>98</v>
      </c>
      <c r="L81" s="59">
        <v>1.8700000000000001E-2</v>
      </c>
      <c r="M81" s="59">
        <v>3.5200000000000002E-2</v>
      </c>
      <c r="N81" s="58">
        <v>167948.12</v>
      </c>
      <c r="O81" s="58">
        <v>97.98</v>
      </c>
      <c r="P81" s="58">
        <v>0</v>
      </c>
      <c r="Q81" s="58">
        <v>164.55556797599999</v>
      </c>
      <c r="R81" s="59">
        <v>2.9999999999999997E-4</v>
      </c>
      <c r="S81" s="59">
        <v>5.7999999999999996E-3</v>
      </c>
      <c r="T81" s="59">
        <v>1.5E-3</v>
      </c>
    </row>
    <row r="82" spans="1:20">
      <c r="A82" t="s">
        <v>494</v>
      </c>
      <c r="B82" t="s">
        <v>495</v>
      </c>
      <c r="C82" t="s">
        <v>96</v>
      </c>
      <c r="D82" t="s">
        <v>108</v>
      </c>
      <c r="E82" t="s">
        <v>423</v>
      </c>
      <c r="F82" t="s">
        <v>342</v>
      </c>
      <c r="G82" t="s">
        <v>481</v>
      </c>
      <c r="H82" t="s">
        <v>127</v>
      </c>
      <c r="I82" s="108" t="s">
        <v>3327</v>
      </c>
      <c r="J82" s="58">
        <v>3.24</v>
      </c>
      <c r="K82" t="s">
        <v>98</v>
      </c>
      <c r="L82" s="59">
        <v>3.3500000000000002E-2</v>
      </c>
      <c r="M82" s="59">
        <v>2.81E-2</v>
      </c>
      <c r="N82" s="58">
        <v>69522.89</v>
      </c>
      <c r="O82" s="58">
        <v>114.41</v>
      </c>
      <c r="P82" s="58">
        <v>0</v>
      </c>
      <c r="Q82" s="58">
        <v>79.541138449000002</v>
      </c>
      <c r="R82" s="59">
        <v>2.0000000000000001E-4</v>
      </c>
      <c r="S82" s="59">
        <v>2.8E-3</v>
      </c>
      <c r="T82" s="59">
        <v>6.9999999999999999E-4</v>
      </c>
    </row>
    <row r="83" spans="1:20">
      <c r="A83" t="s">
        <v>496</v>
      </c>
      <c r="B83" t="s">
        <v>497</v>
      </c>
      <c r="C83" t="s">
        <v>96</v>
      </c>
      <c r="D83" t="s">
        <v>108</v>
      </c>
      <c r="E83" t="s">
        <v>498</v>
      </c>
      <c r="F83" t="s">
        <v>314</v>
      </c>
      <c r="G83" t="s">
        <v>481</v>
      </c>
      <c r="H83" t="s">
        <v>127</v>
      </c>
      <c r="I83" s="108" t="s">
        <v>3327</v>
      </c>
      <c r="J83" s="58">
        <v>4.13</v>
      </c>
      <c r="K83" t="s">
        <v>98</v>
      </c>
      <c r="L83" s="59">
        <v>1.09E-2</v>
      </c>
      <c r="M83" s="59">
        <v>3.4599999999999999E-2</v>
      </c>
      <c r="N83" s="58">
        <v>2.68</v>
      </c>
      <c r="O83" s="58">
        <v>4925250</v>
      </c>
      <c r="P83" s="58">
        <v>0</v>
      </c>
      <c r="Q83" s="58">
        <v>131.9967</v>
      </c>
      <c r="R83" s="59">
        <v>1E-4</v>
      </c>
      <c r="S83" s="59">
        <v>4.7000000000000002E-3</v>
      </c>
      <c r="T83" s="59">
        <v>1.1999999999999999E-3</v>
      </c>
    </row>
    <row r="84" spans="1:20">
      <c r="A84" t="s">
        <v>499</v>
      </c>
      <c r="B84" t="s">
        <v>500</v>
      </c>
      <c r="C84" t="s">
        <v>96</v>
      </c>
      <c r="D84" t="s">
        <v>108</v>
      </c>
      <c r="E84" t="s">
        <v>498</v>
      </c>
      <c r="F84" t="s">
        <v>314</v>
      </c>
      <c r="G84" t="s">
        <v>481</v>
      </c>
      <c r="H84" t="s">
        <v>127</v>
      </c>
      <c r="I84" s="108" t="s">
        <v>3327</v>
      </c>
      <c r="J84" s="58">
        <v>4.7699999999999996</v>
      </c>
      <c r="K84" t="s">
        <v>98</v>
      </c>
      <c r="L84" s="59">
        <v>2.9899999999999999E-2</v>
      </c>
      <c r="M84" s="59">
        <v>3.4500000000000003E-2</v>
      </c>
      <c r="N84" s="58">
        <v>2.2000000000000002</v>
      </c>
      <c r="O84" s="58">
        <v>5209470</v>
      </c>
      <c r="P84" s="58">
        <v>0</v>
      </c>
      <c r="Q84" s="58">
        <v>114.60834</v>
      </c>
      <c r="R84" s="59">
        <v>1E-4</v>
      </c>
      <c r="S84" s="59">
        <v>4.1000000000000003E-3</v>
      </c>
      <c r="T84" s="59">
        <v>1E-3</v>
      </c>
    </row>
    <row r="85" spans="1:20">
      <c r="A85" t="s">
        <v>502</v>
      </c>
      <c r="B85" t="s">
        <v>503</v>
      </c>
      <c r="C85" t="s">
        <v>96</v>
      </c>
      <c r="D85" t="s">
        <v>108</v>
      </c>
      <c r="E85" t="s">
        <v>498</v>
      </c>
      <c r="F85" t="s">
        <v>314</v>
      </c>
      <c r="G85" t="s">
        <v>481</v>
      </c>
      <c r="H85" t="s">
        <v>127</v>
      </c>
      <c r="I85" s="108" t="s">
        <v>3327</v>
      </c>
      <c r="J85" s="58">
        <v>2.4</v>
      </c>
      <c r="K85" t="s">
        <v>98</v>
      </c>
      <c r="L85" s="59">
        <v>2.3199999999999998E-2</v>
      </c>
      <c r="M85" s="59">
        <v>2.5499999999999998E-2</v>
      </c>
      <c r="N85" s="58">
        <v>0.32</v>
      </c>
      <c r="O85" s="58">
        <v>5612952</v>
      </c>
      <c r="P85" s="58">
        <v>0</v>
      </c>
      <c r="Q85" s="58">
        <v>17.9614464</v>
      </c>
      <c r="R85" s="59">
        <v>1E-4</v>
      </c>
      <c r="S85" s="59">
        <v>5.9999999999999995E-4</v>
      </c>
      <c r="T85" s="59">
        <v>2.0000000000000001E-4</v>
      </c>
    </row>
    <row r="86" spans="1:20">
      <c r="A86" t="s">
        <v>504</v>
      </c>
      <c r="B86" t="s">
        <v>505</v>
      </c>
      <c r="C86" t="s">
        <v>96</v>
      </c>
      <c r="D86" t="s">
        <v>108</v>
      </c>
      <c r="E86" t="s">
        <v>506</v>
      </c>
      <c r="F86" t="s">
        <v>314</v>
      </c>
      <c r="G86" t="s">
        <v>481</v>
      </c>
      <c r="H86" t="s">
        <v>127</v>
      </c>
      <c r="I86" s="108" t="s">
        <v>3327</v>
      </c>
      <c r="J86" s="58">
        <v>2.42</v>
      </c>
      <c r="K86" t="s">
        <v>98</v>
      </c>
      <c r="L86" s="59">
        <v>2.4199999999999999E-2</v>
      </c>
      <c r="M86" s="59">
        <v>2.86E-2</v>
      </c>
      <c r="N86" s="58">
        <v>3.12</v>
      </c>
      <c r="O86" s="58">
        <v>5585000</v>
      </c>
      <c r="P86" s="58">
        <v>0</v>
      </c>
      <c r="Q86" s="58">
        <v>174.25200000000001</v>
      </c>
      <c r="R86" s="59">
        <v>1E-4</v>
      </c>
      <c r="S86" s="59">
        <v>6.1999999999999998E-3</v>
      </c>
      <c r="T86" s="59">
        <v>1.5E-3</v>
      </c>
    </row>
    <row r="87" spans="1:20">
      <c r="A87" t="s">
        <v>507</v>
      </c>
      <c r="B87" t="s">
        <v>508</v>
      </c>
      <c r="C87" t="s">
        <v>96</v>
      </c>
      <c r="D87" t="s">
        <v>108</v>
      </c>
      <c r="E87" t="s">
        <v>506</v>
      </c>
      <c r="F87" t="s">
        <v>314</v>
      </c>
      <c r="G87" t="s">
        <v>481</v>
      </c>
      <c r="H87" t="s">
        <v>127</v>
      </c>
      <c r="I87" s="108" t="s">
        <v>3327</v>
      </c>
      <c r="J87" s="58">
        <v>1.8</v>
      </c>
      <c r="K87" t="s">
        <v>98</v>
      </c>
      <c r="L87" s="59">
        <v>1.46E-2</v>
      </c>
      <c r="M87" s="59">
        <v>2.4500000000000001E-2</v>
      </c>
      <c r="N87" s="58">
        <v>3.01</v>
      </c>
      <c r="O87" s="58">
        <v>5454999</v>
      </c>
      <c r="P87" s="58">
        <v>0</v>
      </c>
      <c r="Q87" s="58">
        <v>164.19546990000001</v>
      </c>
      <c r="R87" s="59">
        <v>1E-4</v>
      </c>
      <c r="S87" s="59">
        <v>5.7999999999999996E-3</v>
      </c>
      <c r="T87" s="59">
        <v>1.5E-3</v>
      </c>
    </row>
    <row r="88" spans="1:20">
      <c r="A88" t="s">
        <v>509</v>
      </c>
      <c r="B88" t="s">
        <v>510</v>
      </c>
      <c r="C88" t="s">
        <v>96</v>
      </c>
      <c r="D88" t="s">
        <v>108</v>
      </c>
      <c r="E88" t="s">
        <v>506</v>
      </c>
      <c r="F88" t="s">
        <v>314</v>
      </c>
      <c r="G88" t="s">
        <v>481</v>
      </c>
      <c r="H88" t="s">
        <v>127</v>
      </c>
      <c r="I88" s="108" t="s">
        <v>3327</v>
      </c>
      <c r="J88" s="58">
        <v>3.81</v>
      </c>
      <c r="K88" t="s">
        <v>98</v>
      </c>
      <c r="L88" s="59">
        <v>2E-3</v>
      </c>
      <c r="M88" s="59">
        <v>3.0599999999999999E-2</v>
      </c>
      <c r="N88" s="58">
        <v>1.86</v>
      </c>
      <c r="O88" s="58">
        <v>4882000</v>
      </c>
      <c r="P88" s="58">
        <v>0</v>
      </c>
      <c r="Q88" s="58">
        <v>90.805199999999999</v>
      </c>
      <c r="R88" s="59">
        <v>2.0000000000000001E-4</v>
      </c>
      <c r="S88" s="59">
        <v>3.2000000000000002E-3</v>
      </c>
      <c r="T88" s="59">
        <v>8.0000000000000004E-4</v>
      </c>
    </row>
    <row r="89" spans="1:20">
      <c r="A89" t="s">
        <v>511</v>
      </c>
      <c r="B89" t="s">
        <v>512</v>
      </c>
      <c r="C89" t="s">
        <v>96</v>
      </c>
      <c r="D89" t="s">
        <v>108</v>
      </c>
      <c r="E89" t="s">
        <v>506</v>
      </c>
      <c r="F89" t="s">
        <v>314</v>
      </c>
      <c r="G89" t="s">
        <v>481</v>
      </c>
      <c r="H89" t="s">
        <v>127</v>
      </c>
      <c r="I89" s="108" t="s">
        <v>3327</v>
      </c>
      <c r="J89" s="58">
        <v>4.6100000000000003</v>
      </c>
      <c r="K89" t="s">
        <v>98</v>
      </c>
      <c r="L89" s="59">
        <v>3.1899999999999998E-2</v>
      </c>
      <c r="M89" s="59">
        <v>3.32E-2</v>
      </c>
      <c r="N89" s="58">
        <v>2.52</v>
      </c>
      <c r="O89" s="58">
        <v>5151111</v>
      </c>
      <c r="P89" s="58">
        <v>0</v>
      </c>
      <c r="Q89" s="58">
        <v>129.80799719999999</v>
      </c>
      <c r="R89" s="59">
        <v>1E-4</v>
      </c>
      <c r="S89" s="59">
        <v>4.5999999999999999E-3</v>
      </c>
      <c r="T89" s="59">
        <v>1.1999999999999999E-3</v>
      </c>
    </row>
    <row r="90" spans="1:20">
      <c r="A90" t="s">
        <v>513</v>
      </c>
      <c r="B90" t="s">
        <v>514</v>
      </c>
      <c r="C90" t="s">
        <v>96</v>
      </c>
      <c r="D90" t="s">
        <v>108</v>
      </c>
      <c r="E90" t="s">
        <v>515</v>
      </c>
      <c r="F90" t="s">
        <v>431</v>
      </c>
      <c r="G90" t="s">
        <v>468</v>
      </c>
      <c r="H90" t="s">
        <v>177</v>
      </c>
      <c r="I90" s="108" t="s">
        <v>3327</v>
      </c>
      <c r="J90" s="58">
        <v>0.41</v>
      </c>
      <c r="K90" t="s">
        <v>98</v>
      </c>
      <c r="L90" s="59">
        <v>3.85E-2</v>
      </c>
      <c r="M90" s="59">
        <v>3.4599999999999999E-2</v>
      </c>
      <c r="N90" s="58">
        <v>45975.24</v>
      </c>
      <c r="O90" s="58">
        <v>115.64</v>
      </c>
      <c r="P90" s="58">
        <v>0</v>
      </c>
      <c r="Q90" s="58">
        <v>53.165767535999997</v>
      </c>
      <c r="R90" s="59">
        <v>2.0000000000000001E-4</v>
      </c>
      <c r="S90" s="59">
        <v>1.9E-3</v>
      </c>
      <c r="T90" s="59">
        <v>5.0000000000000001E-4</v>
      </c>
    </row>
    <row r="91" spans="1:20">
      <c r="A91" t="s">
        <v>516</v>
      </c>
      <c r="B91" t="s">
        <v>517</v>
      </c>
      <c r="C91" t="s">
        <v>96</v>
      </c>
      <c r="D91" t="s">
        <v>108</v>
      </c>
      <c r="E91" t="s">
        <v>434</v>
      </c>
      <c r="F91" t="s">
        <v>342</v>
      </c>
      <c r="G91" t="s">
        <v>481</v>
      </c>
      <c r="H91" t="s">
        <v>127</v>
      </c>
      <c r="I91" s="108" t="s">
        <v>3327</v>
      </c>
      <c r="J91" s="58">
        <v>3.89</v>
      </c>
      <c r="K91" t="s">
        <v>98</v>
      </c>
      <c r="L91" s="59">
        <v>2.4E-2</v>
      </c>
      <c r="M91" s="59">
        <v>2.5600000000000001E-2</v>
      </c>
      <c r="N91" s="58">
        <v>143014.60999999999</v>
      </c>
      <c r="O91" s="58">
        <v>112.91</v>
      </c>
      <c r="P91" s="58">
        <v>0</v>
      </c>
      <c r="Q91" s="58">
        <v>161.47779615100001</v>
      </c>
      <c r="R91" s="59">
        <v>1E-4</v>
      </c>
      <c r="S91" s="59">
        <v>5.7000000000000002E-3</v>
      </c>
      <c r="T91" s="59">
        <v>1.4E-3</v>
      </c>
    </row>
    <row r="92" spans="1:20">
      <c r="A92" t="s">
        <v>518</v>
      </c>
      <c r="B92" t="s">
        <v>519</v>
      </c>
      <c r="C92" t="s">
        <v>96</v>
      </c>
      <c r="D92" t="s">
        <v>108</v>
      </c>
      <c r="E92" t="s">
        <v>434</v>
      </c>
      <c r="F92" t="s">
        <v>342</v>
      </c>
      <c r="G92" t="s">
        <v>481</v>
      </c>
      <c r="H92" t="s">
        <v>127</v>
      </c>
      <c r="I92" s="108" t="s">
        <v>3327</v>
      </c>
      <c r="J92" s="58">
        <v>6.05</v>
      </c>
      <c r="K92" t="s">
        <v>98</v>
      </c>
      <c r="L92" s="59">
        <v>1.4999999999999999E-2</v>
      </c>
      <c r="M92" s="59">
        <v>3.0800000000000001E-2</v>
      </c>
      <c r="N92" s="58">
        <v>86166</v>
      </c>
      <c r="O92" s="58">
        <v>98.18</v>
      </c>
      <c r="P92" s="58">
        <v>0</v>
      </c>
      <c r="Q92" s="58">
        <v>84.5977788</v>
      </c>
      <c r="R92" s="59">
        <v>2.9999999999999997E-4</v>
      </c>
      <c r="S92" s="59">
        <v>3.0000000000000001E-3</v>
      </c>
      <c r="T92" s="59">
        <v>6.9999999999999999E-4</v>
      </c>
    </row>
    <row r="93" spans="1:20">
      <c r="A93" t="s">
        <v>520</v>
      </c>
      <c r="B93" t="s">
        <v>521</v>
      </c>
      <c r="C93" t="s">
        <v>96</v>
      </c>
      <c r="D93" t="s">
        <v>108</v>
      </c>
      <c r="E93" t="s">
        <v>522</v>
      </c>
      <c r="F93" t="s">
        <v>431</v>
      </c>
      <c r="G93" t="s">
        <v>481</v>
      </c>
      <c r="H93" t="s">
        <v>127</v>
      </c>
      <c r="I93" s="108" t="s">
        <v>3327</v>
      </c>
      <c r="J93" s="58">
        <v>1.54</v>
      </c>
      <c r="K93" t="s">
        <v>98</v>
      </c>
      <c r="L93" s="59">
        <v>2.4799999999999999E-2</v>
      </c>
      <c r="M93" s="59">
        <v>1.83E-2</v>
      </c>
      <c r="N93" s="58">
        <v>56469.18</v>
      </c>
      <c r="O93" s="58">
        <v>113.92</v>
      </c>
      <c r="P93" s="58">
        <v>0</v>
      </c>
      <c r="Q93" s="58">
        <v>64.329689856000002</v>
      </c>
      <c r="R93" s="59">
        <v>1E-4</v>
      </c>
      <c r="S93" s="59">
        <v>2.3E-3</v>
      </c>
      <c r="T93" s="59">
        <v>5.9999999999999995E-4</v>
      </c>
    </row>
    <row r="94" spans="1:20">
      <c r="A94" t="s">
        <v>523</v>
      </c>
      <c r="B94" t="s">
        <v>524</v>
      </c>
      <c r="C94" t="s">
        <v>96</v>
      </c>
      <c r="D94" t="s">
        <v>108</v>
      </c>
      <c r="E94" t="s">
        <v>313</v>
      </c>
      <c r="F94" t="s">
        <v>314</v>
      </c>
      <c r="G94" t="s">
        <v>481</v>
      </c>
      <c r="H94" t="s">
        <v>127</v>
      </c>
      <c r="I94" s="108" t="s">
        <v>3327</v>
      </c>
      <c r="J94" s="58">
        <v>0.97</v>
      </c>
      <c r="K94" t="s">
        <v>98</v>
      </c>
      <c r="L94" s="59">
        <v>1.9E-2</v>
      </c>
      <c r="M94" s="59">
        <v>2.1899999999999999E-2</v>
      </c>
      <c r="N94" s="58">
        <v>1.83</v>
      </c>
      <c r="O94" s="58">
        <v>5475488</v>
      </c>
      <c r="P94" s="58">
        <v>0</v>
      </c>
      <c r="Q94" s="58">
        <v>100.20143040000001</v>
      </c>
      <c r="R94" s="59">
        <v>1E-4</v>
      </c>
      <c r="S94" s="59">
        <v>3.5999999999999999E-3</v>
      </c>
      <c r="T94" s="59">
        <v>8.9999999999999998E-4</v>
      </c>
    </row>
    <row r="95" spans="1:20">
      <c r="A95" t="s">
        <v>525</v>
      </c>
      <c r="B95" t="s">
        <v>526</v>
      </c>
      <c r="C95" t="s">
        <v>96</v>
      </c>
      <c r="D95" t="s">
        <v>108</v>
      </c>
      <c r="E95" t="s">
        <v>313</v>
      </c>
      <c r="F95" t="s">
        <v>314</v>
      </c>
      <c r="G95" t="s">
        <v>481</v>
      </c>
      <c r="H95" t="s">
        <v>127</v>
      </c>
      <c r="I95" s="108" t="s">
        <v>3327</v>
      </c>
      <c r="J95" s="58">
        <v>4.12</v>
      </c>
      <c r="K95" t="s">
        <v>98</v>
      </c>
      <c r="L95" s="59">
        <v>3.3099999999999997E-2</v>
      </c>
      <c r="M95" s="59">
        <v>3.61E-2</v>
      </c>
      <c r="N95" s="58">
        <v>1.92</v>
      </c>
      <c r="O95" s="58">
        <v>5205991</v>
      </c>
      <c r="P95" s="58">
        <v>0</v>
      </c>
      <c r="Q95" s="58">
        <v>99.955027200000004</v>
      </c>
      <c r="R95" s="59">
        <v>1E-4</v>
      </c>
      <c r="S95" s="59">
        <v>3.5000000000000001E-3</v>
      </c>
      <c r="T95" s="59">
        <v>8.9999999999999998E-4</v>
      </c>
    </row>
    <row r="96" spans="1:20">
      <c r="A96" t="s">
        <v>528</v>
      </c>
      <c r="B96" t="s">
        <v>529</v>
      </c>
      <c r="C96" t="s">
        <v>96</v>
      </c>
      <c r="D96" t="s">
        <v>108</v>
      </c>
      <c r="E96" t="s">
        <v>313</v>
      </c>
      <c r="F96" t="s">
        <v>314</v>
      </c>
      <c r="G96" t="s">
        <v>481</v>
      </c>
      <c r="H96" t="s">
        <v>127</v>
      </c>
      <c r="I96" s="108" t="s">
        <v>3327</v>
      </c>
      <c r="J96" s="58">
        <v>5.08</v>
      </c>
      <c r="K96" t="s">
        <v>98</v>
      </c>
      <c r="L96" s="59">
        <v>3.3599999999999998E-2</v>
      </c>
      <c r="M96" s="59">
        <v>3.3799999999999997E-2</v>
      </c>
      <c r="N96" s="58">
        <v>1.29</v>
      </c>
      <c r="O96" s="58">
        <v>4999400</v>
      </c>
      <c r="P96" s="58">
        <v>0</v>
      </c>
      <c r="Q96" s="58">
        <v>64.492260000000002</v>
      </c>
      <c r="R96" s="59">
        <v>1E-4</v>
      </c>
      <c r="S96" s="59">
        <v>2.3E-3</v>
      </c>
      <c r="T96" s="59">
        <v>5.9999999999999995E-4</v>
      </c>
    </row>
    <row r="97" spans="1:20">
      <c r="A97" t="s">
        <v>530</v>
      </c>
      <c r="B97" t="s">
        <v>531</v>
      </c>
      <c r="C97" t="s">
        <v>96</v>
      </c>
      <c r="D97" t="s">
        <v>108</v>
      </c>
      <c r="E97" t="s">
        <v>313</v>
      </c>
      <c r="F97" t="s">
        <v>314</v>
      </c>
      <c r="G97" t="s">
        <v>481</v>
      </c>
      <c r="H97" t="s">
        <v>127</v>
      </c>
      <c r="I97" s="108" t="s">
        <v>3327</v>
      </c>
      <c r="J97" s="58">
        <v>2.42</v>
      </c>
      <c r="K97" t="s">
        <v>98</v>
      </c>
      <c r="L97" s="59">
        <v>1.89E-2</v>
      </c>
      <c r="M97" s="59">
        <v>2.7699999999999999E-2</v>
      </c>
      <c r="N97" s="58">
        <v>1.27</v>
      </c>
      <c r="O97" s="58">
        <v>5510000</v>
      </c>
      <c r="P97" s="58">
        <v>0</v>
      </c>
      <c r="Q97" s="58">
        <v>69.977000000000004</v>
      </c>
      <c r="R97" s="59">
        <v>2.0000000000000001E-4</v>
      </c>
      <c r="S97" s="59">
        <v>2.5000000000000001E-3</v>
      </c>
      <c r="T97" s="59">
        <v>5.9999999999999995E-4</v>
      </c>
    </row>
    <row r="98" spans="1:20">
      <c r="A98" t="s">
        <v>532</v>
      </c>
      <c r="B98" t="s">
        <v>533</v>
      </c>
      <c r="C98" t="s">
        <v>96</v>
      </c>
      <c r="D98" t="s">
        <v>108</v>
      </c>
      <c r="E98" t="s">
        <v>534</v>
      </c>
      <c r="F98" t="s">
        <v>342</v>
      </c>
      <c r="G98" t="s">
        <v>481</v>
      </c>
      <c r="H98" t="s">
        <v>127</v>
      </c>
      <c r="I98" s="108" t="s">
        <v>3327</v>
      </c>
      <c r="J98" s="58">
        <v>0.52</v>
      </c>
      <c r="K98" t="s">
        <v>98</v>
      </c>
      <c r="L98" s="59">
        <v>2.75E-2</v>
      </c>
      <c r="M98" s="59">
        <v>3.1800000000000002E-2</v>
      </c>
      <c r="N98" s="58">
        <v>13134.18</v>
      </c>
      <c r="O98" s="58">
        <v>113.88</v>
      </c>
      <c r="P98" s="58">
        <v>0</v>
      </c>
      <c r="Q98" s="58">
        <v>14.957204184</v>
      </c>
      <c r="R98" s="59">
        <v>0</v>
      </c>
      <c r="S98" s="59">
        <v>5.0000000000000001E-4</v>
      </c>
      <c r="T98" s="59">
        <v>1E-4</v>
      </c>
    </row>
    <row r="99" spans="1:20">
      <c r="A99" t="s">
        <v>535</v>
      </c>
      <c r="B99" t="s">
        <v>536</v>
      </c>
      <c r="C99" t="s">
        <v>96</v>
      </c>
      <c r="D99" t="s">
        <v>108</v>
      </c>
      <c r="E99" t="s">
        <v>534</v>
      </c>
      <c r="F99" t="s">
        <v>342</v>
      </c>
      <c r="G99" t="s">
        <v>481</v>
      </c>
      <c r="H99" t="s">
        <v>127</v>
      </c>
      <c r="I99" s="108" t="s">
        <v>3327</v>
      </c>
      <c r="J99" s="58">
        <v>3.62</v>
      </c>
      <c r="K99" t="s">
        <v>98</v>
      </c>
      <c r="L99" s="59">
        <v>1.9599999999999999E-2</v>
      </c>
      <c r="M99" s="59">
        <v>2.6599999999999999E-2</v>
      </c>
      <c r="N99" s="58">
        <v>98004.76</v>
      </c>
      <c r="O99" s="58">
        <v>109.84</v>
      </c>
      <c r="P99" s="58">
        <v>0</v>
      </c>
      <c r="Q99" s="58">
        <v>107.648428384</v>
      </c>
      <c r="R99" s="59">
        <v>1E-4</v>
      </c>
      <c r="S99" s="59">
        <v>3.8E-3</v>
      </c>
      <c r="T99" s="59">
        <v>1E-3</v>
      </c>
    </row>
    <row r="100" spans="1:20">
      <c r="A100" t="s">
        <v>537</v>
      </c>
      <c r="B100" t="s">
        <v>538</v>
      </c>
      <c r="C100" t="s">
        <v>96</v>
      </c>
      <c r="D100" t="s">
        <v>108</v>
      </c>
      <c r="E100" t="s">
        <v>534</v>
      </c>
      <c r="F100" t="s">
        <v>342</v>
      </c>
      <c r="G100" t="s">
        <v>481</v>
      </c>
      <c r="H100" t="s">
        <v>127</v>
      </c>
      <c r="I100" s="108" t="s">
        <v>3327</v>
      </c>
      <c r="J100" s="58">
        <v>5.82</v>
      </c>
      <c r="K100" t="s">
        <v>98</v>
      </c>
      <c r="L100" s="59">
        <v>1.5800000000000002E-2</v>
      </c>
      <c r="M100" s="59">
        <v>3.0599999999999999E-2</v>
      </c>
      <c r="N100" s="58">
        <v>224970.76</v>
      </c>
      <c r="O100" s="58">
        <v>102.86</v>
      </c>
      <c r="P100" s="58">
        <v>0</v>
      </c>
      <c r="Q100" s="58">
        <v>231.404923736</v>
      </c>
      <c r="R100" s="59">
        <v>2.0000000000000001E-4</v>
      </c>
      <c r="S100" s="59">
        <v>8.2000000000000007E-3</v>
      </c>
      <c r="T100" s="59">
        <v>2.0999999999999999E-3</v>
      </c>
    </row>
    <row r="101" spans="1:20">
      <c r="A101" t="s">
        <v>539</v>
      </c>
      <c r="B101" t="s">
        <v>540</v>
      </c>
      <c r="C101" t="s">
        <v>96</v>
      </c>
      <c r="D101" t="s">
        <v>108</v>
      </c>
      <c r="E101" t="s">
        <v>541</v>
      </c>
      <c r="F101" t="s">
        <v>431</v>
      </c>
      <c r="G101" t="s">
        <v>481</v>
      </c>
      <c r="H101" t="s">
        <v>127</v>
      </c>
      <c r="I101" s="108" t="s">
        <v>3327</v>
      </c>
      <c r="J101" s="58">
        <v>2.75</v>
      </c>
      <c r="K101" t="s">
        <v>98</v>
      </c>
      <c r="L101" s="59">
        <v>2.2499999999999999E-2</v>
      </c>
      <c r="M101" s="59">
        <v>2.06E-2</v>
      </c>
      <c r="N101" s="58">
        <v>28780.01</v>
      </c>
      <c r="O101" s="58">
        <v>113.9</v>
      </c>
      <c r="P101" s="58">
        <v>0</v>
      </c>
      <c r="Q101" s="58">
        <v>32.780431389999997</v>
      </c>
      <c r="R101" s="59">
        <v>1E-4</v>
      </c>
      <c r="S101" s="59">
        <v>1.1999999999999999E-3</v>
      </c>
      <c r="T101" s="59">
        <v>2.9999999999999997E-4</v>
      </c>
    </row>
    <row r="102" spans="1:20">
      <c r="A102" t="s">
        <v>542</v>
      </c>
      <c r="B102" t="s">
        <v>543</v>
      </c>
      <c r="C102" t="s">
        <v>96</v>
      </c>
      <c r="D102" t="s">
        <v>108</v>
      </c>
      <c r="E102" t="s">
        <v>544</v>
      </c>
      <c r="F102" t="s">
        <v>103</v>
      </c>
      <c r="G102" t="s">
        <v>545</v>
      </c>
      <c r="H102" t="s">
        <v>177</v>
      </c>
      <c r="I102" s="108" t="s">
        <v>3327</v>
      </c>
      <c r="J102" s="58">
        <v>4.8499999999999996</v>
      </c>
      <c r="K102" t="s">
        <v>98</v>
      </c>
      <c r="L102" s="59">
        <v>7.4999999999999997E-3</v>
      </c>
      <c r="M102" s="59">
        <v>4.1700000000000001E-2</v>
      </c>
      <c r="N102" s="58">
        <v>129201.8</v>
      </c>
      <c r="O102" s="58">
        <v>91.87</v>
      </c>
      <c r="P102" s="58">
        <v>0</v>
      </c>
      <c r="Q102" s="58">
        <v>118.69769366</v>
      </c>
      <c r="R102" s="59">
        <v>1E-4</v>
      </c>
      <c r="S102" s="59">
        <v>4.1999999999999997E-3</v>
      </c>
      <c r="T102" s="59">
        <v>1.1000000000000001E-3</v>
      </c>
    </row>
    <row r="103" spans="1:20">
      <c r="A103" t="s">
        <v>546</v>
      </c>
      <c r="B103" t="s">
        <v>547</v>
      </c>
      <c r="C103" t="s">
        <v>96</v>
      </c>
      <c r="D103" t="s">
        <v>108</v>
      </c>
      <c r="E103" t="s">
        <v>548</v>
      </c>
      <c r="F103" t="s">
        <v>549</v>
      </c>
      <c r="G103" t="s">
        <v>550</v>
      </c>
      <c r="H103" t="s">
        <v>127</v>
      </c>
      <c r="I103" s="108" t="s">
        <v>3327</v>
      </c>
      <c r="J103" s="58">
        <v>3.98</v>
      </c>
      <c r="K103" t="s">
        <v>98</v>
      </c>
      <c r="L103" s="59">
        <v>0.04</v>
      </c>
      <c r="M103" s="59">
        <v>5.3400000000000003E-2</v>
      </c>
      <c r="N103" s="58">
        <v>121932.8</v>
      </c>
      <c r="O103" s="58">
        <v>95.2</v>
      </c>
      <c r="P103" s="58">
        <v>0</v>
      </c>
      <c r="Q103" s="58">
        <v>116.0800256</v>
      </c>
      <c r="R103" s="59">
        <v>2.9999999999999997E-4</v>
      </c>
      <c r="S103" s="59">
        <v>4.1000000000000003E-3</v>
      </c>
      <c r="T103" s="59">
        <v>1E-3</v>
      </c>
    </row>
    <row r="104" spans="1:20">
      <c r="A104" t="s">
        <v>551</v>
      </c>
      <c r="B104" t="s">
        <v>552</v>
      </c>
      <c r="C104" t="s">
        <v>96</v>
      </c>
      <c r="D104" t="s">
        <v>108</v>
      </c>
      <c r="E104" t="s">
        <v>467</v>
      </c>
      <c r="F104" t="s">
        <v>342</v>
      </c>
      <c r="G104" t="s">
        <v>545</v>
      </c>
      <c r="H104" t="s">
        <v>177</v>
      </c>
      <c r="I104" s="108" t="s">
        <v>3327</v>
      </c>
      <c r="J104" s="58">
        <v>1.46</v>
      </c>
      <c r="K104" t="s">
        <v>98</v>
      </c>
      <c r="L104" s="59">
        <v>2.0500000000000001E-2</v>
      </c>
      <c r="M104" s="59">
        <v>2.8400000000000002E-2</v>
      </c>
      <c r="N104" s="58">
        <v>11357.06</v>
      </c>
      <c r="O104" s="58">
        <v>111.63</v>
      </c>
      <c r="P104" s="58">
        <v>0</v>
      </c>
      <c r="Q104" s="58">
        <v>12.677886078</v>
      </c>
      <c r="R104" s="59">
        <v>0</v>
      </c>
      <c r="S104" s="59">
        <v>4.0000000000000002E-4</v>
      </c>
      <c r="T104" s="59">
        <v>1E-4</v>
      </c>
    </row>
    <row r="105" spans="1:20">
      <c r="A105" t="s">
        <v>553</v>
      </c>
      <c r="B105" t="s">
        <v>554</v>
      </c>
      <c r="C105" t="s">
        <v>96</v>
      </c>
      <c r="D105" t="s">
        <v>108</v>
      </c>
      <c r="E105" t="s">
        <v>467</v>
      </c>
      <c r="F105" t="s">
        <v>342</v>
      </c>
      <c r="G105" t="s">
        <v>545</v>
      </c>
      <c r="H105" t="s">
        <v>177</v>
      </c>
      <c r="I105" s="108" t="s">
        <v>3327</v>
      </c>
      <c r="J105" s="58">
        <v>2.29</v>
      </c>
      <c r="K105" t="s">
        <v>98</v>
      </c>
      <c r="L105" s="59">
        <v>2.0500000000000001E-2</v>
      </c>
      <c r="M105" s="59">
        <v>2.9899999999999999E-2</v>
      </c>
      <c r="N105" s="58">
        <v>63968.08</v>
      </c>
      <c r="O105" s="58">
        <v>111.3</v>
      </c>
      <c r="P105" s="58">
        <v>0</v>
      </c>
      <c r="Q105" s="58">
        <v>71.196473040000001</v>
      </c>
      <c r="R105" s="59">
        <v>1E-4</v>
      </c>
      <c r="S105" s="59">
        <v>2.5000000000000001E-3</v>
      </c>
      <c r="T105" s="59">
        <v>5.9999999999999995E-4</v>
      </c>
    </row>
    <row r="106" spans="1:20">
      <c r="A106" t="s">
        <v>555</v>
      </c>
      <c r="B106" t="s">
        <v>556</v>
      </c>
      <c r="C106" t="s">
        <v>96</v>
      </c>
      <c r="D106" t="s">
        <v>108</v>
      </c>
      <c r="E106" t="s">
        <v>467</v>
      </c>
      <c r="F106" t="s">
        <v>342</v>
      </c>
      <c r="G106" t="s">
        <v>545</v>
      </c>
      <c r="H106" t="s">
        <v>177</v>
      </c>
      <c r="I106" s="108" t="s">
        <v>3327</v>
      </c>
      <c r="J106" s="58">
        <v>5.01</v>
      </c>
      <c r="K106" t="s">
        <v>98</v>
      </c>
      <c r="L106" s="59">
        <v>8.3999999999999995E-3</v>
      </c>
      <c r="M106" s="59">
        <v>3.4000000000000002E-2</v>
      </c>
      <c r="N106" s="58">
        <v>176616.15</v>
      </c>
      <c r="O106" s="58">
        <v>98.31</v>
      </c>
      <c r="P106" s="58">
        <v>0</v>
      </c>
      <c r="Q106" s="58">
        <v>173.631337065</v>
      </c>
      <c r="R106" s="59">
        <v>2.9999999999999997E-4</v>
      </c>
      <c r="S106" s="59">
        <v>6.1999999999999998E-3</v>
      </c>
      <c r="T106" s="59">
        <v>1.5E-3</v>
      </c>
    </row>
    <row r="107" spans="1:20">
      <c r="A107" t="s">
        <v>557</v>
      </c>
      <c r="B107" t="s">
        <v>558</v>
      </c>
      <c r="C107" t="s">
        <v>96</v>
      </c>
      <c r="D107" t="s">
        <v>108</v>
      </c>
      <c r="E107" t="s">
        <v>467</v>
      </c>
      <c r="F107" t="s">
        <v>342</v>
      </c>
      <c r="G107" t="s">
        <v>545</v>
      </c>
      <c r="H107" t="s">
        <v>177</v>
      </c>
      <c r="I107" s="108" t="s">
        <v>3327</v>
      </c>
      <c r="J107" s="58">
        <v>6.04</v>
      </c>
      <c r="K107" t="s">
        <v>98</v>
      </c>
      <c r="L107" s="59">
        <v>5.0000000000000001E-3</v>
      </c>
      <c r="M107" s="59">
        <v>3.4500000000000003E-2</v>
      </c>
      <c r="N107" s="58">
        <v>22683.439999999999</v>
      </c>
      <c r="O107" s="58">
        <v>92.12</v>
      </c>
      <c r="P107" s="58">
        <v>0</v>
      </c>
      <c r="Q107" s="58">
        <v>20.895984928000001</v>
      </c>
      <c r="R107" s="59">
        <v>1E-4</v>
      </c>
      <c r="S107" s="59">
        <v>6.9999999999999999E-4</v>
      </c>
      <c r="T107" s="59">
        <v>2.0000000000000001E-4</v>
      </c>
    </row>
    <row r="108" spans="1:20">
      <c r="A108" t="s">
        <v>559</v>
      </c>
      <c r="B108" t="s">
        <v>560</v>
      </c>
      <c r="C108" t="s">
        <v>96</v>
      </c>
      <c r="D108" t="s">
        <v>108</v>
      </c>
      <c r="E108" t="s">
        <v>467</v>
      </c>
      <c r="F108" t="s">
        <v>342</v>
      </c>
      <c r="G108" t="s">
        <v>545</v>
      </c>
      <c r="H108" t="s">
        <v>177</v>
      </c>
      <c r="I108" s="108" t="s">
        <v>3327</v>
      </c>
      <c r="J108" s="58">
        <v>5.93</v>
      </c>
      <c r="K108" t="s">
        <v>98</v>
      </c>
      <c r="L108" s="59">
        <v>9.7000000000000003E-3</v>
      </c>
      <c r="M108" s="59">
        <v>3.8399999999999997E-2</v>
      </c>
      <c r="N108" s="58">
        <v>104508.78</v>
      </c>
      <c r="O108" s="58">
        <v>93.04</v>
      </c>
      <c r="P108" s="58">
        <v>0</v>
      </c>
      <c r="Q108" s="58">
        <v>97.234968911999999</v>
      </c>
      <c r="R108" s="59">
        <v>2.9999999999999997E-4</v>
      </c>
      <c r="S108" s="59">
        <v>3.3999999999999998E-3</v>
      </c>
      <c r="T108" s="59">
        <v>8.9999999999999998E-4</v>
      </c>
    </row>
    <row r="109" spans="1:20">
      <c r="A109" t="s">
        <v>561</v>
      </c>
      <c r="B109" t="s">
        <v>562</v>
      </c>
      <c r="C109" t="s">
        <v>96</v>
      </c>
      <c r="D109" t="s">
        <v>108</v>
      </c>
      <c r="E109" t="s">
        <v>563</v>
      </c>
      <c r="F109" t="s">
        <v>113</v>
      </c>
      <c r="G109" t="s">
        <v>545</v>
      </c>
      <c r="H109" t="s">
        <v>177</v>
      </c>
      <c r="I109" s="108" t="s">
        <v>3327</v>
      </c>
      <c r="J109" s="58">
        <v>0.5</v>
      </c>
      <c r="K109" t="s">
        <v>98</v>
      </c>
      <c r="L109" s="59">
        <v>1.9800000000000002E-2</v>
      </c>
      <c r="M109" s="59">
        <v>3.7699999999999997E-2</v>
      </c>
      <c r="N109" s="58">
        <v>25418.080000000002</v>
      </c>
      <c r="O109" s="58">
        <v>110.52</v>
      </c>
      <c r="P109" s="58">
        <v>0.28060000000000002</v>
      </c>
      <c r="Q109" s="58">
        <v>28.372662016</v>
      </c>
      <c r="R109" s="59">
        <v>2.0000000000000001E-4</v>
      </c>
      <c r="S109" s="59">
        <v>1E-3</v>
      </c>
      <c r="T109" s="59">
        <v>2.9999999999999997E-4</v>
      </c>
    </row>
    <row r="110" spans="1:20">
      <c r="A110" t="s">
        <v>564</v>
      </c>
      <c r="B110" t="s">
        <v>565</v>
      </c>
      <c r="C110" t="s">
        <v>96</v>
      </c>
      <c r="D110" t="s">
        <v>108</v>
      </c>
      <c r="E110" t="s">
        <v>566</v>
      </c>
      <c r="F110" t="s">
        <v>322</v>
      </c>
      <c r="G110" t="s">
        <v>545</v>
      </c>
      <c r="H110" t="s">
        <v>177</v>
      </c>
      <c r="I110" s="108" t="s">
        <v>3327</v>
      </c>
      <c r="J110" s="58">
        <v>2.82</v>
      </c>
      <c r="K110" t="s">
        <v>98</v>
      </c>
      <c r="L110" s="59">
        <v>1.9400000000000001E-2</v>
      </c>
      <c r="M110" s="59">
        <v>2.1399999999999999E-2</v>
      </c>
      <c r="N110" s="58">
        <v>1898.31</v>
      </c>
      <c r="O110" s="58">
        <v>111.9</v>
      </c>
      <c r="P110" s="58">
        <v>0</v>
      </c>
      <c r="Q110" s="58">
        <v>2.1242088899999998</v>
      </c>
      <c r="R110" s="59">
        <v>0</v>
      </c>
      <c r="S110" s="59">
        <v>1E-4</v>
      </c>
      <c r="T110" s="59">
        <v>0</v>
      </c>
    </row>
    <row r="111" spans="1:20">
      <c r="A111" t="s">
        <v>567</v>
      </c>
      <c r="B111" t="s">
        <v>568</v>
      </c>
      <c r="C111" t="s">
        <v>96</v>
      </c>
      <c r="D111" t="s">
        <v>108</v>
      </c>
      <c r="E111" t="s">
        <v>566</v>
      </c>
      <c r="F111" t="s">
        <v>322</v>
      </c>
      <c r="G111" t="s">
        <v>545</v>
      </c>
      <c r="H111" t="s">
        <v>177</v>
      </c>
      <c r="I111" s="108" t="s">
        <v>3327</v>
      </c>
      <c r="J111" s="58">
        <v>3.8</v>
      </c>
      <c r="K111" t="s">
        <v>98</v>
      </c>
      <c r="L111" s="59">
        <v>1.23E-2</v>
      </c>
      <c r="M111" s="59">
        <v>2.3300000000000001E-2</v>
      </c>
      <c r="N111" s="58">
        <v>137503.96</v>
      </c>
      <c r="O111" s="58">
        <v>107.66</v>
      </c>
      <c r="P111" s="58">
        <v>0</v>
      </c>
      <c r="Q111" s="58">
        <v>148.03676333600001</v>
      </c>
      <c r="R111" s="59">
        <v>1E-4</v>
      </c>
      <c r="S111" s="59">
        <v>5.3E-3</v>
      </c>
      <c r="T111" s="59">
        <v>1.2999999999999999E-3</v>
      </c>
    </row>
    <row r="112" spans="1:20">
      <c r="A112" t="s">
        <v>569</v>
      </c>
      <c r="B112" t="s">
        <v>570</v>
      </c>
      <c r="C112" t="s">
        <v>96</v>
      </c>
      <c r="D112" t="s">
        <v>108</v>
      </c>
      <c r="E112" t="s">
        <v>571</v>
      </c>
      <c r="F112" t="s">
        <v>110</v>
      </c>
      <c r="G112" t="s">
        <v>545</v>
      </c>
      <c r="H112" t="s">
        <v>177</v>
      </c>
      <c r="I112" s="108" t="s">
        <v>3327</v>
      </c>
      <c r="J112" s="58">
        <v>1.51</v>
      </c>
      <c r="K112" t="s">
        <v>98</v>
      </c>
      <c r="L112" s="59">
        <v>1.8499999999999999E-2</v>
      </c>
      <c r="M112" s="59">
        <v>2.98E-2</v>
      </c>
      <c r="N112" s="58">
        <v>13814.34</v>
      </c>
      <c r="O112" s="58">
        <v>108.37</v>
      </c>
      <c r="P112" s="58">
        <v>0</v>
      </c>
      <c r="Q112" s="58">
        <v>14.970600257999999</v>
      </c>
      <c r="R112" s="59">
        <v>0</v>
      </c>
      <c r="S112" s="59">
        <v>5.0000000000000001E-4</v>
      </c>
      <c r="T112" s="59">
        <v>1E-4</v>
      </c>
    </row>
    <row r="113" spans="1:20">
      <c r="A113" t="s">
        <v>572</v>
      </c>
      <c r="B113" t="s">
        <v>573</v>
      </c>
      <c r="C113" t="s">
        <v>96</v>
      </c>
      <c r="D113" t="s">
        <v>108</v>
      </c>
      <c r="E113" t="s">
        <v>571</v>
      </c>
      <c r="F113" t="s">
        <v>110</v>
      </c>
      <c r="G113" t="s">
        <v>545</v>
      </c>
      <c r="H113" t="s">
        <v>177</v>
      </c>
      <c r="I113" s="108" t="s">
        <v>3327</v>
      </c>
      <c r="J113" s="58">
        <v>2.14</v>
      </c>
      <c r="K113" t="s">
        <v>98</v>
      </c>
      <c r="L113" s="59">
        <v>3.2000000000000001E-2</v>
      </c>
      <c r="M113" s="59">
        <v>3.2099999999999997E-2</v>
      </c>
      <c r="N113" s="58">
        <v>183404.22</v>
      </c>
      <c r="O113" s="58">
        <v>103.92</v>
      </c>
      <c r="P113" s="58">
        <v>0</v>
      </c>
      <c r="Q113" s="58">
        <v>190.59366542399999</v>
      </c>
      <c r="R113" s="59">
        <v>5.0000000000000001E-4</v>
      </c>
      <c r="S113" s="59">
        <v>6.7999999999999996E-3</v>
      </c>
      <c r="T113" s="59">
        <v>1.6999999999999999E-3</v>
      </c>
    </row>
    <row r="114" spans="1:20">
      <c r="A114" t="s">
        <v>574</v>
      </c>
      <c r="B114" t="s">
        <v>575</v>
      </c>
      <c r="C114" t="s">
        <v>96</v>
      </c>
      <c r="D114" t="s">
        <v>108</v>
      </c>
      <c r="E114" t="s">
        <v>576</v>
      </c>
      <c r="F114" t="s">
        <v>110</v>
      </c>
      <c r="G114" t="s">
        <v>545</v>
      </c>
      <c r="H114" t="s">
        <v>177</v>
      </c>
      <c r="I114" s="108" t="s">
        <v>3327</v>
      </c>
      <c r="J114" s="58">
        <v>0.24</v>
      </c>
      <c r="K114" t="s">
        <v>98</v>
      </c>
      <c r="L114" s="59">
        <v>3.15E-2</v>
      </c>
      <c r="M114" s="59">
        <v>6.4799999999999996E-2</v>
      </c>
      <c r="N114" s="58">
        <v>49384.15</v>
      </c>
      <c r="O114" s="58">
        <v>111.21</v>
      </c>
      <c r="P114" s="58">
        <v>0</v>
      </c>
      <c r="Q114" s="58">
        <v>54.920113215000001</v>
      </c>
      <c r="R114" s="59">
        <v>4.0000000000000002E-4</v>
      </c>
      <c r="S114" s="59">
        <v>1.9E-3</v>
      </c>
      <c r="T114" s="59">
        <v>5.0000000000000001E-4</v>
      </c>
    </row>
    <row r="115" spans="1:20">
      <c r="A115" t="s">
        <v>577</v>
      </c>
      <c r="B115" t="s">
        <v>578</v>
      </c>
      <c r="C115" t="s">
        <v>96</v>
      </c>
      <c r="D115" t="s">
        <v>108</v>
      </c>
      <c r="E115" t="s">
        <v>576</v>
      </c>
      <c r="F115" t="s">
        <v>110</v>
      </c>
      <c r="G115" t="s">
        <v>545</v>
      </c>
      <c r="H115" t="s">
        <v>177</v>
      </c>
      <c r="I115" s="108" t="s">
        <v>3327</v>
      </c>
      <c r="J115" s="58">
        <v>2.58</v>
      </c>
      <c r="K115" t="s">
        <v>98</v>
      </c>
      <c r="L115" s="59">
        <v>0.01</v>
      </c>
      <c r="M115" s="59">
        <v>3.6400000000000002E-2</v>
      </c>
      <c r="N115" s="58">
        <v>111969.06</v>
      </c>
      <c r="O115" s="58">
        <v>101.24</v>
      </c>
      <c r="P115" s="58">
        <v>0</v>
      </c>
      <c r="Q115" s="58">
        <v>113.35747634400001</v>
      </c>
      <c r="R115" s="59">
        <v>2.9999999999999997E-4</v>
      </c>
      <c r="S115" s="59">
        <v>4.0000000000000001E-3</v>
      </c>
      <c r="T115" s="59">
        <v>1E-3</v>
      </c>
    </row>
    <row r="116" spans="1:20">
      <c r="A116" t="s">
        <v>579</v>
      </c>
      <c r="B116" t="s">
        <v>580</v>
      </c>
      <c r="C116" t="s">
        <v>96</v>
      </c>
      <c r="D116" t="s">
        <v>108</v>
      </c>
      <c r="E116" t="s">
        <v>576</v>
      </c>
      <c r="F116" t="s">
        <v>110</v>
      </c>
      <c r="G116" t="s">
        <v>545</v>
      </c>
      <c r="H116" t="s">
        <v>177</v>
      </c>
      <c r="I116" s="108" t="s">
        <v>3327</v>
      </c>
      <c r="J116" s="58">
        <v>3.16</v>
      </c>
      <c r="K116" t="s">
        <v>98</v>
      </c>
      <c r="L116" s="59">
        <v>3.2300000000000002E-2</v>
      </c>
      <c r="M116" s="59">
        <v>3.7499999999999999E-2</v>
      </c>
      <c r="N116" s="58">
        <v>123212.61</v>
      </c>
      <c r="O116" s="58">
        <v>102.58</v>
      </c>
      <c r="P116" s="58">
        <v>0</v>
      </c>
      <c r="Q116" s="58">
        <v>126.391495338</v>
      </c>
      <c r="R116" s="59">
        <v>2.9999999999999997E-4</v>
      </c>
      <c r="S116" s="59">
        <v>4.4999999999999997E-3</v>
      </c>
      <c r="T116" s="59">
        <v>1.1000000000000001E-3</v>
      </c>
    </row>
    <row r="117" spans="1:20">
      <c r="A117" t="s">
        <v>581</v>
      </c>
      <c r="B117" t="s">
        <v>582</v>
      </c>
      <c r="C117" t="s">
        <v>96</v>
      </c>
      <c r="D117" t="s">
        <v>108</v>
      </c>
      <c r="E117" t="s">
        <v>583</v>
      </c>
      <c r="F117" t="s">
        <v>103</v>
      </c>
      <c r="G117" t="s">
        <v>545</v>
      </c>
      <c r="H117" t="s">
        <v>177</v>
      </c>
      <c r="I117" s="108" t="s">
        <v>3327</v>
      </c>
      <c r="J117" s="58">
        <v>4.67</v>
      </c>
      <c r="K117" t="s">
        <v>98</v>
      </c>
      <c r="L117" s="59">
        <v>0.03</v>
      </c>
      <c r="M117" s="59">
        <v>3.85E-2</v>
      </c>
      <c r="N117" s="58">
        <v>74165.63</v>
      </c>
      <c r="O117" s="58">
        <v>97.18</v>
      </c>
      <c r="P117" s="58">
        <v>0</v>
      </c>
      <c r="Q117" s="58">
        <v>72.074159234000007</v>
      </c>
      <c r="R117" s="59">
        <v>2.9999999999999997E-4</v>
      </c>
      <c r="S117" s="59">
        <v>2.5999999999999999E-3</v>
      </c>
      <c r="T117" s="59">
        <v>5.9999999999999995E-4</v>
      </c>
    </row>
    <row r="118" spans="1:20">
      <c r="A118" t="s">
        <v>584</v>
      </c>
      <c r="B118" t="s">
        <v>585</v>
      </c>
      <c r="C118" t="s">
        <v>96</v>
      </c>
      <c r="D118" t="s">
        <v>108</v>
      </c>
      <c r="E118" t="s">
        <v>586</v>
      </c>
      <c r="F118" t="s">
        <v>342</v>
      </c>
      <c r="G118" t="s">
        <v>550</v>
      </c>
      <c r="H118" t="s">
        <v>127</v>
      </c>
      <c r="I118" s="108" t="s">
        <v>3327</v>
      </c>
      <c r="J118" s="58">
        <v>1.88</v>
      </c>
      <c r="K118" t="s">
        <v>98</v>
      </c>
      <c r="L118" s="59">
        <v>2.5000000000000001E-2</v>
      </c>
      <c r="M118" s="59">
        <v>2.6499999999999999E-2</v>
      </c>
      <c r="N118" s="58">
        <v>54097.7</v>
      </c>
      <c r="O118" s="58">
        <v>112.49</v>
      </c>
      <c r="P118" s="58">
        <v>0</v>
      </c>
      <c r="Q118" s="58">
        <v>60.85450273</v>
      </c>
      <c r="R118" s="59">
        <v>2.0000000000000001E-4</v>
      </c>
      <c r="S118" s="59">
        <v>2.2000000000000001E-3</v>
      </c>
      <c r="T118" s="59">
        <v>5.0000000000000001E-4</v>
      </c>
    </row>
    <row r="119" spans="1:20">
      <c r="A119" t="s">
        <v>587</v>
      </c>
      <c r="B119" t="s">
        <v>588</v>
      </c>
      <c r="C119" t="s">
        <v>96</v>
      </c>
      <c r="D119" t="s">
        <v>108</v>
      </c>
      <c r="E119" t="s">
        <v>586</v>
      </c>
      <c r="F119" t="s">
        <v>342</v>
      </c>
      <c r="G119" t="s">
        <v>550</v>
      </c>
      <c r="H119" t="s">
        <v>127</v>
      </c>
      <c r="I119" s="108" t="s">
        <v>3327</v>
      </c>
      <c r="J119" s="58">
        <v>5.3</v>
      </c>
      <c r="K119" t="s">
        <v>98</v>
      </c>
      <c r="L119" s="59">
        <v>1.9E-2</v>
      </c>
      <c r="M119" s="59">
        <v>3.4500000000000003E-2</v>
      </c>
      <c r="N119" s="58">
        <v>62731.99</v>
      </c>
      <c r="O119" s="58">
        <v>103.41</v>
      </c>
      <c r="P119" s="58">
        <v>0</v>
      </c>
      <c r="Q119" s="58">
        <v>64.871150858999997</v>
      </c>
      <c r="R119" s="59">
        <v>2.0000000000000001E-4</v>
      </c>
      <c r="S119" s="59">
        <v>2.3E-3</v>
      </c>
      <c r="T119" s="59">
        <v>5.9999999999999995E-4</v>
      </c>
    </row>
    <row r="120" spans="1:20">
      <c r="A120" t="s">
        <v>589</v>
      </c>
      <c r="B120" t="s">
        <v>590</v>
      </c>
      <c r="C120" t="s">
        <v>96</v>
      </c>
      <c r="D120" t="s">
        <v>108</v>
      </c>
      <c r="E120" t="s">
        <v>586</v>
      </c>
      <c r="F120" t="s">
        <v>342</v>
      </c>
      <c r="G120" t="s">
        <v>550</v>
      </c>
      <c r="H120" t="s">
        <v>127</v>
      </c>
      <c r="I120" s="108" t="s">
        <v>3327</v>
      </c>
      <c r="J120" s="58">
        <v>7.13</v>
      </c>
      <c r="K120" t="s">
        <v>98</v>
      </c>
      <c r="L120" s="59">
        <v>3.8999999999999998E-3</v>
      </c>
      <c r="M120" s="59">
        <v>3.7499999999999999E-2</v>
      </c>
      <c r="N120" s="58">
        <v>67302.33</v>
      </c>
      <c r="O120" s="58">
        <v>85.22</v>
      </c>
      <c r="P120" s="58">
        <v>0</v>
      </c>
      <c r="Q120" s="58">
        <v>57.355045625999999</v>
      </c>
      <c r="R120" s="59">
        <v>2.9999999999999997E-4</v>
      </c>
      <c r="S120" s="59">
        <v>2E-3</v>
      </c>
      <c r="T120" s="59">
        <v>5.0000000000000001E-4</v>
      </c>
    </row>
    <row r="121" spans="1:20">
      <c r="A121" t="s">
        <v>592</v>
      </c>
      <c r="B121" t="s">
        <v>593</v>
      </c>
      <c r="C121" t="s">
        <v>96</v>
      </c>
      <c r="D121" t="s">
        <v>108</v>
      </c>
      <c r="E121" t="s">
        <v>594</v>
      </c>
      <c r="F121" t="s">
        <v>595</v>
      </c>
      <c r="G121" t="s">
        <v>550</v>
      </c>
      <c r="H121" t="s">
        <v>127</v>
      </c>
      <c r="I121" s="108" t="s">
        <v>3327</v>
      </c>
      <c r="J121" s="58">
        <v>1.28</v>
      </c>
      <c r="K121" t="s">
        <v>98</v>
      </c>
      <c r="L121" s="59">
        <v>1.8499999999999999E-2</v>
      </c>
      <c r="M121" s="59">
        <v>2.0500000000000001E-2</v>
      </c>
      <c r="N121" s="58">
        <v>74308.06</v>
      </c>
      <c r="O121" s="58">
        <v>111.15</v>
      </c>
      <c r="P121" s="58">
        <v>0</v>
      </c>
      <c r="Q121" s="58">
        <v>82.593408690000004</v>
      </c>
      <c r="R121" s="59">
        <v>1E-4</v>
      </c>
      <c r="S121" s="59">
        <v>2.8999999999999998E-3</v>
      </c>
      <c r="T121" s="59">
        <v>6.9999999999999999E-4</v>
      </c>
    </row>
    <row r="122" spans="1:20">
      <c r="A122" t="s">
        <v>596</v>
      </c>
      <c r="B122" t="s">
        <v>597</v>
      </c>
      <c r="C122" t="s">
        <v>96</v>
      </c>
      <c r="D122" t="s">
        <v>108</v>
      </c>
      <c r="E122" t="s">
        <v>594</v>
      </c>
      <c r="F122" t="s">
        <v>595</v>
      </c>
      <c r="G122" t="s">
        <v>550</v>
      </c>
      <c r="H122" t="s">
        <v>127</v>
      </c>
      <c r="I122" s="108" t="s">
        <v>3327</v>
      </c>
      <c r="J122" s="58">
        <v>3.68</v>
      </c>
      <c r="K122" t="s">
        <v>98</v>
      </c>
      <c r="L122" s="59">
        <v>0.01</v>
      </c>
      <c r="M122" s="59">
        <v>4.1099999999999998E-2</v>
      </c>
      <c r="N122" s="58">
        <v>243441.21</v>
      </c>
      <c r="O122" s="58">
        <v>97.46</v>
      </c>
      <c r="P122" s="58">
        <v>0</v>
      </c>
      <c r="Q122" s="58">
        <v>237.257803266</v>
      </c>
      <c r="R122" s="59">
        <v>2.0000000000000001E-4</v>
      </c>
      <c r="S122" s="59">
        <v>8.3999999999999995E-3</v>
      </c>
      <c r="T122" s="59">
        <v>2.0999999999999999E-3</v>
      </c>
    </row>
    <row r="123" spans="1:20">
      <c r="A123" t="s">
        <v>598</v>
      </c>
      <c r="B123" t="s">
        <v>599</v>
      </c>
      <c r="C123" t="s">
        <v>96</v>
      </c>
      <c r="D123" t="s">
        <v>108</v>
      </c>
      <c r="E123" t="s">
        <v>594</v>
      </c>
      <c r="F123" t="s">
        <v>595</v>
      </c>
      <c r="G123" t="s">
        <v>550</v>
      </c>
      <c r="H123" t="s">
        <v>127</v>
      </c>
      <c r="I123" s="108" t="s">
        <v>3327</v>
      </c>
      <c r="J123" s="58">
        <v>2.33</v>
      </c>
      <c r="K123" t="s">
        <v>98</v>
      </c>
      <c r="L123" s="59">
        <v>3.5400000000000001E-2</v>
      </c>
      <c r="M123" s="59">
        <v>3.73E-2</v>
      </c>
      <c r="N123" s="58">
        <v>236244.8</v>
      </c>
      <c r="O123" s="58">
        <v>103.99</v>
      </c>
      <c r="P123" s="58">
        <v>0</v>
      </c>
      <c r="Q123" s="58">
        <v>245.67096752</v>
      </c>
      <c r="R123" s="59">
        <v>2.9999999999999997E-4</v>
      </c>
      <c r="S123" s="59">
        <v>8.6999999999999994E-3</v>
      </c>
      <c r="T123" s="59">
        <v>2.2000000000000001E-3</v>
      </c>
    </row>
    <row r="124" spans="1:20">
      <c r="A124" t="s">
        <v>600</v>
      </c>
      <c r="B124" t="s">
        <v>601</v>
      </c>
      <c r="C124" t="s">
        <v>96</v>
      </c>
      <c r="D124" t="s">
        <v>108</v>
      </c>
      <c r="E124" t="s">
        <v>594</v>
      </c>
      <c r="F124" t="s">
        <v>595</v>
      </c>
      <c r="G124" t="s">
        <v>550</v>
      </c>
      <c r="H124" t="s">
        <v>127</v>
      </c>
      <c r="I124" s="108" t="s">
        <v>3327</v>
      </c>
      <c r="J124" s="58">
        <v>0.89</v>
      </c>
      <c r="K124" t="s">
        <v>98</v>
      </c>
      <c r="L124" s="59">
        <v>0.01</v>
      </c>
      <c r="M124" s="59">
        <v>2.9600000000000001E-2</v>
      </c>
      <c r="N124" s="58">
        <v>146901.82999999999</v>
      </c>
      <c r="O124" s="58">
        <v>108.89</v>
      </c>
      <c r="P124" s="58">
        <v>0</v>
      </c>
      <c r="Q124" s="58">
        <v>159.961402687</v>
      </c>
      <c r="R124" s="59">
        <v>2.0000000000000001E-4</v>
      </c>
      <c r="S124" s="59">
        <v>5.7000000000000002E-3</v>
      </c>
      <c r="T124" s="59">
        <v>1.4E-3</v>
      </c>
    </row>
    <row r="125" spans="1:20">
      <c r="A125" t="s">
        <v>603</v>
      </c>
      <c r="B125" t="s">
        <v>604</v>
      </c>
      <c r="C125" t="s">
        <v>96</v>
      </c>
      <c r="D125" t="s">
        <v>108</v>
      </c>
      <c r="E125" t="s">
        <v>605</v>
      </c>
      <c r="F125" t="s">
        <v>342</v>
      </c>
      <c r="G125" t="s">
        <v>550</v>
      </c>
      <c r="H125" t="s">
        <v>127</v>
      </c>
      <c r="I125" s="108" t="s">
        <v>3327</v>
      </c>
      <c r="J125" s="58">
        <v>3.48</v>
      </c>
      <c r="K125" t="s">
        <v>98</v>
      </c>
      <c r="L125" s="59">
        <v>2.75E-2</v>
      </c>
      <c r="M125" s="59">
        <v>2.5700000000000001E-2</v>
      </c>
      <c r="N125" s="58">
        <v>120613.41</v>
      </c>
      <c r="O125" s="58">
        <v>111.53</v>
      </c>
      <c r="P125" s="58">
        <v>0</v>
      </c>
      <c r="Q125" s="58">
        <v>134.520136173</v>
      </c>
      <c r="R125" s="59">
        <v>2.0000000000000001E-4</v>
      </c>
      <c r="S125" s="59">
        <v>4.7999999999999996E-3</v>
      </c>
      <c r="T125" s="59">
        <v>1.1999999999999999E-3</v>
      </c>
    </row>
    <row r="126" spans="1:20">
      <c r="A126" t="s">
        <v>606</v>
      </c>
      <c r="B126" t="s">
        <v>607</v>
      </c>
      <c r="C126" t="s">
        <v>96</v>
      </c>
      <c r="D126" t="s">
        <v>108</v>
      </c>
      <c r="E126" t="s">
        <v>605</v>
      </c>
      <c r="F126" t="s">
        <v>342</v>
      </c>
      <c r="G126" t="s">
        <v>550</v>
      </c>
      <c r="H126" t="s">
        <v>127</v>
      </c>
      <c r="I126" s="108" t="s">
        <v>3327</v>
      </c>
      <c r="J126" s="58">
        <v>4.95</v>
      </c>
      <c r="K126" t="s">
        <v>98</v>
      </c>
      <c r="L126" s="59">
        <v>8.5000000000000006E-3</v>
      </c>
      <c r="M126" s="59">
        <v>2.9899999999999999E-2</v>
      </c>
      <c r="N126" s="58">
        <v>98250.55</v>
      </c>
      <c r="O126" s="58">
        <v>98.97</v>
      </c>
      <c r="P126" s="58">
        <v>0</v>
      </c>
      <c r="Q126" s="58">
        <v>97.238569334999994</v>
      </c>
      <c r="R126" s="59">
        <v>2.0000000000000001E-4</v>
      </c>
      <c r="S126" s="59">
        <v>3.3999999999999998E-3</v>
      </c>
      <c r="T126" s="59">
        <v>8.9999999999999998E-4</v>
      </c>
    </row>
    <row r="127" spans="1:20">
      <c r="A127" t="s">
        <v>608</v>
      </c>
      <c r="B127" t="s">
        <v>609</v>
      </c>
      <c r="C127" t="s">
        <v>96</v>
      </c>
      <c r="D127" t="s">
        <v>108</v>
      </c>
      <c r="E127" t="s">
        <v>605</v>
      </c>
      <c r="F127" t="s">
        <v>342</v>
      </c>
      <c r="G127" t="s">
        <v>550</v>
      </c>
      <c r="H127" t="s">
        <v>127</v>
      </c>
      <c r="I127" s="108" t="s">
        <v>3327</v>
      </c>
      <c r="J127" s="58">
        <v>6.41</v>
      </c>
      <c r="K127" t="s">
        <v>98</v>
      </c>
      <c r="L127" s="59">
        <v>3.1800000000000002E-2</v>
      </c>
      <c r="M127" s="59">
        <v>3.2500000000000001E-2</v>
      </c>
      <c r="N127" s="58">
        <v>98160.48</v>
      </c>
      <c r="O127" s="58">
        <v>102.29</v>
      </c>
      <c r="P127" s="58">
        <v>0</v>
      </c>
      <c r="Q127" s="58">
        <v>100.408354992</v>
      </c>
      <c r="R127" s="59">
        <v>5.0000000000000001E-4</v>
      </c>
      <c r="S127" s="59">
        <v>3.5999999999999999E-3</v>
      </c>
      <c r="T127" s="59">
        <v>8.9999999999999998E-4</v>
      </c>
    </row>
    <row r="128" spans="1:20">
      <c r="A128" t="s">
        <v>610</v>
      </c>
      <c r="B128" t="s">
        <v>611</v>
      </c>
      <c r="C128" t="s">
        <v>96</v>
      </c>
      <c r="D128" t="s">
        <v>108</v>
      </c>
      <c r="E128" t="s">
        <v>612</v>
      </c>
      <c r="F128" t="s">
        <v>613</v>
      </c>
      <c r="G128" t="s">
        <v>614</v>
      </c>
      <c r="H128" t="s">
        <v>127</v>
      </c>
      <c r="I128" s="108" t="s">
        <v>3327</v>
      </c>
      <c r="J128" s="58">
        <v>3.89</v>
      </c>
      <c r="K128" t="s">
        <v>98</v>
      </c>
      <c r="L128" s="59">
        <v>3.2500000000000001E-2</v>
      </c>
      <c r="M128" s="59">
        <v>3.8899999999999997E-2</v>
      </c>
      <c r="N128" s="58">
        <v>124420</v>
      </c>
      <c r="O128" s="58">
        <v>102.69</v>
      </c>
      <c r="P128" s="58">
        <v>0</v>
      </c>
      <c r="Q128" s="58">
        <v>127.766898</v>
      </c>
      <c r="R128" s="59">
        <v>5.0000000000000001E-4</v>
      </c>
      <c r="S128" s="59">
        <v>4.4999999999999997E-3</v>
      </c>
      <c r="T128" s="59">
        <v>1.1000000000000001E-3</v>
      </c>
    </row>
    <row r="129" spans="1:20">
      <c r="A129" t="s">
        <v>615</v>
      </c>
      <c r="B129" t="s">
        <v>616</v>
      </c>
      <c r="C129" t="s">
        <v>96</v>
      </c>
      <c r="D129" t="s">
        <v>108</v>
      </c>
      <c r="E129" t="s">
        <v>617</v>
      </c>
      <c r="F129" t="s">
        <v>618</v>
      </c>
      <c r="G129" t="s">
        <v>614</v>
      </c>
      <c r="H129" t="s">
        <v>127</v>
      </c>
      <c r="I129" s="108" t="s">
        <v>3327</v>
      </c>
      <c r="J129" s="58">
        <v>2.1800000000000002</v>
      </c>
      <c r="K129" t="s">
        <v>98</v>
      </c>
      <c r="L129" s="59">
        <v>2.5700000000000001E-2</v>
      </c>
      <c r="M129" s="59">
        <v>3.2500000000000001E-2</v>
      </c>
      <c r="N129" s="58">
        <v>155776.1</v>
      </c>
      <c r="O129" s="58">
        <v>111.45</v>
      </c>
      <c r="P129" s="58">
        <v>0</v>
      </c>
      <c r="Q129" s="58">
        <v>173.61246345000001</v>
      </c>
      <c r="R129" s="59">
        <v>1E-4</v>
      </c>
      <c r="S129" s="59">
        <v>6.1999999999999998E-3</v>
      </c>
      <c r="T129" s="59">
        <v>1.5E-3</v>
      </c>
    </row>
    <row r="130" spans="1:20">
      <c r="A130" t="s">
        <v>619</v>
      </c>
      <c r="B130" t="s">
        <v>620</v>
      </c>
      <c r="C130" t="s">
        <v>96</v>
      </c>
      <c r="D130" t="s">
        <v>108</v>
      </c>
      <c r="E130" t="s">
        <v>617</v>
      </c>
      <c r="F130" t="s">
        <v>618</v>
      </c>
      <c r="G130" t="s">
        <v>614</v>
      </c>
      <c r="H130" t="s">
        <v>127</v>
      </c>
      <c r="I130" s="108" t="s">
        <v>3327</v>
      </c>
      <c r="J130" s="58">
        <v>4.01</v>
      </c>
      <c r="K130" t="s">
        <v>98</v>
      </c>
      <c r="L130" s="59">
        <v>0.04</v>
      </c>
      <c r="M130" s="59">
        <v>3.5200000000000002E-2</v>
      </c>
      <c r="N130" s="58">
        <v>88435.61</v>
      </c>
      <c r="O130" s="58">
        <v>103.87</v>
      </c>
      <c r="P130" s="58">
        <v>0</v>
      </c>
      <c r="Q130" s="58">
        <v>91.858068106999994</v>
      </c>
      <c r="R130" s="59">
        <v>2.9999999999999997E-4</v>
      </c>
      <c r="S130" s="59">
        <v>3.3E-3</v>
      </c>
      <c r="T130" s="59">
        <v>8.0000000000000004E-4</v>
      </c>
    </row>
    <row r="131" spans="1:20">
      <c r="A131" t="s">
        <v>621</v>
      </c>
      <c r="B131" t="s">
        <v>622</v>
      </c>
      <c r="C131" t="s">
        <v>96</v>
      </c>
      <c r="D131" t="s">
        <v>108</v>
      </c>
      <c r="E131" t="s">
        <v>617</v>
      </c>
      <c r="F131" t="s">
        <v>618</v>
      </c>
      <c r="G131" t="s">
        <v>614</v>
      </c>
      <c r="H131" t="s">
        <v>127</v>
      </c>
      <c r="I131" s="108" t="s">
        <v>3327</v>
      </c>
      <c r="J131" s="58">
        <v>0.98</v>
      </c>
      <c r="K131" t="s">
        <v>98</v>
      </c>
      <c r="L131" s="59">
        <v>1.2200000000000001E-2</v>
      </c>
      <c r="M131" s="59">
        <v>2.8299999999999999E-2</v>
      </c>
      <c r="N131" s="58">
        <v>22617.56</v>
      </c>
      <c r="O131" s="58">
        <v>109.7</v>
      </c>
      <c r="P131" s="58">
        <v>0</v>
      </c>
      <c r="Q131" s="58">
        <v>24.811463320000001</v>
      </c>
      <c r="R131" s="59">
        <v>0</v>
      </c>
      <c r="S131" s="59">
        <v>8.9999999999999998E-4</v>
      </c>
      <c r="T131" s="59">
        <v>2.0000000000000001E-4</v>
      </c>
    </row>
    <row r="132" spans="1:20">
      <c r="A132" t="s">
        <v>623</v>
      </c>
      <c r="B132" t="s">
        <v>624</v>
      </c>
      <c r="C132" t="s">
        <v>96</v>
      </c>
      <c r="D132" t="s">
        <v>108</v>
      </c>
      <c r="E132" t="s">
        <v>617</v>
      </c>
      <c r="F132" t="s">
        <v>618</v>
      </c>
      <c r="G132" t="s">
        <v>614</v>
      </c>
      <c r="H132" t="s">
        <v>127</v>
      </c>
      <c r="I132" s="108" t="s">
        <v>3327</v>
      </c>
      <c r="J132" s="58">
        <v>4.8600000000000003</v>
      </c>
      <c r="K132" t="s">
        <v>98</v>
      </c>
      <c r="L132" s="59">
        <v>1.09E-2</v>
      </c>
      <c r="M132" s="59">
        <v>3.6600000000000001E-2</v>
      </c>
      <c r="N132" s="58">
        <v>75522.13</v>
      </c>
      <c r="O132" s="58">
        <v>97.27</v>
      </c>
      <c r="P132" s="58">
        <v>0</v>
      </c>
      <c r="Q132" s="58">
        <v>73.460375850999995</v>
      </c>
      <c r="R132" s="59">
        <v>1E-4</v>
      </c>
      <c r="S132" s="59">
        <v>2.5999999999999999E-3</v>
      </c>
      <c r="T132" s="59">
        <v>6.9999999999999999E-4</v>
      </c>
    </row>
    <row r="133" spans="1:20">
      <c r="A133" t="s">
        <v>625</v>
      </c>
      <c r="B133" t="s">
        <v>626</v>
      </c>
      <c r="C133" t="s">
        <v>96</v>
      </c>
      <c r="D133" t="s">
        <v>108</v>
      </c>
      <c r="E133" t="s">
        <v>617</v>
      </c>
      <c r="F133" t="s">
        <v>618</v>
      </c>
      <c r="G133" t="s">
        <v>614</v>
      </c>
      <c r="H133" t="s">
        <v>127</v>
      </c>
      <c r="I133" s="108" t="s">
        <v>3327</v>
      </c>
      <c r="J133" s="58">
        <v>5.81</v>
      </c>
      <c r="K133" t="s">
        <v>98</v>
      </c>
      <c r="L133" s="59">
        <v>1.54E-2</v>
      </c>
      <c r="M133" s="59">
        <v>3.8399999999999997E-2</v>
      </c>
      <c r="N133" s="58">
        <v>67512.289999999994</v>
      </c>
      <c r="O133" s="58">
        <v>95.41</v>
      </c>
      <c r="P133" s="58">
        <v>0</v>
      </c>
      <c r="Q133" s="58">
        <v>64.413475888999997</v>
      </c>
      <c r="R133" s="59">
        <v>2.0000000000000001E-4</v>
      </c>
      <c r="S133" s="59">
        <v>2.3E-3</v>
      </c>
      <c r="T133" s="59">
        <v>5.9999999999999995E-4</v>
      </c>
    </row>
    <row r="134" spans="1:20">
      <c r="A134" t="s">
        <v>627</v>
      </c>
      <c r="B134" t="s">
        <v>628</v>
      </c>
      <c r="C134" t="s">
        <v>96</v>
      </c>
      <c r="D134" t="s">
        <v>108</v>
      </c>
      <c r="E134" t="s">
        <v>629</v>
      </c>
      <c r="F134" t="s">
        <v>549</v>
      </c>
      <c r="G134" t="s">
        <v>630</v>
      </c>
      <c r="H134" t="s">
        <v>177</v>
      </c>
      <c r="I134" s="108" t="s">
        <v>3327</v>
      </c>
      <c r="J134" s="58">
        <v>4</v>
      </c>
      <c r="K134" t="s">
        <v>98</v>
      </c>
      <c r="L134" s="59">
        <v>7.4999999999999997E-3</v>
      </c>
      <c r="M134" s="59">
        <v>3.4099999999999998E-2</v>
      </c>
      <c r="N134" s="58">
        <v>338384.45</v>
      </c>
      <c r="O134" s="58">
        <v>97.97</v>
      </c>
      <c r="P134" s="58">
        <v>0</v>
      </c>
      <c r="Q134" s="58">
        <v>331.51524566500001</v>
      </c>
      <c r="R134" s="59">
        <v>2.0000000000000001E-4</v>
      </c>
      <c r="S134" s="59">
        <v>1.18E-2</v>
      </c>
      <c r="T134" s="59">
        <v>2.8999999999999998E-3</v>
      </c>
    </row>
    <row r="135" spans="1:20">
      <c r="A135" t="s">
        <v>631</v>
      </c>
      <c r="B135" t="s">
        <v>632</v>
      </c>
      <c r="C135" t="s">
        <v>96</v>
      </c>
      <c r="D135" t="s">
        <v>108</v>
      </c>
      <c r="E135" t="s">
        <v>629</v>
      </c>
      <c r="F135" t="s">
        <v>549</v>
      </c>
      <c r="G135" t="s">
        <v>630</v>
      </c>
      <c r="H135" t="s">
        <v>177</v>
      </c>
      <c r="I135" s="108" t="s">
        <v>3327</v>
      </c>
      <c r="J135" s="58">
        <v>6.11</v>
      </c>
      <c r="K135" t="s">
        <v>98</v>
      </c>
      <c r="L135" s="59">
        <v>4.0800000000000003E-2</v>
      </c>
      <c r="M135" s="59">
        <v>3.8899999999999997E-2</v>
      </c>
      <c r="N135" s="58">
        <v>83743.45</v>
      </c>
      <c r="O135" s="58">
        <v>101.94</v>
      </c>
      <c r="P135" s="58">
        <v>0</v>
      </c>
      <c r="Q135" s="58">
        <v>85.368072929999997</v>
      </c>
      <c r="R135" s="59">
        <v>2.0000000000000001E-4</v>
      </c>
      <c r="S135" s="59">
        <v>3.0000000000000001E-3</v>
      </c>
      <c r="T135" s="59">
        <v>8.0000000000000004E-4</v>
      </c>
    </row>
    <row r="136" spans="1:20">
      <c r="A136" t="s">
        <v>633</v>
      </c>
      <c r="B136" t="s">
        <v>634</v>
      </c>
      <c r="C136" t="s">
        <v>96</v>
      </c>
      <c r="D136" t="s">
        <v>108</v>
      </c>
      <c r="E136" t="s">
        <v>635</v>
      </c>
      <c r="F136" t="s">
        <v>618</v>
      </c>
      <c r="G136" t="s">
        <v>614</v>
      </c>
      <c r="H136" t="s">
        <v>127</v>
      </c>
      <c r="I136" s="108" t="s">
        <v>3327</v>
      </c>
      <c r="J136" s="58">
        <v>3.08</v>
      </c>
      <c r="K136" t="s">
        <v>98</v>
      </c>
      <c r="L136" s="59">
        <v>1.3299999999999999E-2</v>
      </c>
      <c r="M136" s="59">
        <v>2.9700000000000001E-2</v>
      </c>
      <c r="N136" s="58">
        <v>79402.64</v>
      </c>
      <c r="O136" s="58">
        <v>106.5</v>
      </c>
      <c r="P136" s="58">
        <v>0</v>
      </c>
      <c r="Q136" s="58">
        <v>84.563811599999994</v>
      </c>
      <c r="R136" s="59">
        <v>2.0000000000000001E-4</v>
      </c>
      <c r="S136" s="59">
        <v>3.0000000000000001E-3</v>
      </c>
      <c r="T136" s="59">
        <v>6.9999999999999999E-4</v>
      </c>
    </row>
    <row r="137" spans="1:20">
      <c r="A137" t="s">
        <v>636</v>
      </c>
      <c r="B137" t="s">
        <v>637</v>
      </c>
      <c r="C137" t="s">
        <v>96</v>
      </c>
      <c r="D137" t="s">
        <v>108</v>
      </c>
      <c r="E137" t="s">
        <v>638</v>
      </c>
      <c r="F137" t="s">
        <v>342</v>
      </c>
      <c r="G137" t="s">
        <v>630</v>
      </c>
      <c r="H137" t="s">
        <v>177</v>
      </c>
      <c r="I137" s="108" t="s">
        <v>3327</v>
      </c>
      <c r="J137" s="58">
        <v>3.5</v>
      </c>
      <c r="K137" t="s">
        <v>98</v>
      </c>
      <c r="L137" s="59">
        <v>1.7999999999999999E-2</v>
      </c>
      <c r="M137" s="59">
        <v>2.8000000000000001E-2</v>
      </c>
      <c r="N137" s="58">
        <v>8473.26</v>
      </c>
      <c r="O137" s="58">
        <v>108.67</v>
      </c>
      <c r="P137" s="58">
        <v>0</v>
      </c>
      <c r="Q137" s="58">
        <v>9.2078916419999999</v>
      </c>
      <c r="R137" s="59">
        <v>0</v>
      </c>
      <c r="S137" s="59">
        <v>2.9999999999999997E-4</v>
      </c>
      <c r="T137" s="59">
        <v>1E-4</v>
      </c>
    </row>
    <row r="138" spans="1:20">
      <c r="A138" t="s">
        <v>639</v>
      </c>
      <c r="B138" t="s">
        <v>640</v>
      </c>
      <c r="C138" t="s">
        <v>96</v>
      </c>
      <c r="D138" t="s">
        <v>108</v>
      </c>
      <c r="E138" t="s">
        <v>641</v>
      </c>
      <c r="F138" t="s">
        <v>342</v>
      </c>
      <c r="G138" t="s">
        <v>630</v>
      </c>
      <c r="H138" t="s">
        <v>177</v>
      </c>
      <c r="I138" s="108" t="s">
        <v>3327</v>
      </c>
      <c r="J138" s="58">
        <v>4.6500000000000004</v>
      </c>
      <c r="K138" t="s">
        <v>98</v>
      </c>
      <c r="L138" s="59">
        <v>3.6200000000000003E-2</v>
      </c>
      <c r="M138" s="59">
        <v>3.8100000000000002E-2</v>
      </c>
      <c r="N138" s="58">
        <v>258681.91</v>
      </c>
      <c r="O138" s="58">
        <v>102</v>
      </c>
      <c r="P138" s="58">
        <v>0</v>
      </c>
      <c r="Q138" s="58">
        <v>263.85554819999999</v>
      </c>
      <c r="R138" s="59">
        <v>1E-4</v>
      </c>
      <c r="S138" s="59">
        <v>9.4000000000000004E-3</v>
      </c>
      <c r="T138" s="59">
        <v>2.3E-3</v>
      </c>
    </row>
    <row r="139" spans="1:20">
      <c r="A139" t="s">
        <v>642</v>
      </c>
      <c r="B139" t="s">
        <v>643</v>
      </c>
      <c r="C139" t="s">
        <v>96</v>
      </c>
      <c r="D139" t="s">
        <v>108</v>
      </c>
      <c r="E139" t="s">
        <v>644</v>
      </c>
      <c r="F139" t="s">
        <v>322</v>
      </c>
      <c r="G139" t="s">
        <v>645</v>
      </c>
      <c r="H139" t="s">
        <v>177</v>
      </c>
      <c r="I139" s="108" t="s">
        <v>3327</v>
      </c>
      <c r="J139" s="58">
        <v>3.33</v>
      </c>
      <c r="K139" t="s">
        <v>98</v>
      </c>
      <c r="L139" s="59">
        <v>2.75E-2</v>
      </c>
      <c r="M139" s="59">
        <v>3.04E-2</v>
      </c>
      <c r="N139" s="58">
        <v>163421</v>
      </c>
      <c r="O139" s="58">
        <v>110.65</v>
      </c>
      <c r="P139" s="58">
        <v>0</v>
      </c>
      <c r="Q139" s="58">
        <v>180.82533649999999</v>
      </c>
      <c r="R139" s="59">
        <v>2.0000000000000001E-4</v>
      </c>
      <c r="S139" s="59">
        <v>6.4000000000000003E-3</v>
      </c>
      <c r="T139" s="59">
        <v>1.6000000000000001E-3</v>
      </c>
    </row>
    <row r="140" spans="1:20">
      <c r="A140" t="s">
        <v>646</v>
      </c>
      <c r="B140" t="s">
        <v>647</v>
      </c>
      <c r="C140" t="s">
        <v>96</v>
      </c>
      <c r="D140" t="s">
        <v>108</v>
      </c>
      <c r="E140" t="s">
        <v>635</v>
      </c>
      <c r="F140" t="s">
        <v>618</v>
      </c>
      <c r="G140" t="s">
        <v>648</v>
      </c>
      <c r="H140" t="s">
        <v>127</v>
      </c>
      <c r="I140" s="108" t="s">
        <v>3327</v>
      </c>
      <c r="J140" s="58">
        <v>2.89</v>
      </c>
      <c r="K140" t="s">
        <v>98</v>
      </c>
      <c r="L140" s="59">
        <v>3.2800000000000003E-2</v>
      </c>
      <c r="M140" s="59">
        <v>6.8900000000000003E-2</v>
      </c>
      <c r="N140" s="58">
        <v>114714.69</v>
      </c>
      <c r="O140" s="58">
        <v>102.18</v>
      </c>
      <c r="P140" s="58">
        <v>0</v>
      </c>
      <c r="Q140" s="58">
        <v>117.21547024199999</v>
      </c>
      <c r="R140" s="59">
        <v>1E-4</v>
      </c>
      <c r="S140" s="59">
        <v>4.1999999999999997E-3</v>
      </c>
      <c r="T140" s="59">
        <v>1E-3</v>
      </c>
    </row>
    <row r="141" spans="1:20">
      <c r="A141" t="s">
        <v>649</v>
      </c>
      <c r="B141" t="s">
        <v>650</v>
      </c>
      <c r="C141" t="s">
        <v>96</v>
      </c>
      <c r="D141" t="s">
        <v>108</v>
      </c>
      <c r="E141" t="s">
        <v>635</v>
      </c>
      <c r="F141" t="s">
        <v>618</v>
      </c>
      <c r="G141" t="s">
        <v>648</v>
      </c>
      <c r="H141" t="s">
        <v>127</v>
      </c>
      <c r="I141" s="108" t="s">
        <v>3327</v>
      </c>
      <c r="J141" s="58">
        <v>4.43</v>
      </c>
      <c r="K141" t="s">
        <v>98</v>
      </c>
      <c r="L141" s="59">
        <v>5.5E-2</v>
      </c>
      <c r="M141" s="59">
        <v>6.3899999999999998E-2</v>
      </c>
      <c r="N141" s="58">
        <v>76208</v>
      </c>
      <c r="O141" s="58">
        <v>98.6</v>
      </c>
      <c r="P141" s="58">
        <v>0</v>
      </c>
      <c r="Q141" s="58">
        <v>75.141087999999996</v>
      </c>
      <c r="R141" s="59">
        <v>2.0000000000000001E-4</v>
      </c>
      <c r="S141" s="59">
        <v>2.7000000000000001E-3</v>
      </c>
      <c r="T141" s="59">
        <v>6.9999999999999999E-4</v>
      </c>
    </row>
    <row r="142" spans="1:20">
      <c r="A142" t="s">
        <v>651</v>
      </c>
      <c r="B142" t="s">
        <v>652</v>
      </c>
      <c r="C142" t="s">
        <v>96</v>
      </c>
      <c r="D142" t="s">
        <v>108</v>
      </c>
      <c r="E142" t="s">
        <v>635</v>
      </c>
      <c r="F142" t="s">
        <v>618</v>
      </c>
      <c r="G142" t="s">
        <v>648</v>
      </c>
      <c r="H142" t="s">
        <v>127</v>
      </c>
      <c r="I142" s="108" t="s">
        <v>3327</v>
      </c>
      <c r="J142" s="58">
        <v>2.2000000000000002</v>
      </c>
      <c r="K142" t="s">
        <v>98</v>
      </c>
      <c r="L142" s="59">
        <v>0.04</v>
      </c>
      <c r="M142" s="59">
        <v>6.59E-2</v>
      </c>
      <c r="N142" s="58">
        <v>82709.149999999994</v>
      </c>
      <c r="O142" s="58">
        <v>105.42</v>
      </c>
      <c r="P142" s="58">
        <v>0</v>
      </c>
      <c r="Q142" s="58">
        <v>87.191985930000001</v>
      </c>
      <c r="R142" s="59">
        <v>0</v>
      </c>
      <c r="S142" s="59">
        <v>3.0999999999999999E-3</v>
      </c>
      <c r="T142" s="59">
        <v>8.0000000000000004E-4</v>
      </c>
    </row>
    <row r="143" spans="1:20">
      <c r="A143" t="s">
        <v>653</v>
      </c>
      <c r="B143" t="s">
        <v>654</v>
      </c>
      <c r="C143" t="s">
        <v>96</v>
      </c>
      <c r="D143" t="s">
        <v>108</v>
      </c>
      <c r="E143" t="s">
        <v>635</v>
      </c>
      <c r="F143" t="s">
        <v>618</v>
      </c>
      <c r="G143" t="s">
        <v>648</v>
      </c>
      <c r="H143" t="s">
        <v>127</v>
      </c>
      <c r="I143" s="108" t="s">
        <v>3327</v>
      </c>
      <c r="J143" s="58">
        <v>4.7300000000000004</v>
      </c>
      <c r="K143" t="s">
        <v>98</v>
      </c>
      <c r="L143" s="59">
        <v>1.7899999999999999E-2</v>
      </c>
      <c r="M143" s="59">
        <v>6.5000000000000002E-2</v>
      </c>
      <c r="N143" s="58">
        <v>39044.800000000003</v>
      </c>
      <c r="O143" s="58">
        <v>89.15</v>
      </c>
      <c r="P143" s="58">
        <v>0</v>
      </c>
      <c r="Q143" s="58">
        <v>34.808439200000002</v>
      </c>
      <c r="R143" s="59">
        <v>0</v>
      </c>
      <c r="S143" s="59">
        <v>1.1999999999999999E-3</v>
      </c>
      <c r="T143" s="59">
        <v>2.9999999999999997E-4</v>
      </c>
    </row>
    <row r="144" spans="1:20">
      <c r="A144" t="s">
        <v>655</v>
      </c>
      <c r="B144" t="s">
        <v>656</v>
      </c>
      <c r="C144" t="s">
        <v>96</v>
      </c>
      <c r="D144" t="s">
        <v>108</v>
      </c>
      <c r="E144" t="s">
        <v>638</v>
      </c>
      <c r="F144" t="s">
        <v>342</v>
      </c>
      <c r="G144" t="s">
        <v>645</v>
      </c>
      <c r="H144" t="s">
        <v>177</v>
      </c>
      <c r="I144" s="108" t="s">
        <v>3327</v>
      </c>
      <c r="J144" s="58">
        <v>2.72</v>
      </c>
      <c r="K144" t="s">
        <v>98</v>
      </c>
      <c r="L144" s="59">
        <v>3.3000000000000002E-2</v>
      </c>
      <c r="M144" s="59">
        <v>4.2000000000000003E-2</v>
      </c>
      <c r="N144" s="58">
        <v>158142.82</v>
      </c>
      <c r="O144" s="58">
        <v>108.69</v>
      </c>
      <c r="P144" s="58">
        <v>0</v>
      </c>
      <c r="Q144" s="58">
        <v>171.88543105799999</v>
      </c>
      <c r="R144" s="59">
        <v>2.9999999999999997E-4</v>
      </c>
      <c r="S144" s="59">
        <v>6.1000000000000004E-3</v>
      </c>
      <c r="T144" s="59">
        <v>1.5E-3</v>
      </c>
    </row>
    <row r="145" spans="1:20">
      <c r="A145" t="s">
        <v>657</v>
      </c>
      <c r="B145" t="s">
        <v>658</v>
      </c>
      <c r="C145" t="s">
        <v>96</v>
      </c>
      <c r="D145" t="s">
        <v>108</v>
      </c>
      <c r="E145" t="s">
        <v>638</v>
      </c>
      <c r="F145" t="s">
        <v>342</v>
      </c>
      <c r="G145" t="s">
        <v>645</v>
      </c>
      <c r="H145" t="s">
        <v>177</v>
      </c>
      <c r="I145" s="108" t="s">
        <v>3327</v>
      </c>
      <c r="J145" s="58">
        <v>2.81</v>
      </c>
      <c r="K145" t="s">
        <v>98</v>
      </c>
      <c r="L145" s="59">
        <v>3.6499999999999998E-2</v>
      </c>
      <c r="M145" s="59">
        <v>4.3299999999999998E-2</v>
      </c>
      <c r="N145" s="58">
        <v>56960.480000000003</v>
      </c>
      <c r="O145" s="58">
        <v>101.64</v>
      </c>
      <c r="P145" s="58">
        <v>0</v>
      </c>
      <c r="Q145" s="58">
        <v>57.894631871999998</v>
      </c>
      <c r="R145" s="59">
        <v>2.9999999999999997E-4</v>
      </c>
      <c r="S145" s="59">
        <v>2.0999999999999999E-3</v>
      </c>
      <c r="T145" s="59">
        <v>5.0000000000000001E-4</v>
      </c>
    </row>
    <row r="146" spans="1:20">
      <c r="A146" t="s">
        <v>659</v>
      </c>
      <c r="B146" t="s">
        <v>660</v>
      </c>
      <c r="C146" t="s">
        <v>96</v>
      </c>
      <c r="D146" t="s">
        <v>108</v>
      </c>
      <c r="E146" t="s">
        <v>661</v>
      </c>
      <c r="F146" t="s">
        <v>342</v>
      </c>
      <c r="G146" t="s">
        <v>645</v>
      </c>
      <c r="H146" t="s">
        <v>177</v>
      </c>
      <c r="I146" s="108" t="s">
        <v>3327</v>
      </c>
      <c r="J146" s="58">
        <v>1.99</v>
      </c>
      <c r="K146" t="s">
        <v>98</v>
      </c>
      <c r="L146" s="59">
        <v>1E-3</v>
      </c>
      <c r="M146" s="59">
        <v>2.5999999999999999E-2</v>
      </c>
      <c r="N146" s="58">
        <v>148398.31</v>
      </c>
      <c r="O146" s="58">
        <v>106.05</v>
      </c>
      <c r="P146" s="58">
        <v>0</v>
      </c>
      <c r="Q146" s="58">
        <v>157.376407755</v>
      </c>
      <c r="R146" s="59">
        <v>2.9999999999999997E-4</v>
      </c>
      <c r="S146" s="59">
        <v>5.5999999999999999E-3</v>
      </c>
      <c r="T146" s="59">
        <v>1.4E-3</v>
      </c>
    </row>
    <row r="147" spans="1:20">
      <c r="A147" t="s">
        <v>662</v>
      </c>
      <c r="B147" t="s">
        <v>663</v>
      </c>
      <c r="C147" t="s">
        <v>96</v>
      </c>
      <c r="D147" t="s">
        <v>108</v>
      </c>
      <c r="E147" t="s">
        <v>661</v>
      </c>
      <c r="F147" t="s">
        <v>342</v>
      </c>
      <c r="G147" t="s">
        <v>645</v>
      </c>
      <c r="H147" t="s">
        <v>177</v>
      </c>
      <c r="I147" s="108" t="s">
        <v>3327</v>
      </c>
      <c r="J147" s="58">
        <v>4.71</v>
      </c>
      <c r="K147" t="s">
        <v>98</v>
      </c>
      <c r="L147" s="59">
        <v>3.0000000000000001E-3</v>
      </c>
      <c r="M147" s="59">
        <v>3.5999999999999997E-2</v>
      </c>
      <c r="N147" s="58">
        <v>83687.06</v>
      </c>
      <c r="O147" s="58">
        <v>94.75</v>
      </c>
      <c r="P147" s="58">
        <v>0</v>
      </c>
      <c r="Q147" s="58">
        <v>79.293489350000002</v>
      </c>
      <c r="R147" s="59">
        <v>2.0000000000000001E-4</v>
      </c>
      <c r="S147" s="59">
        <v>2.8E-3</v>
      </c>
      <c r="T147" s="59">
        <v>6.9999999999999999E-4</v>
      </c>
    </row>
    <row r="148" spans="1:20">
      <c r="A148" t="s">
        <v>664</v>
      </c>
      <c r="B148" t="s">
        <v>665</v>
      </c>
      <c r="C148" t="s">
        <v>96</v>
      </c>
      <c r="D148" t="s">
        <v>108</v>
      </c>
      <c r="E148" t="s">
        <v>661</v>
      </c>
      <c r="F148" t="s">
        <v>342</v>
      </c>
      <c r="G148" t="s">
        <v>645</v>
      </c>
      <c r="H148" t="s">
        <v>177</v>
      </c>
      <c r="I148" s="108" t="s">
        <v>3327</v>
      </c>
      <c r="J148" s="58">
        <v>3.22</v>
      </c>
      <c r="K148" t="s">
        <v>98</v>
      </c>
      <c r="L148" s="59">
        <v>3.0000000000000001E-3</v>
      </c>
      <c r="M148" s="59">
        <v>3.3799999999999997E-2</v>
      </c>
      <c r="N148" s="58">
        <v>121548.71</v>
      </c>
      <c r="O148" s="58">
        <v>97.61</v>
      </c>
      <c r="P148" s="58">
        <v>0</v>
      </c>
      <c r="Q148" s="58">
        <v>118.643695831</v>
      </c>
      <c r="R148" s="59">
        <v>2.0000000000000001E-4</v>
      </c>
      <c r="S148" s="59">
        <v>4.1999999999999997E-3</v>
      </c>
      <c r="T148" s="59">
        <v>1.1000000000000001E-3</v>
      </c>
    </row>
    <row r="149" spans="1:20">
      <c r="A149" t="s">
        <v>667</v>
      </c>
      <c r="B149" t="s">
        <v>668</v>
      </c>
      <c r="C149" t="s">
        <v>96</v>
      </c>
      <c r="D149" t="s">
        <v>108</v>
      </c>
      <c r="E149" t="s">
        <v>661</v>
      </c>
      <c r="F149" t="s">
        <v>342</v>
      </c>
      <c r="G149" t="s">
        <v>645</v>
      </c>
      <c r="H149" t="s">
        <v>177</v>
      </c>
      <c r="I149" s="108" t="s">
        <v>3327</v>
      </c>
      <c r="J149" s="58">
        <v>2.73</v>
      </c>
      <c r="K149" t="s">
        <v>98</v>
      </c>
      <c r="L149" s="59">
        <v>3.0000000000000001E-3</v>
      </c>
      <c r="M149" s="59">
        <v>3.2599999999999997E-2</v>
      </c>
      <c r="N149" s="58">
        <v>46785.62</v>
      </c>
      <c r="O149" s="58">
        <v>95.51</v>
      </c>
      <c r="P149" s="58">
        <v>0</v>
      </c>
      <c r="Q149" s="58">
        <v>44.684945661999997</v>
      </c>
      <c r="R149" s="59">
        <v>1E-4</v>
      </c>
      <c r="S149" s="59">
        <v>1.6000000000000001E-3</v>
      </c>
      <c r="T149" s="59">
        <v>4.0000000000000002E-4</v>
      </c>
    </row>
    <row r="150" spans="1:20">
      <c r="A150" t="s">
        <v>669</v>
      </c>
      <c r="B150" t="s">
        <v>670</v>
      </c>
      <c r="C150" t="s">
        <v>96</v>
      </c>
      <c r="D150" t="s">
        <v>108</v>
      </c>
      <c r="E150" t="s">
        <v>671</v>
      </c>
      <c r="F150" t="s">
        <v>672</v>
      </c>
      <c r="G150" s="66" t="s">
        <v>3239</v>
      </c>
      <c r="H150" s="108" t="s">
        <v>3327</v>
      </c>
      <c r="I150" s="108" t="s">
        <v>3327</v>
      </c>
      <c r="J150" s="58">
        <v>3.01</v>
      </c>
      <c r="K150" t="s">
        <v>98</v>
      </c>
      <c r="L150" s="59">
        <v>1.4800000000000001E-2</v>
      </c>
      <c r="M150" s="59">
        <v>3.5099999999999999E-2</v>
      </c>
      <c r="N150" s="58">
        <v>188097.87</v>
      </c>
      <c r="O150" s="58">
        <v>102.99</v>
      </c>
      <c r="P150" s="58">
        <v>0</v>
      </c>
      <c r="Q150" s="58">
        <v>193.72199631300001</v>
      </c>
      <c r="R150" s="59">
        <v>2.0000000000000001E-4</v>
      </c>
      <c r="S150" s="59">
        <v>6.8999999999999999E-3</v>
      </c>
      <c r="T150" s="59">
        <v>1.6999999999999999E-3</v>
      </c>
    </row>
    <row r="151" spans="1:20">
      <c r="A151" t="s">
        <v>673</v>
      </c>
      <c r="B151" t="s">
        <v>674</v>
      </c>
      <c r="C151" t="s">
        <v>96</v>
      </c>
      <c r="D151" t="s">
        <v>108</v>
      </c>
      <c r="E151" t="s">
        <v>675</v>
      </c>
      <c r="F151" t="s">
        <v>103</v>
      </c>
      <c r="G151" s="66" t="s">
        <v>3239</v>
      </c>
      <c r="H151" s="108" t="s">
        <v>3327</v>
      </c>
      <c r="I151" s="108" t="s">
        <v>3327</v>
      </c>
      <c r="J151" s="58">
        <v>0.99</v>
      </c>
      <c r="K151" t="s">
        <v>98</v>
      </c>
      <c r="L151" s="59">
        <v>6.8000000000000005E-2</v>
      </c>
      <c r="M151" s="59">
        <v>0</v>
      </c>
      <c r="N151" s="58">
        <v>40945.49</v>
      </c>
      <c r="O151" s="58">
        <v>22.77</v>
      </c>
      <c r="P151" s="58">
        <v>0</v>
      </c>
      <c r="Q151" s="58">
        <v>9.3232880730000005</v>
      </c>
      <c r="R151" s="59">
        <v>1E-4</v>
      </c>
      <c r="S151" s="59">
        <v>2.9999999999999997E-4</v>
      </c>
      <c r="T151" s="59">
        <v>1E-4</v>
      </c>
    </row>
    <row r="152" spans="1:20">
      <c r="A152" t="s">
        <v>676</v>
      </c>
      <c r="B152" t="s">
        <v>677</v>
      </c>
      <c r="C152" t="s">
        <v>96</v>
      </c>
      <c r="D152" t="s">
        <v>108</v>
      </c>
      <c r="E152" t="s">
        <v>678</v>
      </c>
      <c r="F152" t="s">
        <v>342</v>
      </c>
      <c r="G152" s="66" t="s">
        <v>3239</v>
      </c>
      <c r="H152" s="108" t="s">
        <v>3327</v>
      </c>
      <c r="I152" s="108" t="s">
        <v>3327</v>
      </c>
      <c r="J152" s="58">
        <v>2.98</v>
      </c>
      <c r="K152" t="s">
        <v>98</v>
      </c>
      <c r="L152" s="59">
        <v>1.9E-2</v>
      </c>
      <c r="M152" s="59">
        <v>3.3500000000000002E-2</v>
      </c>
      <c r="N152" s="58">
        <v>104862.21</v>
      </c>
      <c r="O152" s="58">
        <v>103</v>
      </c>
      <c r="P152" s="58">
        <v>0</v>
      </c>
      <c r="Q152" s="58">
        <v>108.0080763</v>
      </c>
      <c r="R152" s="59">
        <v>2.0000000000000001E-4</v>
      </c>
      <c r="S152" s="59">
        <v>3.8E-3</v>
      </c>
      <c r="T152" s="59">
        <v>1E-3</v>
      </c>
    </row>
    <row r="153" spans="1:20">
      <c r="A153" t="s">
        <v>679</v>
      </c>
      <c r="B153" t="s">
        <v>680</v>
      </c>
      <c r="C153" t="s">
        <v>96</v>
      </c>
      <c r="D153" t="s">
        <v>108</v>
      </c>
      <c r="E153" t="s">
        <v>681</v>
      </c>
      <c r="F153" t="s">
        <v>322</v>
      </c>
      <c r="G153" s="66" t="s">
        <v>3239</v>
      </c>
      <c r="H153" s="108" t="s">
        <v>3327</v>
      </c>
      <c r="I153" s="108" t="s">
        <v>3327</v>
      </c>
      <c r="J153" s="58">
        <v>2.09</v>
      </c>
      <c r="K153" t="s">
        <v>98</v>
      </c>
      <c r="L153" s="59">
        <v>1.6400000000000001E-2</v>
      </c>
      <c r="M153" s="59">
        <v>3.0300000000000001E-2</v>
      </c>
      <c r="N153" s="58">
        <v>22292.639999999999</v>
      </c>
      <c r="O153" s="58">
        <v>108.85</v>
      </c>
      <c r="P153" s="58">
        <v>0</v>
      </c>
      <c r="Q153" s="58">
        <v>24.265538639999999</v>
      </c>
      <c r="R153" s="59">
        <v>1E-4</v>
      </c>
      <c r="S153" s="59">
        <v>8.9999999999999998E-4</v>
      </c>
      <c r="T153" s="59">
        <v>2.0000000000000001E-4</v>
      </c>
    </row>
    <row r="154" spans="1:20">
      <c r="A154" s="60" t="s">
        <v>224</v>
      </c>
      <c r="B154" s="110" t="s">
        <v>3327</v>
      </c>
      <c r="C154" s="110" t="s">
        <v>3327</v>
      </c>
      <c r="D154" s="110" t="s">
        <v>3327</v>
      </c>
      <c r="E154" s="110" t="s">
        <v>3327</v>
      </c>
      <c r="F154" s="110" t="s">
        <v>3327</v>
      </c>
      <c r="G154" s="110" t="s">
        <v>3327</v>
      </c>
      <c r="H154" s="110" t="s">
        <v>3327</v>
      </c>
      <c r="I154" s="110" t="s">
        <v>3327</v>
      </c>
      <c r="J154" s="62">
        <v>3.96</v>
      </c>
      <c r="K154" s="110" t="s">
        <v>3327</v>
      </c>
      <c r="L154" s="110" t="s">
        <v>3327</v>
      </c>
      <c r="M154" s="61">
        <v>5.2900000000000003E-2</v>
      </c>
      <c r="N154" s="62">
        <v>3813817.9</v>
      </c>
      <c r="O154" s="110" t="s">
        <v>3327</v>
      </c>
      <c r="P154" s="62">
        <v>36.77366</v>
      </c>
      <c r="Q154" s="62">
        <v>3598.3026339500002</v>
      </c>
      <c r="R154" s="110" t="s">
        <v>3327</v>
      </c>
      <c r="S154" s="61">
        <v>0.12770000000000001</v>
      </c>
      <c r="T154" s="61">
        <v>3.1899999999999998E-2</v>
      </c>
    </row>
    <row r="155" spans="1:20">
      <c r="A155" t="s">
        <v>682</v>
      </c>
      <c r="B155" t="s">
        <v>683</v>
      </c>
      <c r="C155" t="s">
        <v>96</v>
      </c>
      <c r="D155" t="s">
        <v>108</v>
      </c>
      <c r="E155" t="s">
        <v>684</v>
      </c>
      <c r="F155" t="s">
        <v>685</v>
      </c>
      <c r="G155" t="s">
        <v>176</v>
      </c>
      <c r="H155" t="s">
        <v>177</v>
      </c>
      <c r="I155" s="108" t="s">
        <v>3327</v>
      </c>
      <c r="J155" s="58">
        <v>0.9</v>
      </c>
      <c r="K155" t="s">
        <v>98</v>
      </c>
      <c r="L155" s="59">
        <v>5.7000000000000002E-2</v>
      </c>
      <c r="M155" s="59">
        <v>4.6199999999999998E-2</v>
      </c>
      <c r="N155" s="58">
        <v>0.01</v>
      </c>
      <c r="O155" s="58">
        <v>101.48</v>
      </c>
      <c r="P155" s="58">
        <v>0</v>
      </c>
      <c r="Q155" s="58">
        <v>1.0148E-5</v>
      </c>
      <c r="R155" s="59">
        <v>0</v>
      </c>
      <c r="S155" s="59">
        <v>0</v>
      </c>
      <c r="T155" s="59">
        <v>0</v>
      </c>
    </row>
    <row r="156" spans="1:20">
      <c r="A156" t="s">
        <v>686</v>
      </c>
      <c r="B156" t="s">
        <v>687</v>
      </c>
      <c r="C156" t="s">
        <v>96</v>
      </c>
      <c r="D156" t="s">
        <v>108</v>
      </c>
      <c r="E156" t="s">
        <v>354</v>
      </c>
      <c r="F156" t="s">
        <v>342</v>
      </c>
      <c r="G156" t="s">
        <v>355</v>
      </c>
      <c r="H156" t="s">
        <v>177</v>
      </c>
      <c r="I156" s="108" t="s">
        <v>3327</v>
      </c>
      <c r="J156" s="58">
        <v>5.65</v>
      </c>
      <c r="K156" t="s">
        <v>98</v>
      </c>
      <c r="L156" s="59">
        <v>2.5499999999999998E-2</v>
      </c>
      <c r="M156" s="59">
        <v>5.04E-2</v>
      </c>
      <c r="N156" s="58">
        <v>223067.18</v>
      </c>
      <c r="O156" s="58">
        <v>87.22</v>
      </c>
      <c r="P156" s="58">
        <v>0</v>
      </c>
      <c r="Q156" s="58">
        <v>194.55919439600001</v>
      </c>
      <c r="R156" s="59">
        <v>2.0000000000000001E-4</v>
      </c>
      <c r="S156" s="59">
        <v>6.8999999999999999E-3</v>
      </c>
      <c r="T156" s="59">
        <v>1.6999999999999999E-3</v>
      </c>
    </row>
    <row r="157" spans="1:20">
      <c r="A157" t="s">
        <v>688</v>
      </c>
      <c r="B157" t="s">
        <v>689</v>
      </c>
      <c r="C157" t="s">
        <v>96</v>
      </c>
      <c r="D157" t="s">
        <v>108</v>
      </c>
      <c r="E157" t="s">
        <v>430</v>
      </c>
      <c r="F157" t="s">
        <v>431</v>
      </c>
      <c r="G157" t="s">
        <v>364</v>
      </c>
      <c r="H157" t="s">
        <v>127</v>
      </c>
      <c r="I157" s="108" t="s">
        <v>3327</v>
      </c>
      <c r="J157" s="58">
        <v>4.9800000000000004</v>
      </c>
      <c r="K157" t="s">
        <v>98</v>
      </c>
      <c r="L157" s="59">
        <v>1.9400000000000001E-2</v>
      </c>
      <c r="M157" s="59">
        <v>4.7199999999999999E-2</v>
      </c>
      <c r="N157" s="58">
        <v>26410.639999999999</v>
      </c>
      <c r="O157" s="58">
        <v>87.3</v>
      </c>
      <c r="P157" s="58">
        <v>0</v>
      </c>
      <c r="Q157" s="58">
        <v>23.056488720000001</v>
      </c>
      <c r="R157" s="59">
        <v>1E-4</v>
      </c>
      <c r="S157" s="59">
        <v>8.0000000000000004E-4</v>
      </c>
      <c r="T157" s="59">
        <v>2.0000000000000001E-4</v>
      </c>
    </row>
    <row r="158" spans="1:20">
      <c r="A158" t="s">
        <v>691</v>
      </c>
      <c r="B158" t="s">
        <v>692</v>
      </c>
      <c r="C158" t="s">
        <v>96</v>
      </c>
      <c r="D158" t="s">
        <v>108</v>
      </c>
      <c r="E158" t="s">
        <v>693</v>
      </c>
      <c r="F158" t="s">
        <v>431</v>
      </c>
      <c r="G158" t="s">
        <v>364</v>
      </c>
      <c r="H158" t="s">
        <v>127</v>
      </c>
      <c r="I158" s="108" t="s">
        <v>3327</v>
      </c>
      <c r="J158" s="58">
        <v>5.49</v>
      </c>
      <c r="K158" t="s">
        <v>98</v>
      </c>
      <c r="L158" s="59">
        <v>1.95E-2</v>
      </c>
      <c r="M158" s="59">
        <v>4.8599999999999997E-2</v>
      </c>
      <c r="N158" s="58">
        <v>1829.06</v>
      </c>
      <c r="O158" s="58">
        <v>85.34</v>
      </c>
      <c r="P158" s="58">
        <v>0</v>
      </c>
      <c r="Q158" s="58">
        <v>1.5609198040000001</v>
      </c>
      <c r="R158" s="59">
        <v>0</v>
      </c>
      <c r="S158" s="59">
        <v>1E-4</v>
      </c>
      <c r="T158" s="59">
        <v>0</v>
      </c>
    </row>
    <row r="159" spans="1:20">
      <c r="A159" t="s">
        <v>694</v>
      </c>
      <c r="B159" t="s">
        <v>695</v>
      </c>
      <c r="C159" t="s">
        <v>96</v>
      </c>
      <c r="D159" t="s">
        <v>108</v>
      </c>
      <c r="E159" t="s">
        <v>696</v>
      </c>
      <c r="F159" t="s">
        <v>342</v>
      </c>
      <c r="G159" t="s">
        <v>355</v>
      </c>
      <c r="H159" t="s">
        <v>177</v>
      </c>
      <c r="I159" s="108" t="s">
        <v>3327</v>
      </c>
      <c r="J159" s="58">
        <v>0.8</v>
      </c>
      <c r="K159" t="s">
        <v>98</v>
      </c>
      <c r="L159" s="59">
        <v>2.5499999999999998E-2</v>
      </c>
      <c r="M159" s="59">
        <v>4.4400000000000002E-2</v>
      </c>
      <c r="N159" s="58">
        <v>27420</v>
      </c>
      <c r="O159" s="58">
        <v>98.58</v>
      </c>
      <c r="P159" s="58">
        <v>0</v>
      </c>
      <c r="Q159" s="58">
        <v>27.030636000000001</v>
      </c>
      <c r="R159" s="59">
        <v>1E-4</v>
      </c>
      <c r="S159" s="59">
        <v>1E-3</v>
      </c>
      <c r="T159" s="59">
        <v>2.0000000000000001E-4</v>
      </c>
    </row>
    <row r="160" spans="1:20">
      <c r="A160" t="s">
        <v>697</v>
      </c>
      <c r="B160" t="s">
        <v>698</v>
      </c>
      <c r="C160" t="s">
        <v>96</v>
      </c>
      <c r="D160" t="s">
        <v>108</v>
      </c>
      <c r="E160" t="s">
        <v>462</v>
      </c>
      <c r="F160" t="s">
        <v>110</v>
      </c>
      <c r="G160" t="s">
        <v>355</v>
      </c>
      <c r="H160" t="s">
        <v>177</v>
      </c>
      <c r="I160" s="108" t="s">
        <v>3327</v>
      </c>
      <c r="J160" s="58">
        <v>3.62</v>
      </c>
      <c r="K160" t="s">
        <v>98</v>
      </c>
      <c r="L160" s="59">
        <v>4.5600000000000002E-2</v>
      </c>
      <c r="M160" s="59">
        <v>5.0900000000000001E-2</v>
      </c>
      <c r="N160" s="58">
        <v>53021.82</v>
      </c>
      <c r="O160" s="58">
        <v>98.58</v>
      </c>
      <c r="P160" s="58">
        <v>0</v>
      </c>
      <c r="Q160" s="58">
        <v>52.268910155999997</v>
      </c>
      <c r="R160" s="59">
        <v>1E-4</v>
      </c>
      <c r="S160" s="59">
        <v>1.9E-3</v>
      </c>
      <c r="T160" s="59">
        <v>5.0000000000000001E-4</v>
      </c>
    </row>
    <row r="161" spans="1:20">
      <c r="A161" t="s">
        <v>699</v>
      </c>
      <c r="B161" t="s">
        <v>700</v>
      </c>
      <c r="C161" t="s">
        <v>96</v>
      </c>
      <c r="D161" t="s">
        <v>108</v>
      </c>
      <c r="E161" t="s">
        <v>480</v>
      </c>
      <c r="F161" t="s">
        <v>113</v>
      </c>
      <c r="G161" t="s">
        <v>481</v>
      </c>
      <c r="H161" t="s">
        <v>127</v>
      </c>
      <c r="I161" s="108" t="s">
        <v>3327</v>
      </c>
      <c r="J161" s="58">
        <v>8.5</v>
      </c>
      <c r="K161" t="s">
        <v>98</v>
      </c>
      <c r="L161" s="59">
        <v>2.7900000000000001E-2</v>
      </c>
      <c r="M161" s="59">
        <v>5.0099999999999999E-2</v>
      </c>
      <c r="N161" s="58">
        <v>53345.599999999999</v>
      </c>
      <c r="O161" s="58">
        <v>83.51</v>
      </c>
      <c r="P161" s="58">
        <v>0</v>
      </c>
      <c r="Q161" s="58">
        <v>44.548910560000003</v>
      </c>
      <c r="R161" s="59">
        <v>1E-4</v>
      </c>
      <c r="S161" s="59">
        <v>1.6000000000000001E-3</v>
      </c>
      <c r="T161" s="59">
        <v>4.0000000000000002E-4</v>
      </c>
    </row>
    <row r="162" spans="1:20">
      <c r="A162" t="s">
        <v>701</v>
      </c>
      <c r="B162" t="s">
        <v>702</v>
      </c>
      <c r="C162" t="s">
        <v>96</v>
      </c>
      <c r="D162" t="s">
        <v>108</v>
      </c>
      <c r="E162" t="s">
        <v>703</v>
      </c>
      <c r="F162" t="s">
        <v>111</v>
      </c>
      <c r="G162" t="s">
        <v>481</v>
      </c>
      <c r="H162" t="s">
        <v>127</v>
      </c>
      <c r="I162" s="108" t="s">
        <v>3327</v>
      </c>
      <c r="J162" s="58">
        <v>1.29</v>
      </c>
      <c r="K162" t="s">
        <v>98</v>
      </c>
      <c r="L162" s="59">
        <v>6.0999999999999999E-2</v>
      </c>
      <c r="M162" s="59">
        <v>6.0100000000000001E-2</v>
      </c>
      <c r="N162" s="58">
        <v>114312</v>
      </c>
      <c r="O162" s="58">
        <v>101.47</v>
      </c>
      <c r="P162" s="58">
        <v>0</v>
      </c>
      <c r="Q162" s="58">
        <v>115.9923864</v>
      </c>
      <c r="R162" s="59">
        <v>2.9999999999999997E-4</v>
      </c>
      <c r="S162" s="59">
        <v>4.1000000000000003E-3</v>
      </c>
      <c r="T162" s="59">
        <v>1E-3</v>
      </c>
    </row>
    <row r="163" spans="1:20">
      <c r="A163" t="s">
        <v>704</v>
      </c>
      <c r="B163" t="s">
        <v>705</v>
      </c>
      <c r="C163" t="s">
        <v>96</v>
      </c>
      <c r="D163" t="s">
        <v>108</v>
      </c>
      <c r="E163" t="s">
        <v>515</v>
      </c>
      <c r="F163" t="s">
        <v>431</v>
      </c>
      <c r="G163" t="s">
        <v>481</v>
      </c>
      <c r="H163" t="s">
        <v>127</v>
      </c>
      <c r="I163" s="108" t="s">
        <v>3327</v>
      </c>
      <c r="J163" s="58">
        <v>7.07</v>
      </c>
      <c r="K163" t="s">
        <v>98</v>
      </c>
      <c r="L163" s="59">
        <v>3.0499999999999999E-2</v>
      </c>
      <c r="M163" s="59">
        <v>5.1700000000000003E-2</v>
      </c>
      <c r="N163" s="58">
        <v>77828.05</v>
      </c>
      <c r="O163" s="58">
        <v>86.63</v>
      </c>
      <c r="P163" s="58">
        <v>0</v>
      </c>
      <c r="Q163" s="58">
        <v>67.422439714999996</v>
      </c>
      <c r="R163" s="59">
        <v>1E-4</v>
      </c>
      <c r="S163" s="59">
        <v>2.3999999999999998E-3</v>
      </c>
      <c r="T163" s="59">
        <v>5.9999999999999995E-4</v>
      </c>
    </row>
    <row r="164" spans="1:20">
      <c r="A164" t="s">
        <v>706</v>
      </c>
      <c r="B164" t="s">
        <v>707</v>
      </c>
      <c r="C164" t="s">
        <v>96</v>
      </c>
      <c r="D164" t="s">
        <v>108</v>
      </c>
      <c r="E164" t="s">
        <v>515</v>
      </c>
      <c r="F164" t="s">
        <v>431</v>
      </c>
      <c r="G164" t="s">
        <v>481</v>
      </c>
      <c r="H164" t="s">
        <v>127</v>
      </c>
      <c r="I164" s="108" t="s">
        <v>3327</v>
      </c>
      <c r="J164" s="58">
        <v>2.42</v>
      </c>
      <c r="K164" t="s">
        <v>98</v>
      </c>
      <c r="L164" s="59">
        <v>2.9100000000000001E-2</v>
      </c>
      <c r="M164" s="59">
        <v>4.2700000000000002E-2</v>
      </c>
      <c r="N164" s="58">
        <v>37410.89</v>
      </c>
      <c r="O164" s="58">
        <v>96.93</v>
      </c>
      <c r="P164" s="58">
        <v>0</v>
      </c>
      <c r="Q164" s="58">
        <v>36.262375677000001</v>
      </c>
      <c r="R164" s="59">
        <v>1E-4</v>
      </c>
      <c r="S164" s="59">
        <v>1.2999999999999999E-3</v>
      </c>
      <c r="T164" s="59">
        <v>2.9999999999999997E-4</v>
      </c>
    </row>
    <row r="165" spans="1:20">
      <c r="A165" t="s">
        <v>708</v>
      </c>
      <c r="B165" t="s">
        <v>709</v>
      </c>
      <c r="C165" t="s">
        <v>96</v>
      </c>
      <c r="D165" t="s">
        <v>108</v>
      </c>
      <c r="E165" t="s">
        <v>515</v>
      </c>
      <c r="F165" t="s">
        <v>431</v>
      </c>
      <c r="G165" t="s">
        <v>481</v>
      </c>
      <c r="H165" t="s">
        <v>127</v>
      </c>
      <c r="I165" s="108" t="s">
        <v>3327</v>
      </c>
      <c r="J165" s="58">
        <v>6.3</v>
      </c>
      <c r="K165" t="s">
        <v>98</v>
      </c>
      <c r="L165" s="59">
        <v>3.0499999999999999E-2</v>
      </c>
      <c r="M165" s="59">
        <v>5.0599999999999999E-2</v>
      </c>
      <c r="N165" s="58">
        <v>127667.74</v>
      </c>
      <c r="O165" s="58">
        <v>88.63</v>
      </c>
      <c r="P165" s="58">
        <v>0</v>
      </c>
      <c r="Q165" s="58">
        <v>113.151917962</v>
      </c>
      <c r="R165" s="59">
        <v>2.0000000000000001E-4</v>
      </c>
      <c r="S165" s="59">
        <v>4.0000000000000001E-3</v>
      </c>
      <c r="T165" s="59">
        <v>1E-3</v>
      </c>
    </row>
    <row r="166" spans="1:20">
      <c r="A166" t="s">
        <v>710</v>
      </c>
      <c r="B166" t="s">
        <v>711</v>
      </c>
      <c r="C166" t="s">
        <v>96</v>
      </c>
      <c r="D166" t="s">
        <v>108</v>
      </c>
      <c r="E166" t="s">
        <v>515</v>
      </c>
      <c r="F166" t="s">
        <v>431</v>
      </c>
      <c r="G166" t="s">
        <v>481</v>
      </c>
      <c r="H166" t="s">
        <v>127</v>
      </c>
      <c r="I166" s="108" t="s">
        <v>3327</v>
      </c>
      <c r="J166" s="58">
        <v>7.94</v>
      </c>
      <c r="K166" t="s">
        <v>98</v>
      </c>
      <c r="L166" s="59">
        <v>2.63E-2</v>
      </c>
      <c r="M166" s="59">
        <v>5.2400000000000002E-2</v>
      </c>
      <c r="N166" s="58">
        <v>137174.39999999999</v>
      </c>
      <c r="O166" s="58">
        <v>81.86</v>
      </c>
      <c r="P166" s="58">
        <v>0</v>
      </c>
      <c r="Q166" s="58">
        <v>112.29096384</v>
      </c>
      <c r="R166" s="59">
        <v>2.0000000000000001E-4</v>
      </c>
      <c r="S166" s="59">
        <v>4.0000000000000001E-3</v>
      </c>
      <c r="T166" s="59">
        <v>1E-3</v>
      </c>
    </row>
    <row r="167" spans="1:20">
      <c r="A167" t="s">
        <v>712</v>
      </c>
      <c r="B167" t="s">
        <v>713</v>
      </c>
      <c r="C167" t="s">
        <v>96</v>
      </c>
      <c r="D167" t="s">
        <v>108</v>
      </c>
      <c r="E167" t="s">
        <v>522</v>
      </c>
      <c r="F167" t="s">
        <v>431</v>
      </c>
      <c r="G167" t="s">
        <v>481</v>
      </c>
      <c r="H167" t="s">
        <v>127</v>
      </c>
      <c r="I167" s="108" t="s">
        <v>3327</v>
      </c>
      <c r="J167" s="58">
        <v>5.72</v>
      </c>
      <c r="K167" t="s">
        <v>98</v>
      </c>
      <c r="L167" s="59">
        <v>2.64E-2</v>
      </c>
      <c r="M167" s="59">
        <v>4.9599999999999998E-2</v>
      </c>
      <c r="N167" s="58">
        <v>211130.65</v>
      </c>
      <c r="O167" s="58">
        <v>88.65</v>
      </c>
      <c r="P167" s="58">
        <v>0</v>
      </c>
      <c r="Q167" s="58">
        <v>187.16732122499999</v>
      </c>
      <c r="R167" s="59">
        <v>1E-4</v>
      </c>
      <c r="S167" s="59">
        <v>6.6E-3</v>
      </c>
      <c r="T167" s="59">
        <v>1.6999999999999999E-3</v>
      </c>
    </row>
    <row r="168" spans="1:20">
      <c r="A168" t="s">
        <v>714</v>
      </c>
      <c r="B168" t="s">
        <v>715</v>
      </c>
      <c r="C168" t="s">
        <v>96</v>
      </c>
      <c r="D168" t="s">
        <v>108</v>
      </c>
      <c r="E168" t="s">
        <v>716</v>
      </c>
      <c r="F168" t="s">
        <v>431</v>
      </c>
      <c r="G168" t="s">
        <v>468</v>
      </c>
      <c r="H168" t="s">
        <v>177</v>
      </c>
      <c r="I168" s="108" t="s">
        <v>3327</v>
      </c>
      <c r="J168" s="58">
        <v>3.72</v>
      </c>
      <c r="K168" t="s">
        <v>98</v>
      </c>
      <c r="L168" s="59">
        <v>4.7E-2</v>
      </c>
      <c r="M168" s="59">
        <v>4.5400000000000003E-2</v>
      </c>
      <c r="N168" s="58">
        <v>70111.360000000001</v>
      </c>
      <c r="O168" s="58">
        <v>104.73</v>
      </c>
      <c r="P168" s="58">
        <v>0</v>
      </c>
      <c r="Q168" s="58">
        <v>73.427627328</v>
      </c>
      <c r="R168" s="59">
        <v>1E-4</v>
      </c>
      <c r="S168" s="59">
        <v>2.5999999999999999E-3</v>
      </c>
      <c r="T168" s="59">
        <v>6.9999999999999999E-4</v>
      </c>
    </row>
    <row r="169" spans="1:20">
      <c r="A169" t="s">
        <v>717</v>
      </c>
      <c r="B169" t="s">
        <v>718</v>
      </c>
      <c r="C169" t="s">
        <v>96</v>
      </c>
      <c r="D169" t="s">
        <v>108</v>
      </c>
      <c r="E169" t="s">
        <v>522</v>
      </c>
      <c r="F169" t="s">
        <v>431</v>
      </c>
      <c r="G169" t="s">
        <v>481</v>
      </c>
      <c r="H169" t="s">
        <v>127</v>
      </c>
      <c r="I169" s="108" t="s">
        <v>3327</v>
      </c>
      <c r="J169" s="58">
        <v>7.35</v>
      </c>
      <c r="K169" t="s">
        <v>98</v>
      </c>
      <c r="L169" s="59">
        <v>2.5000000000000001E-2</v>
      </c>
      <c r="M169" s="59">
        <v>5.28E-2</v>
      </c>
      <c r="N169" s="58">
        <v>126328.38</v>
      </c>
      <c r="O169" s="58">
        <v>82.64</v>
      </c>
      <c r="P169" s="58">
        <v>0</v>
      </c>
      <c r="Q169" s="58">
        <v>104.39777323200001</v>
      </c>
      <c r="R169" s="59">
        <v>1E-4</v>
      </c>
      <c r="S169" s="59">
        <v>3.7000000000000002E-3</v>
      </c>
      <c r="T169" s="59">
        <v>8.9999999999999998E-4</v>
      </c>
    </row>
    <row r="170" spans="1:20">
      <c r="A170" t="s">
        <v>719</v>
      </c>
      <c r="B170" t="s">
        <v>720</v>
      </c>
      <c r="C170" t="s">
        <v>96</v>
      </c>
      <c r="D170" t="s">
        <v>108</v>
      </c>
      <c r="E170" t="s">
        <v>721</v>
      </c>
      <c r="F170" t="s">
        <v>431</v>
      </c>
      <c r="G170" t="s">
        <v>481</v>
      </c>
      <c r="H170" t="s">
        <v>127</v>
      </c>
      <c r="I170" s="108" t="s">
        <v>3327</v>
      </c>
      <c r="J170" s="58">
        <v>6.33</v>
      </c>
      <c r="K170" t="s">
        <v>98</v>
      </c>
      <c r="L170" s="59">
        <v>2.98E-2</v>
      </c>
      <c r="M170" s="59">
        <v>4.9500000000000002E-2</v>
      </c>
      <c r="N170" s="58">
        <v>74438.45</v>
      </c>
      <c r="O170" s="58">
        <v>88.82</v>
      </c>
      <c r="P170" s="58">
        <v>0</v>
      </c>
      <c r="Q170" s="58">
        <v>66.116231290000002</v>
      </c>
      <c r="R170" s="59">
        <v>2.0000000000000001E-4</v>
      </c>
      <c r="S170" s="59">
        <v>2.3E-3</v>
      </c>
      <c r="T170" s="59">
        <v>5.9999999999999995E-4</v>
      </c>
    </row>
    <row r="171" spans="1:20">
      <c r="A171" t="s">
        <v>722</v>
      </c>
      <c r="B171" t="s">
        <v>723</v>
      </c>
      <c r="C171" t="s">
        <v>96</v>
      </c>
      <c r="D171" t="s">
        <v>108</v>
      </c>
      <c r="E171" t="s">
        <v>721</v>
      </c>
      <c r="F171" t="s">
        <v>431</v>
      </c>
      <c r="G171" t="s">
        <v>481</v>
      </c>
      <c r="H171" t="s">
        <v>127</v>
      </c>
      <c r="I171" s="108" t="s">
        <v>3327</v>
      </c>
      <c r="J171" s="58">
        <v>5.04</v>
      </c>
      <c r="K171" t="s">
        <v>98</v>
      </c>
      <c r="L171" s="59">
        <v>3.4299999999999997E-2</v>
      </c>
      <c r="M171" s="59">
        <v>4.6699999999999998E-2</v>
      </c>
      <c r="N171" s="58">
        <v>83182.27</v>
      </c>
      <c r="O171" s="58">
        <v>94.3</v>
      </c>
      <c r="P171" s="58">
        <v>0</v>
      </c>
      <c r="Q171" s="58">
        <v>78.440880609999994</v>
      </c>
      <c r="R171" s="59">
        <v>2.9999999999999997E-4</v>
      </c>
      <c r="S171" s="59">
        <v>2.8E-3</v>
      </c>
      <c r="T171" s="59">
        <v>6.9999999999999999E-4</v>
      </c>
    </row>
    <row r="172" spans="1:20">
      <c r="A172" t="s">
        <v>724</v>
      </c>
      <c r="B172" t="s">
        <v>725</v>
      </c>
      <c r="C172" t="s">
        <v>96</v>
      </c>
      <c r="D172" t="s">
        <v>108</v>
      </c>
      <c r="E172" t="s">
        <v>541</v>
      </c>
      <c r="F172" t="s">
        <v>431</v>
      </c>
      <c r="G172" t="s">
        <v>481</v>
      </c>
      <c r="H172" t="s">
        <v>127</v>
      </c>
      <c r="I172" s="108" t="s">
        <v>3327</v>
      </c>
      <c r="J172" s="58">
        <v>2.54</v>
      </c>
      <c r="K172" t="s">
        <v>98</v>
      </c>
      <c r="L172" s="59">
        <v>3.3000000000000002E-2</v>
      </c>
      <c r="M172" s="59">
        <v>4.2599999999999999E-2</v>
      </c>
      <c r="N172" s="58">
        <v>61290.68</v>
      </c>
      <c r="O172" s="58">
        <v>98.82</v>
      </c>
      <c r="P172" s="58">
        <v>0</v>
      </c>
      <c r="Q172" s="58">
        <v>60.567449975999999</v>
      </c>
      <c r="R172" s="59">
        <v>2.0000000000000001E-4</v>
      </c>
      <c r="S172" s="59">
        <v>2.0999999999999999E-3</v>
      </c>
      <c r="T172" s="59">
        <v>5.0000000000000001E-4</v>
      </c>
    </row>
    <row r="173" spans="1:20">
      <c r="A173" t="s">
        <v>726</v>
      </c>
      <c r="B173" t="s">
        <v>727</v>
      </c>
      <c r="C173" t="s">
        <v>96</v>
      </c>
      <c r="D173" t="s">
        <v>108</v>
      </c>
      <c r="E173" t="s">
        <v>541</v>
      </c>
      <c r="F173" t="s">
        <v>431</v>
      </c>
      <c r="G173" t="s">
        <v>481</v>
      </c>
      <c r="H173" t="s">
        <v>127</v>
      </c>
      <c r="I173" s="108" t="s">
        <v>3327</v>
      </c>
      <c r="J173" s="58">
        <v>4.96</v>
      </c>
      <c r="K173" t="s">
        <v>98</v>
      </c>
      <c r="L173" s="59">
        <v>2.6200000000000001E-2</v>
      </c>
      <c r="M173" s="59">
        <v>4.7100000000000003E-2</v>
      </c>
      <c r="N173" s="58">
        <v>104421.36</v>
      </c>
      <c r="O173" s="58">
        <v>90.92</v>
      </c>
      <c r="P173" s="58">
        <v>0</v>
      </c>
      <c r="Q173" s="58">
        <v>94.939900511999994</v>
      </c>
      <c r="R173" s="59">
        <v>1E-4</v>
      </c>
      <c r="S173" s="59">
        <v>3.3999999999999998E-3</v>
      </c>
      <c r="T173" s="59">
        <v>8.0000000000000004E-4</v>
      </c>
    </row>
    <row r="174" spans="1:20">
      <c r="A174" t="s">
        <v>728</v>
      </c>
      <c r="B174" t="s">
        <v>729</v>
      </c>
      <c r="C174" t="s">
        <v>96</v>
      </c>
      <c r="D174" t="s">
        <v>108</v>
      </c>
      <c r="E174" t="s">
        <v>730</v>
      </c>
      <c r="F174" t="s">
        <v>731</v>
      </c>
      <c r="G174" t="s">
        <v>468</v>
      </c>
      <c r="H174" t="s">
        <v>177</v>
      </c>
      <c r="I174" s="108" t="s">
        <v>3327</v>
      </c>
      <c r="J174" s="58">
        <v>0.28000000000000003</v>
      </c>
      <c r="K174" t="s">
        <v>98</v>
      </c>
      <c r="L174" s="59">
        <v>2.4E-2</v>
      </c>
      <c r="M174" s="59">
        <v>5.6599999999999998E-2</v>
      </c>
      <c r="N174" s="58">
        <v>3634.57</v>
      </c>
      <c r="O174" s="58">
        <v>99.29</v>
      </c>
      <c r="P174" s="58">
        <v>0</v>
      </c>
      <c r="Q174" s="58">
        <v>3.6087645529999999</v>
      </c>
      <c r="R174" s="59">
        <v>0</v>
      </c>
      <c r="S174" s="59">
        <v>1E-4</v>
      </c>
      <c r="T174" s="59">
        <v>0</v>
      </c>
    </row>
    <row r="175" spans="1:20">
      <c r="A175" t="s">
        <v>732</v>
      </c>
      <c r="B175" t="s">
        <v>733</v>
      </c>
      <c r="C175" t="s">
        <v>96</v>
      </c>
      <c r="D175" t="s">
        <v>108</v>
      </c>
      <c r="E175" t="s">
        <v>730</v>
      </c>
      <c r="F175" t="s">
        <v>731</v>
      </c>
      <c r="G175" t="s">
        <v>468</v>
      </c>
      <c r="H175" t="s">
        <v>177</v>
      </c>
      <c r="I175" s="108" t="s">
        <v>3327</v>
      </c>
      <c r="J175" s="58">
        <v>2.2799999999999998</v>
      </c>
      <c r="K175" t="s">
        <v>98</v>
      </c>
      <c r="L175" s="59">
        <v>2.3E-2</v>
      </c>
      <c r="M175" s="59">
        <v>4.9599999999999998E-2</v>
      </c>
      <c r="N175" s="58">
        <v>48035.06</v>
      </c>
      <c r="O175" s="58">
        <v>95.03</v>
      </c>
      <c r="P175" s="58">
        <v>0</v>
      </c>
      <c r="Q175" s="58">
        <v>45.647717518</v>
      </c>
      <c r="R175" s="59">
        <v>1E-4</v>
      </c>
      <c r="S175" s="59">
        <v>1.6000000000000001E-3</v>
      </c>
      <c r="T175" s="59">
        <v>4.0000000000000002E-4</v>
      </c>
    </row>
    <row r="176" spans="1:20">
      <c r="A176" t="s">
        <v>734</v>
      </c>
      <c r="B176" t="s">
        <v>735</v>
      </c>
      <c r="C176" t="s">
        <v>96</v>
      </c>
      <c r="D176" t="s">
        <v>108</v>
      </c>
      <c r="E176" t="s">
        <v>730</v>
      </c>
      <c r="F176" t="s">
        <v>731</v>
      </c>
      <c r="G176" t="s">
        <v>468</v>
      </c>
      <c r="H176" t="s">
        <v>177</v>
      </c>
      <c r="I176" s="108" t="s">
        <v>3327</v>
      </c>
      <c r="J176" s="58">
        <v>1.36</v>
      </c>
      <c r="K176" t="s">
        <v>98</v>
      </c>
      <c r="L176" s="59">
        <v>2.75E-2</v>
      </c>
      <c r="M176" s="59">
        <v>4.9500000000000002E-2</v>
      </c>
      <c r="N176" s="58">
        <v>35385.870000000003</v>
      </c>
      <c r="O176" s="58">
        <v>98.05</v>
      </c>
      <c r="P176" s="58">
        <v>0</v>
      </c>
      <c r="Q176" s="58">
        <v>34.695845534999997</v>
      </c>
      <c r="R176" s="59">
        <v>1E-4</v>
      </c>
      <c r="S176" s="59">
        <v>1.1999999999999999E-3</v>
      </c>
      <c r="T176" s="59">
        <v>2.9999999999999997E-4</v>
      </c>
    </row>
    <row r="177" spans="1:20">
      <c r="A177" t="s">
        <v>736</v>
      </c>
      <c r="B177" t="s">
        <v>737</v>
      </c>
      <c r="C177" t="s">
        <v>96</v>
      </c>
      <c r="D177" t="s">
        <v>108</v>
      </c>
      <c r="E177" t="s">
        <v>730</v>
      </c>
      <c r="F177" t="s">
        <v>731</v>
      </c>
      <c r="G177" t="s">
        <v>468</v>
      </c>
      <c r="H177" t="s">
        <v>177</v>
      </c>
      <c r="I177" s="108" t="s">
        <v>3327</v>
      </c>
      <c r="J177" s="58">
        <v>2.37</v>
      </c>
      <c r="K177" t="s">
        <v>98</v>
      </c>
      <c r="L177" s="59">
        <v>2.1499999999999998E-2</v>
      </c>
      <c r="M177" s="59">
        <v>5.1900000000000002E-2</v>
      </c>
      <c r="N177" s="58">
        <v>35726.58</v>
      </c>
      <c r="O177" s="58">
        <v>93.26</v>
      </c>
      <c r="P177" s="58">
        <v>2.0794999999999999</v>
      </c>
      <c r="Q177" s="58">
        <v>35.398108508</v>
      </c>
      <c r="R177" s="59">
        <v>1E-4</v>
      </c>
      <c r="S177" s="59">
        <v>1.2999999999999999E-3</v>
      </c>
      <c r="T177" s="59">
        <v>2.9999999999999997E-4</v>
      </c>
    </row>
    <row r="178" spans="1:20">
      <c r="A178" t="s">
        <v>738</v>
      </c>
      <c r="B178" t="s">
        <v>739</v>
      </c>
      <c r="C178" t="s">
        <v>96</v>
      </c>
      <c r="D178" t="s">
        <v>108</v>
      </c>
      <c r="E178" t="s">
        <v>548</v>
      </c>
      <c r="F178" t="s">
        <v>549</v>
      </c>
      <c r="G178" t="s">
        <v>550</v>
      </c>
      <c r="H178" t="s">
        <v>127</v>
      </c>
      <c r="I178" s="108" t="s">
        <v>3327</v>
      </c>
      <c r="J178" s="58">
        <v>0.81</v>
      </c>
      <c r="K178" t="s">
        <v>98</v>
      </c>
      <c r="L178" s="59">
        <v>3.0499999999999999E-2</v>
      </c>
      <c r="M178" s="59">
        <v>4.8500000000000001E-2</v>
      </c>
      <c r="N178" s="58">
        <v>2791.47</v>
      </c>
      <c r="O178" s="58">
        <v>98.63</v>
      </c>
      <c r="P178" s="58">
        <v>0</v>
      </c>
      <c r="Q178" s="58">
        <v>2.7532268609999999</v>
      </c>
      <c r="R178" s="59">
        <v>0</v>
      </c>
      <c r="S178" s="59">
        <v>1E-4</v>
      </c>
      <c r="T178" s="59">
        <v>0</v>
      </c>
    </row>
    <row r="179" spans="1:20">
      <c r="A179" t="s">
        <v>740</v>
      </c>
      <c r="B179" t="s">
        <v>741</v>
      </c>
      <c r="C179" t="s">
        <v>96</v>
      </c>
      <c r="D179" t="s">
        <v>108</v>
      </c>
      <c r="E179" t="s">
        <v>548</v>
      </c>
      <c r="F179" t="s">
        <v>549</v>
      </c>
      <c r="G179" t="s">
        <v>550</v>
      </c>
      <c r="H179" t="s">
        <v>127</v>
      </c>
      <c r="I179" s="108" t="s">
        <v>3327</v>
      </c>
      <c r="J179" s="58">
        <v>2.8</v>
      </c>
      <c r="K179" t="s">
        <v>98</v>
      </c>
      <c r="L179" s="59">
        <v>2.58E-2</v>
      </c>
      <c r="M179" s="59">
        <v>5.0799999999999998E-2</v>
      </c>
      <c r="N179" s="58">
        <v>22439.73</v>
      </c>
      <c r="O179" s="58">
        <v>93.51</v>
      </c>
      <c r="P179" s="58">
        <v>0</v>
      </c>
      <c r="Q179" s="58">
        <v>20.983391523000002</v>
      </c>
      <c r="R179" s="59">
        <v>1E-4</v>
      </c>
      <c r="S179" s="59">
        <v>6.9999999999999999E-4</v>
      </c>
      <c r="T179" s="59">
        <v>2.0000000000000001E-4</v>
      </c>
    </row>
    <row r="180" spans="1:20">
      <c r="A180" t="s">
        <v>742</v>
      </c>
      <c r="B180" t="s">
        <v>743</v>
      </c>
      <c r="C180" t="s">
        <v>96</v>
      </c>
      <c r="D180" t="s">
        <v>108</v>
      </c>
      <c r="E180" t="s">
        <v>563</v>
      </c>
      <c r="F180" t="s">
        <v>113</v>
      </c>
      <c r="G180" t="s">
        <v>545</v>
      </c>
      <c r="H180" t="s">
        <v>177</v>
      </c>
      <c r="I180" s="108" t="s">
        <v>3327</v>
      </c>
      <c r="J180" s="58">
        <v>1.55</v>
      </c>
      <c r="K180" t="s">
        <v>98</v>
      </c>
      <c r="L180" s="59">
        <v>3.5499999999999997E-2</v>
      </c>
      <c r="M180" s="59">
        <v>4.9000000000000002E-2</v>
      </c>
      <c r="N180" s="58">
        <v>38023.78</v>
      </c>
      <c r="O180" s="58">
        <v>98.03</v>
      </c>
      <c r="P180" s="58">
        <v>0.67491999999999996</v>
      </c>
      <c r="Q180" s="58">
        <v>37.949631533999998</v>
      </c>
      <c r="R180" s="59">
        <v>1E-4</v>
      </c>
      <c r="S180" s="59">
        <v>1.2999999999999999E-3</v>
      </c>
      <c r="T180" s="59">
        <v>2.9999999999999997E-4</v>
      </c>
    </row>
    <row r="181" spans="1:20">
      <c r="A181" t="s">
        <v>744</v>
      </c>
      <c r="B181" t="s">
        <v>745</v>
      </c>
      <c r="C181" t="s">
        <v>96</v>
      </c>
      <c r="D181" t="s">
        <v>108</v>
      </c>
      <c r="E181" t="s">
        <v>563</v>
      </c>
      <c r="F181" t="s">
        <v>113</v>
      </c>
      <c r="G181" t="s">
        <v>545</v>
      </c>
      <c r="H181" t="s">
        <v>177</v>
      </c>
      <c r="I181" s="108" t="s">
        <v>3327</v>
      </c>
      <c r="J181" s="58">
        <v>2.56</v>
      </c>
      <c r="K181" t="s">
        <v>98</v>
      </c>
      <c r="L181" s="59">
        <v>2.5000000000000001E-2</v>
      </c>
      <c r="M181" s="59">
        <v>4.9099999999999998E-2</v>
      </c>
      <c r="N181" s="58">
        <v>133346.62</v>
      </c>
      <c r="O181" s="58">
        <v>94.18</v>
      </c>
      <c r="P181" s="58">
        <v>32.622300000000003</v>
      </c>
      <c r="Q181" s="58">
        <v>158.20814671599999</v>
      </c>
      <c r="R181" s="59">
        <v>1E-4</v>
      </c>
      <c r="S181" s="59">
        <v>5.5999999999999999E-3</v>
      </c>
      <c r="T181" s="59">
        <v>1.4E-3</v>
      </c>
    </row>
    <row r="182" spans="1:20">
      <c r="A182" t="s">
        <v>746</v>
      </c>
      <c r="B182" t="s">
        <v>747</v>
      </c>
      <c r="C182" t="s">
        <v>96</v>
      </c>
      <c r="D182" t="s">
        <v>108</v>
      </c>
      <c r="E182" t="s">
        <v>563</v>
      </c>
      <c r="F182" t="s">
        <v>113</v>
      </c>
      <c r="G182" t="s">
        <v>545</v>
      </c>
      <c r="H182" t="s">
        <v>177</v>
      </c>
      <c r="I182" s="108" t="s">
        <v>3327</v>
      </c>
      <c r="J182" s="58">
        <v>3.92</v>
      </c>
      <c r="K182" t="s">
        <v>98</v>
      </c>
      <c r="L182" s="59">
        <v>4.7300000000000002E-2</v>
      </c>
      <c r="M182" s="59">
        <v>5.04E-2</v>
      </c>
      <c r="N182" s="58">
        <v>59067.3</v>
      </c>
      <c r="O182" s="58">
        <v>99</v>
      </c>
      <c r="P182" s="58">
        <v>1.3969400000000001</v>
      </c>
      <c r="Q182" s="58">
        <v>59.873567000000001</v>
      </c>
      <c r="R182" s="59">
        <v>1E-4</v>
      </c>
      <c r="S182" s="59">
        <v>2.0999999999999999E-3</v>
      </c>
      <c r="T182" s="59">
        <v>5.0000000000000001E-4</v>
      </c>
    </row>
    <row r="183" spans="1:20">
      <c r="A183" t="s">
        <v>748</v>
      </c>
      <c r="B183" t="s">
        <v>749</v>
      </c>
      <c r="C183" t="s">
        <v>96</v>
      </c>
      <c r="D183" t="s">
        <v>108</v>
      </c>
      <c r="E183" t="s">
        <v>566</v>
      </c>
      <c r="F183" t="s">
        <v>322</v>
      </c>
      <c r="G183" t="s">
        <v>545</v>
      </c>
      <c r="H183" t="s">
        <v>177</v>
      </c>
      <c r="I183" s="108" t="s">
        <v>3327</v>
      </c>
      <c r="J183" s="58">
        <v>4.51</v>
      </c>
      <c r="K183" t="s">
        <v>98</v>
      </c>
      <c r="L183" s="59">
        <v>2.4299999999999999E-2</v>
      </c>
      <c r="M183" s="59">
        <v>4.9200000000000001E-2</v>
      </c>
      <c r="N183" s="58">
        <v>125628.82</v>
      </c>
      <c r="O183" s="58">
        <v>89.9</v>
      </c>
      <c r="P183" s="58">
        <v>0</v>
      </c>
      <c r="Q183" s="58">
        <v>112.94030918</v>
      </c>
      <c r="R183" s="59">
        <v>1E-4</v>
      </c>
      <c r="S183" s="59">
        <v>4.0000000000000001E-3</v>
      </c>
      <c r="T183" s="59">
        <v>1E-3</v>
      </c>
    </row>
    <row r="184" spans="1:20">
      <c r="A184" t="s">
        <v>750</v>
      </c>
      <c r="B184" t="s">
        <v>751</v>
      </c>
      <c r="C184" t="s">
        <v>96</v>
      </c>
      <c r="D184" t="s">
        <v>108</v>
      </c>
      <c r="E184" t="s">
        <v>571</v>
      </c>
      <c r="F184" t="s">
        <v>110</v>
      </c>
      <c r="G184" t="s">
        <v>545</v>
      </c>
      <c r="H184" t="s">
        <v>177</v>
      </c>
      <c r="I184" s="108" t="s">
        <v>3327</v>
      </c>
      <c r="J184" s="58">
        <v>1.45</v>
      </c>
      <c r="K184" t="s">
        <v>98</v>
      </c>
      <c r="L184" s="59">
        <v>3.2500000000000001E-2</v>
      </c>
      <c r="M184" s="59">
        <v>5.7500000000000002E-2</v>
      </c>
      <c r="N184" s="58">
        <v>711.95</v>
      </c>
      <c r="O184" s="58">
        <v>97.29</v>
      </c>
      <c r="P184" s="58">
        <v>0</v>
      </c>
      <c r="Q184" s="58">
        <v>0.692656155</v>
      </c>
      <c r="R184" s="59">
        <v>0</v>
      </c>
      <c r="S184" s="59">
        <v>0</v>
      </c>
      <c r="T184" s="59">
        <v>0</v>
      </c>
    </row>
    <row r="185" spans="1:20">
      <c r="A185" t="s">
        <v>752</v>
      </c>
      <c r="B185" t="s">
        <v>753</v>
      </c>
      <c r="C185" t="s">
        <v>96</v>
      </c>
      <c r="D185" t="s">
        <v>108</v>
      </c>
      <c r="E185" t="s">
        <v>571</v>
      </c>
      <c r="F185" t="s">
        <v>110</v>
      </c>
      <c r="G185" t="s">
        <v>545</v>
      </c>
      <c r="H185" t="s">
        <v>177</v>
      </c>
      <c r="I185" s="108" t="s">
        <v>3327</v>
      </c>
      <c r="J185" s="58">
        <v>2.16</v>
      </c>
      <c r="K185" t="s">
        <v>98</v>
      </c>
      <c r="L185" s="59">
        <v>5.7000000000000002E-2</v>
      </c>
      <c r="M185" s="59">
        <v>5.6500000000000002E-2</v>
      </c>
      <c r="N185" s="58">
        <v>200270.46</v>
      </c>
      <c r="O185" s="58">
        <v>100.54</v>
      </c>
      <c r="P185" s="58">
        <v>0</v>
      </c>
      <c r="Q185" s="58">
        <v>201.351920484</v>
      </c>
      <c r="R185" s="59">
        <v>5.0000000000000001E-4</v>
      </c>
      <c r="S185" s="59">
        <v>7.1000000000000004E-3</v>
      </c>
      <c r="T185" s="59">
        <v>1.8E-3</v>
      </c>
    </row>
    <row r="186" spans="1:20">
      <c r="A186" t="s">
        <v>754</v>
      </c>
      <c r="B186" t="s">
        <v>755</v>
      </c>
      <c r="C186" t="s">
        <v>96</v>
      </c>
      <c r="D186" t="s">
        <v>108</v>
      </c>
      <c r="E186" t="s">
        <v>576</v>
      </c>
      <c r="F186" t="s">
        <v>110</v>
      </c>
      <c r="G186" t="s">
        <v>545</v>
      </c>
      <c r="H186" t="s">
        <v>177</v>
      </c>
      <c r="I186" s="108" t="s">
        <v>3327</v>
      </c>
      <c r="J186" s="58">
        <v>1.92</v>
      </c>
      <c r="K186" t="s">
        <v>98</v>
      </c>
      <c r="L186" s="59">
        <v>2.8000000000000001E-2</v>
      </c>
      <c r="M186" s="59">
        <v>5.4399999999999997E-2</v>
      </c>
      <c r="N186" s="58">
        <v>33482.129999999997</v>
      </c>
      <c r="O186" s="58">
        <v>95.26</v>
      </c>
      <c r="P186" s="58">
        <v>0</v>
      </c>
      <c r="Q186" s="58">
        <v>31.895077038</v>
      </c>
      <c r="R186" s="59">
        <v>1E-4</v>
      </c>
      <c r="S186" s="59">
        <v>1.1000000000000001E-3</v>
      </c>
      <c r="T186" s="59">
        <v>2.9999999999999997E-4</v>
      </c>
    </row>
    <row r="187" spans="1:20">
      <c r="A187" t="s">
        <v>756</v>
      </c>
      <c r="B187" t="s">
        <v>757</v>
      </c>
      <c r="C187" t="s">
        <v>96</v>
      </c>
      <c r="D187" t="s">
        <v>108</v>
      </c>
      <c r="E187" t="s">
        <v>576</v>
      </c>
      <c r="F187" t="s">
        <v>110</v>
      </c>
      <c r="G187" t="s">
        <v>545</v>
      </c>
      <c r="H187" t="s">
        <v>177</v>
      </c>
      <c r="I187" s="108" t="s">
        <v>3327</v>
      </c>
      <c r="J187" s="58">
        <v>3.19</v>
      </c>
      <c r="K187" t="s">
        <v>98</v>
      </c>
      <c r="L187" s="59">
        <v>5.6500000000000002E-2</v>
      </c>
      <c r="M187" s="59">
        <v>6.0100000000000001E-2</v>
      </c>
      <c r="N187" s="58">
        <v>107380.22</v>
      </c>
      <c r="O187" s="58">
        <v>100.53</v>
      </c>
      <c r="P187" s="58">
        <v>0</v>
      </c>
      <c r="Q187" s="58">
        <v>107.949335166</v>
      </c>
      <c r="R187" s="59">
        <v>2.0000000000000001E-4</v>
      </c>
      <c r="S187" s="59">
        <v>3.8E-3</v>
      </c>
      <c r="T187" s="59">
        <v>1E-3</v>
      </c>
    </row>
    <row r="188" spans="1:20">
      <c r="A188" t="s">
        <v>758</v>
      </c>
      <c r="B188" t="s">
        <v>759</v>
      </c>
      <c r="C188" t="s">
        <v>96</v>
      </c>
      <c r="D188" t="s">
        <v>108</v>
      </c>
      <c r="E188" t="s">
        <v>583</v>
      </c>
      <c r="F188" t="s">
        <v>103</v>
      </c>
      <c r="G188" t="s">
        <v>545</v>
      </c>
      <c r="H188" t="s">
        <v>177</v>
      </c>
      <c r="I188" s="108" t="s">
        <v>3327</v>
      </c>
      <c r="J188" s="58">
        <v>4.43</v>
      </c>
      <c r="K188" t="s">
        <v>98</v>
      </c>
      <c r="L188" s="59">
        <v>5.5E-2</v>
      </c>
      <c r="M188" s="59">
        <v>5.7599999999999998E-2</v>
      </c>
      <c r="N188" s="58">
        <v>73888.759999999995</v>
      </c>
      <c r="O188" s="58">
        <v>99.23</v>
      </c>
      <c r="P188" s="58">
        <v>0</v>
      </c>
      <c r="Q188" s="58">
        <v>73.319816548000006</v>
      </c>
      <c r="R188" s="59">
        <v>2.9999999999999997E-4</v>
      </c>
      <c r="S188" s="59">
        <v>2.5999999999999999E-3</v>
      </c>
      <c r="T188" s="59">
        <v>5.9999999999999995E-4</v>
      </c>
    </row>
    <row r="189" spans="1:20">
      <c r="A189" t="s">
        <v>760</v>
      </c>
      <c r="B189" t="s">
        <v>761</v>
      </c>
      <c r="C189" t="s">
        <v>96</v>
      </c>
      <c r="D189" t="s">
        <v>108</v>
      </c>
      <c r="E189" t="s">
        <v>762</v>
      </c>
      <c r="F189" t="s">
        <v>110</v>
      </c>
      <c r="G189" t="s">
        <v>545</v>
      </c>
      <c r="H189" t="s">
        <v>177</v>
      </c>
      <c r="I189" s="108" t="s">
        <v>3327</v>
      </c>
      <c r="J189" s="58">
        <v>0.73</v>
      </c>
      <c r="K189" t="s">
        <v>98</v>
      </c>
      <c r="L189" s="59">
        <v>2.9499999999999998E-2</v>
      </c>
      <c r="M189" s="59">
        <v>5.4800000000000001E-2</v>
      </c>
      <c r="N189" s="58">
        <v>10502.22</v>
      </c>
      <c r="O189" s="58">
        <v>98.25</v>
      </c>
      <c r="P189" s="58">
        <v>0</v>
      </c>
      <c r="Q189" s="58">
        <v>10.31843115</v>
      </c>
      <c r="R189" s="59">
        <v>2.0000000000000001E-4</v>
      </c>
      <c r="S189" s="59">
        <v>4.0000000000000002E-4</v>
      </c>
      <c r="T189" s="59">
        <v>1E-4</v>
      </c>
    </row>
    <row r="190" spans="1:20">
      <c r="A190" t="s">
        <v>763</v>
      </c>
      <c r="B190" t="s">
        <v>764</v>
      </c>
      <c r="C190" t="s">
        <v>96</v>
      </c>
      <c r="D190" t="s">
        <v>108</v>
      </c>
      <c r="E190" t="s">
        <v>765</v>
      </c>
      <c r="F190" t="s">
        <v>766</v>
      </c>
      <c r="G190" t="s">
        <v>545</v>
      </c>
      <c r="H190" t="s">
        <v>177</v>
      </c>
      <c r="I190" s="108" t="s">
        <v>3327</v>
      </c>
      <c r="J190" s="58">
        <v>6.23</v>
      </c>
      <c r="K190" t="s">
        <v>98</v>
      </c>
      <c r="L190" s="59">
        <v>2.3400000000000001E-2</v>
      </c>
      <c r="M190" s="59">
        <v>5.2499999999999998E-2</v>
      </c>
      <c r="N190" s="58">
        <v>93120.86</v>
      </c>
      <c r="O190" s="58">
        <v>83.69</v>
      </c>
      <c r="P190" s="58">
        <v>0</v>
      </c>
      <c r="Q190" s="58">
        <v>77.932847734000006</v>
      </c>
      <c r="R190" s="59">
        <v>1E-4</v>
      </c>
      <c r="S190" s="59">
        <v>2.8E-3</v>
      </c>
      <c r="T190" s="59">
        <v>6.9999999999999999E-4</v>
      </c>
    </row>
    <row r="191" spans="1:20">
      <c r="A191" t="s">
        <v>768</v>
      </c>
      <c r="B191" t="s">
        <v>769</v>
      </c>
      <c r="C191" t="s">
        <v>96</v>
      </c>
      <c r="D191" t="s">
        <v>108</v>
      </c>
      <c r="E191" t="s">
        <v>770</v>
      </c>
      <c r="F191" t="s">
        <v>549</v>
      </c>
      <c r="G191" t="s">
        <v>614</v>
      </c>
      <c r="H191" t="s">
        <v>127</v>
      </c>
      <c r="I191" s="108" t="s">
        <v>3327</v>
      </c>
      <c r="J191" s="58">
        <v>2.09</v>
      </c>
      <c r="K191" t="s">
        <v>98</v>
      </c>
      <c r="L191" s="59">
        <v>2.9499999999999998E-2</v>
      </c>
      <c r="M191" s="59">
        <v>5.3600000000000002E-2</v>
      </c>
      <c r="N191" s="58">
        <v>77115.929999999993</v>
      </c>
      <c r="O191" s="58">
        <v>95.31</v>
      </c>
      <c r="P191" s="58">
        <v>0</v>
      </c>
      <c r="Q191" s="58">
        <v>73.499192883000006</v>
      </c>
      <c r="R191" s="59">
        <v>2.0000000000000001E-4</v>
      </c>
      <c r="S191" s="59">
        <v>2.5999999999999999E-3</v>
      </c>
      <c r="T191" s="59">
        <v>6.9999999999999999E-4</v>
      </c>
    </row>
    <row r="192" spans="1:20">
      <c r="A192" t="s">
        <v>771</v>
      </c>
      <c r="B192" t="s">
        <v>772</v>
      </c>
      <c r="C192" t="s">
        <v>96</v>
      </c>
      <c r="D192" t="s">
        <v>108</v>
      </c>
      <c r="E192" t="s">
        <v>770</v>
      </c>
      <c r="F192" t="s">
        <v>549</v>
      </c>
      <c r="G192" t="s">
        <v>614</v>
      </c>
      <c r="H192" t="s">
        <v>127</v>
      </c>
      <c r="I192" s="108" t="s">
        <v>3327</v>
      </c>
      <c r="J192" s="58">
        <v>2.97</v>
      </c>
      <c r="K192" t="s">
        <v>98</v>
      </c>
      <c r="L192" s="59">
        <v>2.5499999999999998E-2</v>
      </c>
      <c r="M192" s="59">
        <v>5.5399999999999998E-2</v>
      </c>
      <c r="N192" s="58">
        <v>8911.16</v>
      </c>
      <c r="O192" s="58">
        <v>91.82</v>
      </c>
      <c r="P192" s="58">
        <v>0</v>
      </c>
      <c r="Q192" s="58">
        <v>8.1822271119999996</v>
      </c>
      <c r="R192" s="59">
        <v>0</v>
      </c>
      <c r="S192" s="59">
        <v>2.9999999999999997E-4</v>
      </c>
      <c r="T192" s="59">
        <v>1E-4</v>
      </c>
    </row>
    <row r="193" spans="1:20">
      <c r="A193" t="s">
        <v>773</v>
      </c>
      <c r="B193" t="s">
        <v>774</v>
      </c>
      <c r="C193" t="s">
        <v>96</v>
      </c>
      <c r="D193" t="s">
        <v>108</v>
      </c>
      <c r="E193" t="s">
        <v>775</v>
      </c>
      <c r="F193" t="s">
        <v>672</v>
      </c>
      <c r="G193" t="s">
        <v>614</v>
      </c>
      <c r="H193" t="s">
        <v>127</v>
      </c>
      <c r="I193" s="108" t="s">
        <v>3327</v>
      </c>
      <c r="J193" s="58">
        <v>2.2000000000000002</v>
      </c>
      <c r="K193" t="s">
        <v>98</v>
      </c>
      <c r="L193" s="59">
        <v>3.4500000000000003E-2</v>
      </c>
      <c r="M193" s="59">
        <v>5.0500000000000003E-2</v>
      </c>
      <c r="N193" s="58">
        <v>2392.9299999999998</v>
      </c>
      <c r="O193" s="58">
        <v>97.85</v>
      </c>
      <c r="P193" s="58">
        <v>0</v>
      </c>
      <c r="Q193" s="58">
        <v>2.341482005</v>
      </c>
      <c r="R193" s="59">
        <v>0</v>
      </c>
      <c r="S193" s="59">
        <v>1E-4</v>
      </c>
      <c r="T193" s="59">
        <v>0</v>
      </c>
    </row>
    <row r="194" spans="1:20">
      <c r="A194" t="s">
        <v>776</v>
      </c>
      <c r="B194" t="s">
        <v>777</v>
      </c>
      <c r="C194" t="s">
        <v>96</v>
      </c>
      <c r="D194" t="s">
        <v>108</v>
      </c>
      <c r="E194" t="s">
        <v>778</v>
      </c>
      <c r="F194" t="s">
        <v>672</v>
      </c>
      <c r="G194" t="s">
        <v>614</v>
      </c>
      <c r="H194" t="s">
        <v>127</v>
      </c>
      <c r="I194" s="108" t="s">
        <v>3327</v>
      </c>
      <c r="J194" s="58">
        <v>3.56</v>
      </c>
      <c r="K194" t="s">
        <v>98</v>
      </c>
      <c r="L194" s="59">
        <v>2.5000000000000001E-3</v>
      </c>
      <c r="M194" s="59">
        <v>5.1700000000000003E-2</v>
      </c>
      <c r="N194" s="58">
        <v>66629.77</v>
      </c>
      <c r="O194" s="58">
        <v>84.4</v>
      </c>
      <c r="P194" s="58">
        <v>0</v>
      </c>
      <c r="Q194" s="58">
        <v>56.235525879999997</v>
      </c>
      <c r="R194" s="59">
        <v>1E-4</v>
      </c>
      <c r="S194" s="59">
        <v>2E-3</v>
      </c>
      <c r="T194" s="59">
        <v>5.0000000000000001E-4</v>
      </c>
    </row>
    <row r="195" spans="1:20">
      <c r="A195" t="s">
        <v>779</v>
      </c>
      <c r="B195" t="s">
        <v>780</v>
      </c>
      <c r="C195" t="s">
        <v>96</v>
      </c>
      <c r="D195" t="s">
        <v>108</v>
      </c>
      <c r="E195" t="s">
        <v>612</v>
      </c>
      <c r="F195" t="s">
        <v>613</v>
      </c>
      <c r="G195" t="s">
        <v>614</v>
      </c>
      <c r="H195" t="s">
        <v>127</v>
      </c>
      <c r="I195" s="108" t="s">
        <v>3327</v>
      </c>
      <c r="J195" s="58">
        <v>1.68</v>
      </c>
      <c r="K195" t="s">
        <v>98</v>
      </c>
      <c r="L195" s="59">
        <v>3.2500000000000001E-2</v>
      </c>
      <c r="M195" s="59">
        <v>5.3699999999999998E-2</v>
      </c>
      <c r="N195" s="58">
        <v>17020.25</v>
      </c>
      <c r="O195" s="58">
        <v>96.68</v>
      </c>
      <c r="P195" s="58">
        <v>0</v>
      </c>
      <c r="Q195" s="58">
        <v>16.4551777</v>
      </c>
      <c r="R195" s="59">
        <v>0</v>
      </c>
      <c r="S195" s="59">
        <v>5.9999999999999995E-4</v>
      </c>
      <c r="T195" s="59">
        <v>1E-4</v>
      </c>
    </row>
    <row r="196" spans="1:20">
      <c r="A196" t="s">
        <v>781</v>
      </c>
      <c r="B196" t="s">
        <v>782</v>
      </c>
      <c r="C196" t="s">
        <v>96</v>
      </c>
      <c r="D196" t="s">
        <v>108</v>
      </c>
      <c r="E196" t="s">
        <v>612</v>
      </c>
      <c r="F196" t="s">
        <v>613</v>
      </c>
      <c r="G196" t="s">
        <v>614</v>
      </c>
      <c r="H196" t="s">
        <v>127</v>
      </c>
      <c r="I196" s="108" t="s">
        <v>3327</v>
      </c>
      <c r="J196" s="58">
        <v>3.55</v>
      </c>
      <c r="K196" t="s">
        <v>98</v>
      </c>
      <c r="L196" s="59">
        <v>2.1600000000000001E-2</v>
      </c>
      <c r="M196" s="59">
        <v>6.0499999999999998E-2</v>
      </c>
      <c r="N196" s="58">
        <v>239559.19</v>
      </c>
      <c r="O196" s="58">
        <v>87.98</v>
      </c>
      <c r="P196" s="58">
        <v>0</v>
      </c>
      <c r="Q196" s="58">
        <v>210.764175362</v>
      </c>
      <c r="R196" s="59">
        <v>2.9999999999999997E-4</v>
      </c>
      <c r="S196" s="59">
        <v>7.4999999999999997E-3</v>
      </c>
      <c r="T196" s="59">
        <v>1.9E-3</v>
      </c>
    </row>
    <row r="197" spans="1:20">
      <c r="A197" t="s">
        <v>783</v>
      </c>
      <c r="B197" t="s">
        <v>784</v>
      </c>
      <c r="C197" t="s">
        <v>96</v>
      </c>
      <c r="D197" t="s">
        <v>108</v>
      </c>
      <c r="E197" t="s">
        <v>785</v>
      </c>
      <c r="F197" t="s">
        <v>431</v>
      </c>
      <c r="G197" t="s">
        <v>614</v>
      </c>
      <c r="H197" t="s">
        <v>127</v>
      </c>
      <c r="I197" s="108" t="s">
        <v>3327</v>
      </c>
      <c r="J197" s="58">
        <v>1.82</v>
      </c>
      <c r="K197" t="s">
        <v>98</v>
      </c>
      <c r="L197" s="59">
        <v>3.27E-2</v>
      </c>
      <c r="M197" s="59">
        <v>4.5199999999999997E-2</v>
      </c>
      <c r="N197" s="58">
        <v>29060.33</v>
      </c>
      <c r="O197" s="58">
        <v>98.27</v>
      </c>
      <c r="P197" s="58">
        <v>0</v>
      </c>
      <c r="Q197" s="58">
        <v>28.557586291</v>
      </c>
      <c r="R197" s="59">
        <v>1E-4</v>
      </c>
      <c r="S197" s="59">
        <v>1E-3</v>
      </c>
      <c r="T197" s="59">
        <v>2.9999999999999997E-4</v>
      </c>
    </row>
    <row r="198" spans="1:20">
      <c r="A198" t="s">
        <v>786</v>
      </c>
      <c r="B198" t="s">
        <v>787</v>
      </c>
      <c r="C198" t="s">
        <v>96</v>
      </c>
      <c r="D198" t="s">
        <v>108</v>
      </c>
      <c r="E198" t="s">
        <v>629</v>
      </c>
      <c r="F198" t="s">
        <v>549</v>
      </c>
      <c r="G198" t="s">
        <v>630</v>
      </c>
      <c r="H198" t="s">
        <v>177</v>
      </c>
      <c r="I198" s="108" t="s">
        <v>3327</v>
      </c>
      <c r="J198" s="58">
        <v>2.31</v>
      </c>
      <c r="K198" t="s">
        <v>98</v>
      </c>
      <c r="L198" s="59">
        <v>4.2999999999999997E-2</v>
      </c>
      <c r="M198" s="59">
        <v>5.2400000000000002E-2</v>
      </c>
      <c r="N198" s="58">
        <v>70160.509999999995</v>
      </c>
      <c r="O198" s="58">
        <v>99.99</v>
      </c>
      <c r="P198" s="58">
        <v>0</v>
      </c>
      <c r="Q198" s="58">
        <v>70.153493948999994</v>
      </c>
      <c r="R198" s="59">
        <v>1E-4</v>
      </c>
      <c r="S198" s="59">
        <v>2.5000000000000001E-3</v>
      </c>
      <c r="T198" s="59">
        <v>5.9999999999999995E-4</v>
      </c>
    </row>
    <row r="199" spans="1:20">
      <c r="A199" t="s">
        <v>788</v>
      </c>
      <c r="B199" t="s">
        <v>789</v>
      </c>
      <c r="C199" t="s">
        <v>96</v>
      </c>
      <c r="D199" t="s">
        <v>108</v>
      </c>
      <c r="E199" t="s">
        <v>790</v>
      </c>
      <c r="F199" t="s">
        <v>618</v>
      </c>
      <c r="G199" t="s">
        <v>614</v>
      </c>
      <c r="H199" t="s">
        <v>127</v>
      </c>
      <c r="I199" s="108" t="s">
        <v>3327</v>
      </c>
      <c r="J199" s="58">
        <v>0.84</v>
      </c>
      <c r="K199" t="s">
        <v>98</v>
      </c>
      <c r="L199" s="59">
        <v>3.5000000000000003E-2</v>
      </c>
      <c r="M199" s="59">
        <v>5.3199999999999997E-2</v>
      </c>
      <c r="N199" s="58">
        <v>35563.730000000003</v>
      </c>
      <c r="O199" s="58">
        <v>99.86</v>
      </c>
      <c r="P199" s="58">
        <v>0</v>
      </c>
      <c r="Q199" s="58">
        <v>35.513940777999998</v>
      </c>
      <c r="R199" s="59">
        <v>1E-4</v>
      </c>
      <c r="S199" s="59">
        <v>1.2999999999999999E-3</v>
      </c>
      <c r="T199" s="59">
        <v>2.9999999999999997E-4</v>
      </c>
    </row>
    <row r="200" spans="1:20">
      <c r="A200" t="s">
        <v>791</v>
      </c>
      <c r="B200" t="s">
        <v>792</v>
      </c>
      <c r="C200" t="s">
        <v>96</v>
      </c>
      <c r="D200" t="s">
        <v>108</v>
      </c>
      <c r="E200" t="s">
        <v>790</v>
      </c>
      <c r="F200" t="s">
        <v>618</v>
      </c>
      <c r="G200" t="s">
        <v>614</v>
      </c>
      <c r="H200" t="s">
        <v>127</v>
      </c>
      <c r="I200" s="108" t="s">
        <v>3327</v>
      </c>
      <c r="J200" s="58">
        <v>1.91</v>
      </c>
      <c r="K200" t="s">
        <v>98</v>
      </c>
      <c r="L200" s="59">
        <v>4.99E-2</v>
      </c>
      <c r="M200" s="59">
        <v>4.6899999999999997E-2</v>
      </c>
      <c r="N200" s="58">
        <v>99782.46</v>
      </c>
      <c r="O200" s="58">
        <v>101.94</v>
      </c>
      <c r="P200" s="58">
        <v>0</v>
      </c>
      <c r="Q200" s="58">
        <v>101.718239724</v>
      </c>
      <c r="R200" s="59">
        <v>5.0000000000000001E-4</v>
      </c>
      <c r="S200" s="59">
        <v>3.5999999999999999E-3</v>
      </c>
      <c r="T200" s="59">
        <v>8.9999999999999998E-4</v>
      </c>
    </row>
    <row r="201" spans="1:20">
      <c r="A201" t="s">
        <v>793</v>
      </c>
      <c r="B201" t="s">
        <v>794</v>
      </c>
      <c r="C201" t="s">
        <v>96</v>
      </c>
      <c r="D201" t="s">
        <v>108</v>
      </c>
      <c r="E201" t="s">
        <v>790</v>
      </c>
      <c r="F201" t="s">
        <v>618</v>
      </c>
      <c r="G201" t="s">
        <v>614</v>
      </c>
      <c r="H201" t="s">
        <v>127</v>
      </c>
      <c r="I201" s="108" t="s">
        <v>3327</v>
      </c>
      <c r="J201" s="58">
        <v>2.36</v>
      </c>
      <c r="K201" t="s">
        <v>98</v>
      </c>
      <c r="L201" s="59">
        <v>2.6499999999999999E-2</v>
      </c>
      <c r="M201" s="59">
        <v>5.2900000000000003E-2</v>
      </c>
      <c r="N201" s="58">
        <v>29163.919999999998</v>
      </c>
      <c r="O201" s="58">
        <v>95.03</v>
      </c>
      <c r="P201" s="58">
        <v>0</v>
      </c>
      <c r="Q201" s="58">
        <v>27.714473175999998</v>
      </c>
      <c r="R201" s="59">
        <v>0</v>
      </c>
      <c r="S201" s="59">
        <v>1E-3</v>
      </c>
      <c r="T201" s="59">
        <v>2.0000000000000001E-4</v>
      </c>
    </row>
    <row r="202" spans="1:20">
      <c r="A202" t="s">
        <v>795</v>
      </c>
      <c r="B202" t="s">
        <v>796</v>
      </c>
      <c r="C202" t="s">
        <v>96</v>
      </c>
      <c r="D202" t="s">
        <v>108</v>
      </c>
      <c r="E202" t="s">
        <v>797</v>
      </c>
      <c r="F202" t="s">
        <v>549</v>
      </c>
      <c r="G202" t="s">
        <v>630</v>
      </c>
      <c r="H202" t="s">
        <v>177</v>
      </c>
      <c r="I202" s="108" t="s">
        <v>3327</v>
      </c>
      <c r="J202" s="58">
        <v>3.52</v>
      </c>
      <c r="K202" t="s">
        <v>98</v>
      </c>
      <c r="L202" s="59">
        <v>5.3400000000000003E-2</v>
      </c>
      <c r="M202" s="59">
        <v>5.6899999999999999E-2</v>
      </c>
      <c r="N202" s="58">
        <v>110171.32</v>
      </c>
      <c r="O202" s="58">
        <v>99.52</v>
      </c>
      <c r="P202" s="58">
        <v>0</v>
      </c>
      <c r="Q202" s="58">
        <v>109.642497664</v>
      </c>
      <c r="R202" s="59">
        <v>2.9999999999999997E-4</v>
      </c>
      <c r="S202" s="59">
        <v>3.8999999999999998E-3</v>
      </c>
      <c r="T202" s="59">
        <v>1E-3</v>
      </c>
    </row>
    <row r="203" spans="1:20">
      <c r="A203" t="s">
        <v>798</v>
      </c>
      <c r="B203" t="s">
        <v>799</v>
      </c>
      <c r="C203" t="s">
        <v>96</v>
      </c>
      <c r="D203" t="s">
        <v>108</v>
      </c>
      <c r="E203" t="s">
        <v>644</v>
      </c>
      <c r="F203" t="s">
        <v>322</v>
      </c>
      <c r="G203" t="s">
        <v>645</v>
      </c>
      <c r="H203" t="s">
        <v>177</v>
      </c>
      <c r="I203" s="108" t="s">
        <v>3327</v>
      </c>
      <c r="J203" s="58">
        <v>3.54</v>
      </c>
      <c r="K203" t="s">
        <v>98</v>
      </c>
      <c r="L203" s="59">
        <v>2.5000000000000001E-2</v>
      </c>
      <c r="M203" s="59">
        <v>5.3900000000000003E-2</v>
      </c>
      <c r="N203" s="58">
        <v>16006.03</v>
      </c>
      <c r="O203" s="58">
        <v>91.27</v>
      </c>
      <c r="P203" s="58">
        <v>0</v>
      </c>
      <c r="Q203" s="58">
        <v>14.608703581</v>
      </c>
      <c r="R203" s="59">
        <v>0</v>
      </c>
      <c r="S203" s="59">
        <v>5.0000000000000001E-4</v>
      </c>
      <c r="T203" s="59">
        <v>1E-4</v>
      </c>
    </row>
    <row r="204" spans="1:20">
      <c r="A204" t="s">
        <v>800</v>
      </c>
      <c r="B204" t="s">
        <v>801</v>
      </c>
      <c r="C204" t="s">
        <v>96</v>
      </c>
      <c r="D204" t="s">
        <v>108</v>
      </c>
      <c r="E204" t="s">
        <v>802</v>
      </c>
      <c r="F204" t="s">
        <v>549</v>
      </c>
      <c r="G204" t="s">
        <v>648</v>
      </c>
      <c r="H204" t="s">
        <v>127</v>
      </c>
      <c r="I204" s="108" t="s">
        <v>3327</v>
      </c>
      <c r="J204" s="58">
        <v>2.93</v>
      </c>
      <c r="K204" t="s">
        <v>98</v>
      </c>
      <c r="L204" s="59">
        <v>4.53E-2</v>
      </c>
      <c r="M204" s="59">
        <v>5.6000000000000001E-2</v>
      </c>
      <c r="N204" s="58">
        <v>78412.94</v>
      </c>
      <c r="O204" s="58">
        <v>97.2</v>
      </c>
      <c r="P204" s="58">
        <v>0</v>
      </c>
      <c r="Q204" s="58">
        <v>76.217377679999998</v>
      </c>
      <c r="R204" s="59">
        <v>1E-4</v>
      </c>
      <c r="S204" s="59">
        <v>2.7000000000000001E-3</v>
      </c>
      <c r="T204" s="59">
        <v>6.9999999999999999E-4</v>
      </c>
    </row>
    <row r="205" spans="1:20">
      <c r="A205" t="s">
        <v>803</v>
      </c>
      <c r="B205" t="s">
        <v>804</v>
      </c>
      <c r="C205" t="s">
        <v>96</v>
      </c>
      <c r="D205" t="s">
        <v>108</v>
      </c>
      <c r="E205" t="s">
        <v>805</v>
      </c>
      <c r="F205" t="s">
        <v>549</v>
      </c>
      <c r="G205" t="s">
        <v>648</v>
      </c>
      <c r="H205" t="s">
        <v>127</v>
      </c>
      <c r="I205" s="108" t="s">
        <v>3327</v>
      </c>
      <c r="J205" s="58">
        <v>3.15</v>
      </c>
      <c r="K205" t="s">
        <v>98</v>
      </c>
      <c r="L205" s="59">
        <v>2.5000000000000001E-2</v>
      </c>
      <c r="M205" s="59">
        <v>6.1100000000000002E-2</v>
      </c>
      <c r="N205" s="58">
        <v>71974.22</v>
      </c>
      <c r="O205" s="58">
        <v>89.63</v>
      </c>
      <c r="P205" s="58">
        <v>0</v>
      </c>
      <c r="Q205" s="58">
        <v>64.510493385999993</v>
      </c>
      <c r="R205" s="59">
        <v>2.9999999999999997E-4</v>
      </c>
      <c r="S205" s="59">
        <v>2.3E-3</v>
      </c>
      <c r="T205" s="59">
        <v>5.9999999999999995E-4</v>
      </c>
    </row>
    <row r="206" spans="1:20">
      <c r="A206" t="s">
        <v>806</v>
      </c>
      <c r="B206" t="s">
        <v>807</v>
      </c>
      <c r="C206" t="s">
        <v>96</v>
      </c>
      <c r="D206" t="s">
        <v>108</v>
      </c>
      <c r="E206" t="s">
        <v>808</v>
      </c>
      <c r="F206" t="s">
        <v>322</v>
      </c>
      <c r="G206" t="s">
        <v>648</v>
      </c>
      <c r="H206" t="s">
        <v>127</v>
      </c>
      <c r="I206" s="108" t="s">
        <v>3327</v>
      </c>
      <c r="J206" s="58">
        <v>4.8</v>
      </c>
      <c r="K206" t="s">
        <v>98</v>
      </c>
      <c r="L206" s="59">
        <v>6.7699999999999996E-2</v>
      </c>
      <c r="M206" s="59">
        <v>5.9700000000000003E-2</v>
      </c>
      <c r="N206" s="58">
        <v>114515.15</v>
      </c>
      <c r="O206" s="58">
        <v>107.02</v>
      </c>
      <c r="P206" s="58">
        <v>0</v>
      </c>
      <c r="Q206" s="58">
        <v>122.55411353</v>
      </c>
      <c r="R206" s="59">
        <v>0</v>
      </c>
      <c r="S206" s="59">
        <v>4.3E-3</v>
      </c>
      <c r="T206" s="59">
        <v>1.1000000000000001E-3</v>
      </c>
    </row>
    <row r="207" spans="1:20">
      <c r="A207" t="s">
        <v>809</v>
      </c>
      <c r="B207" t="s">
        <v>810</v>
      </c>
      <c r="C207" t="s">
        <v>96</v>
      </c>
      <c r="D207" t="s">
        <v>108</v>
      </c>
      <c r="E207" t="s">
        <v>811</v>
      </c>
      <c r="F207" t="s">
        <v>672</v>
      </c>
      <c r="G207" s="66" t="s">
        <v>3239</v>
      </c>
      <c r="H207" s="108" t="s">
        <v>3327</v>
      </c>
      <c r="I207" s="108" t="s">
        <v>3327</v>
      </c>
      <c r="J207" s="58">
        <v>2.94</v>
      </c>
      <c r="K207" t="s">
        <v>98</v>
      </c>
      <c r="L207" s="59">
        <v>1.2E-2</v>
      </c>
      <c r="M207" s="59">
        <v>8.43E-2</v>
      </c>
      <c r="N207" s="58">
        <v>8870.61</v>
      </c>
      <c r="O207" s="58">
        <v>81.599999999999994</v>
      </c>
      <c r="P207" s="58">
        <v>0</v>
      </c>
      <c r="Q207" s="58">
        <v>7.2384177599999999</v>
      </c>
      <c r="R207" s="59">
        <v>1E-4</v>
      </c>
      <c r="S207" s="59">
        <v>2.9999999999999997E-4</v>
      </c>
      <c r="T207" s="59">
        <v>1E-4</v>
      </c>
    </row>
    <row r="208" spans="1:20">
      <c r="A208" t="s">
        <v>812</v>
      </c>
      <c r="B208" t="s">
        <v>813</v>
      </c>
      <c r="C208" t="s">
        <v>96</v>
      </c>
      <c r="D208" t="s">
        <v>108</v>
      </c>
      <c r="E208" t="s">
        <v>811</v>
      </c>
      <c r="F208" t="s">
        <v>672</v>
      </c>
      <c r="G208" s="66" t="s">
        <v>3239</v>
      </c>
      <c r="H208" s="108" t="s">
        <v>3327</v>
      </c>
      <c r="I208" s="108" t="s">
        <v>3327</v>
      </c>
      <c r="J208" s="58">
        <v>3.33</v>
      </c>
      <c r="K208" t="s">
        <v>98</v>
      </c>
      <c r="L208" s="59">
        <v>6.0499999999999998E-2</v>
      </c>
      <c r="M208" s="59">
        <v>5.8999999999999997E-2</v>
      </c>
      <c r="N208" s="58">
        <v>69466.64</v>
      </c>
      <c r="O208" s="58">
        <v>102.3</v>
      </c>
      <c r="P208" s="58">
        <v>0</v>
      </c>
      <c r="Q208" s="58">
        <v>71.064372719999994</v>
      </c>
      <c r="R208" s="59">
        <v>2.9999999999999997E-4</v>
      </c>
      <c r="S208" s="59">
        <v>2.5000000000000001E-3</v>
      </c>
      <c r="T208" s="59">
        <v>5.9999999999999995E-4</v>
      </c>
    </row>
    <row r="209" spans="1:20">
      <c r="A209" t="s">
        <v>814</v>
      </c>
      <c r="B209" t="s">
        <v>815</v>
      </c>
      <c r="C209" t="s">
        <v>96</v>
      </c>
      <c r="D209" t="s">
        <v>108</v>
      </c>
      <c r="E209" t="s">
        <v>811</v>
      </c>
      <c r="F209" t="s">
        <v>672</v>
      </c>
      <c r="G209" s="66" t="s">
        <v>3239</v>
      </c>
      <c r="H209" s="108" t="s">
        <v>3327</v>
      </c>
      <c r="I209" s="108" t="s">
        <v>3327</v>
      </c>
      <c r="J209" s="58">
        <v>0.97</v>
      </c>
      <c r="K209" t="s">
        <v>98</v>
      </c>
      <c r="L209" s="59">
        <v>3.5499999999999997E-2</v>
      </c>
      <c r="M209" s="59">
        <v>7.3099999999999998E-2</v>
      </c>
      <c r="N209" s="58">
        <v>13839.05</v>
      </c>
      <c r="O209" s="58">
        <v>96.63</v>
      </c>
      <c r="P209" s="58">
        <v>0</v>
      </c>
      <c r="Q209" s="58">
        <v>13.372674014999999</v>
      </c>
      <c r="R209" s="59">
        <v>0</v>
      </c>
      <c r="S209" s="59">
        <v>5.0000000000000001E-4</v>
      </c>
      <c r="T209" s="59">
        <v>1E-4</v>
      </c>
    </row>
    <row r="210" spans="1:20">
      <c r="A210" t="s">
        <v>816</v>
      </c>
      <c r="B210" t="s">
        <v>817</v>
      </c>
      <c r="C210" t="s">
        <v>96</v>
      </c>
      <c r="D210" t="s">
        <v>108</v>
      </c>
      <c r="E210" t="s">
        <v>818</v>
      </c>
      <c r="F210" t="s">
        <v>342</v>
      </c>
      <c r="G210" s="66" t="s">
        <v>3239</v>
      </c>
      <c r="H210" s="108" t="s">
        <v>3327</v>
      </c>
      <c r="I210" s="108" t="s">
        <v>3327</v>
      </c>
      <c r="J210" s="58">
        <v>1.98</v>
      </c>
      <c r="K210" t="s">
        <v>98</v>
      </c>
      <c r="L210" s="59">
        <v>0.01</v>
      </c>
      <c r="M210" s="59">
        <v>6.5199999999999994E-2</v>
      </c>
      <c r="N210" s="58">
        <v>21374.82</v>
      </c>
      <c r="O210" s="58">
        <v>90</v>
      </c>
      <c r="P210" s="58">
        <v>0</v>
      </c>
      <c r="Q210" s="58">
        <v>19.237338000000001</v>
      </c>
      <c r="R210" s="59">
        <v>1E-4</v>
      </c>
      <c r="S210" s="59">
        <v>6.9999999999999999E-4</v>
      </c>
      <c r="T210" s="59">
        <v>2.0000000000000001E-4</v>
      </c>
    </row>
    <row r="211" spans="1:20">
      <c r="A211" s="60" t="s">
        <v>308</v>
      </c>
      <c r="B211" s="110" t="s">
        <v>3327</v>
      </c>
      <c r="C211" s="110" t="s">
        <v>3327</v>
      </c>
      <c r="D211" s="110" t="s">
        <v>3327</v>
      </c>
      <c r="E211" s="110" t="s">
        <v>3327</v>
      </c>
      <c r="F211" s="110" t="s">
        <v>3327</v>
      </c>
      <c r="G211" s="110" t="s">
        <v>3327</v>
      </c>
      <c r="H211" s="110" t="s">
        <v>3327</v>
      </c>
      <c r="I211" s="110" t="s">
        <v>3327</v>
      </c>
      <c r="J211" s="62">
        <v>2.82</v>
      </c>
      <c r="K211" s="110" t="s">
        <v>3327</v>
      </c>
      <c r="L211" s="110" t="s">
        <v>3327</v>
      </c>
      <c r="M211" s="61">
        <v>4.6899999999999997E-2</v>
      </c>
      <c r="N211" s="62">
        <v>51748.22</v>
      </c>
      <c r="O211" s="110" t="s">
        <v>3327</v>
      </c>
      <c r="P211" s="62">
        <v>0</v>
      </c>
      <c r="Q211" s="62">
        <v>53.3006666</v>
      </c>
      <c r="R211" s="110" t="s">
        <v>3327</v>
      </c>
      <c r="S211" s="61">
        <v>1.9E-3</v>
      </c>
      <c r="T211" s="61">
        <v>5.0000000000000001E-4</v>
      </c>
    </row>
    <row r="212" spans="1:20">
      <c r="A212" t="s">
        <v>819</v>
      </c>
      <c r="B212" t="s">
        <v>820</v>
      </c>
      <c r="C212" t="s">
        <v>96</v>
      </c>
      <c r="D212" t="s">
        <v>108</v>
      </c>
      <c r="E212" t="s">
        <v>821</v>
      </c>
      <c r="F212" t="s">
        <v>685</v>
      </c>
      <c r="G212" t="s">
        <v>355</v>
      </c>
      <c r="H212" t="s">
        <v>177</v>
      </c>
      <c r="I212" s="108" t="s">
        <v>3327</v>
      </c>
      <c r="J212" s="58">
        <v>2.82</v>
      </c>
      <c r="K212" t="s">
        <v>98</v>
      </c>
      <c r="L212" s="59">
        <v>2.12E-2</v>
      </c>
      <c r="M212" s="59">
        <v>4.7699999999999999E-2</v>
      </c>
      <c r="N212" s="58">
        <v>51748.22</v>
      </c>
      <c r="O212" s="58">
        <v>103</v>
      </c>
      <c r="P212" s="58">
        <v>0</v>
      </c>
      <c r="Q212" s="58">
        <v>53.3006666</v>
      </c>
      <c r="R212" s="59">
        <v>2.9999999999999997E-4</v>
      </c>
      <c r="S212" s="59">
        <v>1.9E-3</v>
      </c>
      <c r="T212" s="59">
        <v>5.0000000000000001E-4</v>
      </c>
    </row>
    <row r="213" spans="1:20">
      <c r="A213" s="60" t="s">
        <v>822</v>
      </c>
      <c r="B213" s="110" t="s">
        <v>3327</v>
      </c>
      <c r="C213" s="110" t="s">
        <v>3327</v>
      </c>
      <c r="D213" s="110" t="s">
        <v>3327</v>
      </c>
      <c r="E213" s="110" t="s">
        <v>3327</v>
      </c>
      <c r="F213" s="110" t="s">
        <v>3327</v>
      </c>
      <c r="G213" s="110" t="s">
        <v>3327</v>
      </c>
      <c r="H213" s="110" t="s">
        <v>3327</v>
      </c>
      <c r="I213" s="110" t="s">
        <v>3327</v>
      </c>
      <c r="J213" s="62">
        <v>0</v>
      </c>
      <c r="K213" s="110" t="s">
        <v>3327</v>
      </c>
      <c r="L213" s="110" t="s">
        <v>3327</v>
      </c>
      <c r="M213" s="61">
        <v>0</v>
      </c>
      <c r="N213" s="62">
        <v>0</v>
      </c>
      <c r="O213" s="110" t="s">
        <v>3327</v>
      </c>
      <c r="P213" s="62">
        <v>0</v>
      </c>
      <c r="Q213" s="62">
        <v>0</v>
      </c>
      <c r="R213" s="110" t="s">
        <v>3327</v>
      </c>
      <c r="S213" s="61">
        <v>0</v>
      </c>
      <c r="T213" s="61">
        <v>0</v>
      </c>
    </row>
    <row r="214" spans="1:20">
      <c r="A214" t="s">
        <v>180</v>
      </c>
      <c r="B214" t="s">
        <v>180</v>
      </c>
      <c r="C214" s="110" t="s">
        <v>3327</v>
      </c>
      <c r="D214" s="110" t="s">
        <v>3327</v>
      </c>
      <c r="E214" s="110" t="s">
        <v>3327</v>
      </c>
      <c r="F214" t="s">
        <v>180</v>
      </c>
      <c r="G214" t="s">
        <v>180</v>
      </c>
      <c r="H214" s="110" t="s">
        <v>3327</v>
      </c>
      <c r="I214" s="110" t="s">
        <v>3327</v>
      </c>
      <c r="J214" s="58">
        <v>0</v>
      </c>
      <c r="K214" t="s">
        <v>180</v>
      </c>
      <c r="L214" s="59">
        <v>0</v>
      </c>
      <c r="M214" s="59">
        <v>0</v>
      </c>
      <c r="N214" s="58">
        <v>0</v>
      </c>
      <c r="O214" s="58">
        <v>0</v>
      </c>
      <c r="P214" s="110" t="s">
        <v>3327</v>
      </c>
      <c r="Q214" s="58">
        <v>0</v>
      </c>
      <c r="R214" s="59">
        <v>0</v>
      </c>
      <c r="S214" s="59">
        <v>0</v>
      </c>
      <c r="T214" s="59">
        <v>0</v>
      </c>
    </row>
    <row r="215" spans="1:20">
      <c r="A215" s="60" t="s">
        <v>190</v>
      </c>
      <c r="B215" s="110" t="s">
        <v>3327</v>
      </c>
      <c r="C215" s="110" t="s">
        <v>3327</v>
      </c>
      <c r="D215" s="110" t="s">
        <v>3327</v>
      </c>
      <c r="E215" s="110" t="s">
        <v>3327</v>
      </c>
      <c r="F215" s="110" t="s">
        <v>3327</v>
      </c>
      <c r="G215" s="110" t="s">
        <v>3327</v>
      </c>
      <c r="H215" s="110" t="s">
        <v>3327</v>
      </c>
      <c r="I215" s="110" t="s">
        <v>3327</v>
      </c>
      <c r="J215" s="62">
        <v>4.74</v>
      </c>
      <c r="K215" s="110" t="s">
        <v>3327</v>
      </c>
      <c r="L215" s="110" t="s">
        <v>3327</v>
      </c>
      <c r="M215" s="61">
        <v>6.3899999999999998E-2</v>
      </c>
      <c r="N215" s="62">
        <v>1287856.04</v>
      </c>
      <c r="O215" s="110" t="s">
        <v>3327</v>
      </c>
      <c r="P215" s="62">
        <v>0</v>
      </c>
      <c r="Q215" s="62">
        <v>4836.4004823360947</v>
      </c>
      <c r="R215" s="110" t="s">
        <v>3327</v>
      </c>
      <c r="S215" s="61">
        <v>0.1716</v>
      </c>
      <c r="T215" s="61">
        <v>4.2900000000000001E-2</v>
      </c>
    </row>
    <row r="216" spans="1:20">
      <c r="A216" s="60" t="s">
        <v>309</v>
      </c>
      <c r="B216" s="110" t="s">
        <v>3327</v>
      </c>
      <c r="C216" s="110" t="s">
        <v>3327</v>
      </c>
      <c r="D216" s="110" t="s">
        <v>3327</v>
      </c>
      <c r="E216" s="110" t="s">
        <v>3327</v>
      </c>
      <c r="F216" s="110" t="s">
        <v>3327</v>
      </c>
      <c r="G216" s="110" t="s">
        <v>3327</v>
      </c>
      <c r="H216" s="110" t="s">
        <v>3327</v>
      </c>
      <c r="I216" s="110" t="s">
        <v>3327</v>
      </c>
      <c r="J216" s="62">
        <v>5.09</v>
      </c>
      <c r="K216" s="110" t="s">
        <v>3327</v>
      </c>
      <c r="L216" s="110" t="s">
        <v>3327</v>
      </c>
      <c r="M216" s="61">
        <v>7.6200000000000004E-2</v>
      </c>
      <c r="N216" s="62">
        <v>241524.82</v>
      </c>
      <c r="O216" s="110" t="s">
        <v>3327</v>
      </c>
      <c r="P216" s="62">
        <v>0</v>
      </c>
      <c r="Q216" s="62">
        <v>839.02698578870843</v>
      </c>
      <c r="R216" s="110" t="s">
        <v>3327</v>
      </c>
      <c r="S216" s="61">
        <v>2.98E-2</v>
      </c>
      <c r="T216" s="61">
        <v>7.4000000000000003E-3</v>
      </c>
    </row>
    <row r="217" spans="1:20">
      <c r="A217" t="s">
        <v>823</v>
      </c>
      <c r="B217" t="s">
        <v>824</v>
      </c>
      <c r="C217" t="s">
        <v>108</v>
      </c>
      <c r="D217" t="s">
        <v>825</v>
      </c>
      <c r="E217" t="s">
        <v>321</v>
      </c>
      <c r="F217" t="s">
        <v>322</v>
      </c>
      <c r="G217" t="s">
        <v>826</v>
      </c>
      <c r="H217" t="s">
        <v>827</v>
      </c>
      <c r="I217" s="108" t="s">
        <v>3327</v>
      </c>
      <c r="J217" s="58">
        <v>6.86</v>
      </c>
      <c r="K217" t="s">
        <v>100</v>
      </c>
      <c r="L217" s="59">
        <v>3.7499999999999999E-2</v>
      </c>
      <c r="M217" s="59">
        <v>6.1400000000000003E-2</v>
      </c>
      <c r="N217" s="58">
        <v>9329.36</v>
      </c>
      <c r="O217" s="58">
        <v>85.58233000000007</v>
      </c>
      <c r="P217" s="58">
        <v>0</v>
      </c>
      <c r="Q217" s="58">
        <v>28.958996842393201</v>
      </c>
      <c r="R217" s="59">
        <v>0</v>
      </c>
      <c r="S217" s="59">
        <v>1E-3</v>
      </c>
      <c r="T217" s="59">
        <v>2.9999999999999997E-4</v>
      </c>
    </row>
    <row r="218" spans="1:20">
      <c r="A218" t="s">
        <v>828</v>
      </c>
      <c r="B218" t="s">
        <v>829</v>
      </c>
      <c r="C218" t="s">
        <v>108</v>
      </c>
      <c r="D218" t="s">
        <v>825</v>
      </c>
      <c r="E218" t="s">
        <v>449</v>
      </c>
      <c r="F218" t="s">
        <v>314</v>
      </c>
      <c r="G218" t="s">
        <v>830</v>
      </c>
      <c r="H218" t="s">
        <v>299</v>
      </c>
      <c r="I218" s="108" t="s">
        <v>3327</v>
      </c>
      <c r="J218" s="58">
        <v>2.64</v>
      </c>
      <c r="K218" t="s">
        <v>100</v>
      </c>
      <c r="L218" s="59">
        <v>3.2599999999999997E-2</v>
      </c>
      <c r="M218" s="59">
        <v>8.6599999999999996E-2</v>
      </c>
      <c r="N218" s="58">
        <v>28017.88</v>
      </c>
      <c r="O218" s="58">
        <v>87.799630000000008</v>
      </c>
      <c r="P218" s="58">
        <v>0</v>
      </c>
      <c r="Q218" s="58">
        <v>89.222730970132204</v>
      </c>
      <c r="R218" s="59">
        <v>0</v>
      </c>
      <c r="S218" s="59">
        <v>3.2000000000000002E-3</v>
      </c>
      <c r="T218" s="59">
        <v>8.0000000000000004E-4</v>
      </c>
    </row>
    <row r="219" spans="1:20">
      <c r="A219" t="s">
        <v>831</v>
      </c>
      <c r="B219" t="s">
        <v>832</v>
      </c>
      <c r="C219" t="s">
        <v>108</v>
      </c>
      <c r="D219" t="s">
        <v>825</v>
      </c>
      <c r="E219" t="s">
        <v>439</v>
      </c>
      <c r="F219" t="s">
        <v>314</v>
      </c>
      <c r="G219" t="s">
        <v>830</v>
      </c>
      <c r="H219" t="s">
        <v>299</v>
      </c>
      <c r="I219" s="108" t="s">
        <v>3327</v>
      </c>
      <c r="J219" s="58">
        <v>1.99</v>
      </c>
      <c r="K219" t="s">
        <v>100</v>
      </c>
      <c r="L219" s="59">
        <v>3.2800000000000003E-2</v>
      </c>
      <c r="M219" s="59">
        <v>8.3099999999999993E-2</v>
      </c>
      <c r="N219" s="58">
        <v>39659</v>
      </c>
      <c r="O219" s="58">
        <v>91.480679999999722</v>
      </c>
      <c r="P219" s="58">
        <v>0</v>
      </c>
      <c r="Q219" s="58">
        <v>131.58873109011199</v>
      </c>
      <c r="R219" s="59">
        <v>1E-4</v>
      </c>
      <c r="S219" s="59">
        <v>4.7000000000000002E-3</v>
      </c>
      <c r="T219" s="59">
        <v>1.1999999999999999E-3</v>
      </c>
    </row>
    <row r="220" spans="1:20">
      <c r="A220" t="s">
        <v>833</v>
      </c>
      <c r="B220" t="s">
        <v>834</v>
      </c>
      <c r="C220" t="s">
        <v>108</v>
      </c>
      <c r="D220" t="s">
        <v>825</v>
      </c>
      <c r="E220" t="s">
        <v>439</v>
      </c>
      <c r="F220" t="s">
        <v>314</v>
      </c>
      <c r="G220" t="s">
        <v>830</v>
      </c>
      <c r="H220" t="s">
        <v>299</v>
      </c>
      <c r="I220" s="108" t="s">
        <v>3327</v>
      </c>
      <c r="J220" s="58">
        <v>3.83</v>
      </c>
      <c r="K220" t="s">
        <v>100</v>
      </c>
      <c r="L220" s="59">
        <v>7.1300000000000002E-2</v>
      </c>
      <c r="M220" s="59">
        <v>7.4999999999999997E-2</v>
      </c>
      <c r="N220" s="58">
        <v>22652.75</v>
      </c>
      <c r="O220" s="58">
        <v>101.25704999999996</v>
      </c>
      <c r="P220" s="58">
        <v>0</v>
      </c>
      <c r="Q220" s="58">
        <v>83.194335690584595</v>
      </c>
      <c r="R220" s="59">
        <v>0</v>
      </c>
      <c r="S220" s="59">
        <v>3.0000000000000001E-3</v>
      </c>
      <c r="T220" s="59">
        <v>6.9999999999999999E-4</v>
      </c>
    </row>
    <row r="221" spans="1:20">
      <c r="A221" t="s">
        <v>835</v>
      </c>
      <c r="B221" t="s">
        <v>836</v>
      </c>
      <c r="C221" t="s">
        <v>108</v>
      </c>
      <c r="D221" t="s">
        <v>825</v>
      </c>
      <c r="E221" t="s">
        <v>837</v>
      </c>
      <c r="F221" t="s">
        <v>477</v>
      </c>
      <c r="G221" t="s">
        <v>838</v>
      </c>
      <c r="H221" t="s">
        <v>299</v>
      </c>
      <c r="I221" s="108" t="s">
        <v>3327</v>
      </c>
      <c r="J221" s="58">
        <v>9.4600000000000009</v>
      </c>
      <c r="K221" t="s">
        <v>100</v>
      </c>
      <c r="L221" s="59">
        <v>6.3799999999999996E-2</v>
      </c>
      <c r="M221" s="59">
        <v>6.8699999999999997E-2</v>
      </c>
      <c r="N221" s="58">
        <v>56691.49</v>
      </c>
      <c r="O221" s="58">
        <v>94.761250000000061</v>
      </c>
      <c r="P221" s="58">
        <v>0</v>
      </c>
      <c r="Q221" s="58">
        <v>194.848114686776</v>
      </c>
      <c r="R221" s="59">
        <v>1E-4</v>
      </c>
      <c r="S221" s="59">
        <v>6.8999999999999999E-3</v>
      </c>
      <c r="T221" s="59">
        <v>1.6999999999999999E-3</v>
      </c>
    </row>
    <row r="222" spans="1:20">
      <c r="A222" t="s">
        <v>839</v>
      </c>
      <c r="B222" t="s">
        <v>840</v>
      </c>
      <c r="C222" t="s">
        <v>108</v>
      </c>
      <c r="D222" t="s">
        <v>825</v>
      </c>
      <c r="E222" t="s">
        <v>841</v>
      </c>
      <c r="F222" t="s">
        <v>314</v>
      </c>
      <c r="G222" t="s">
        <v>838</v>
      </c>
      <c r="H222" t="s">
        <v>827</v>
      </c>
      <c r="I222" s="108" t="s">
        <v>3327</v>
      </c>
      <c r="J222" s="58">
        <v>2.19</v>
      </c>
      <c r="K222" t="s">
        <v>100</v>
      </c>
      <c r="L222" s="59">
        <v>3.0800000000000001E-2</v>
      </c>
      <c r="M222" s="59">
        <v>8.6099999999999996E-2</v>
      </c>
      <c r="N222" s="58">
        <v>31821.15</v>
      </c>
      <c r="O222" s="58">
        <v>89.040419999999642</v>
      </c>
      <c r="P222" s="58">
        <v>0</v>
      </c>
      <c r="Q222" s="58">
        <v>102.766277703226</v>
      </c>
      <c r="R222" s="59">
        <v>1E-4</v>
      </c>
      <c r="S222" s="59">
        <v>3.5999999999999999E-3</v>
      </c>
      <c r="T222" s="59">
        <v>8.9999999999999998E-4</v>
      </c>
    </row>
    <row r="223" spans="1:20">
      <c r="A223" t="s">
        <v>842</v>
      </c>
      <c r="B223" t="s">
        <v>843</v>
      </c>
      <c r="C223" t="s">
        <v>108</v>
      </c>
      <c r="D223" t="s">
        <v>825</v>
      </c>
      <c r="E223" t="s">
        <v>844</v>
      </c>
      <c r="F223" t="s">
        <v>845</v>
      </c>
      <c r="G223" t="s">
        <v>846</v>
      </c>
      <c r="H223" t="s">
        <v>827</v>
      </c>
      <c r="I223" s="108" t="s">
        <v>3327</v>
      </c>
      <c r="J223" s="58">
        <v>6.49</v>
      </c>
      <c r="K223" t="s">
        <v>100</v>
      </c>
      <c r="L223" s="59">
        <v>8.5000000000000006E-2</v>
      </c>
      <c r="M223" s="59">
        <v>9.1800000000000007E-2</v>
      </c>
      <c r="N223" s="58">
        <v>23845</v>
      </c>
      <c r="O223" s="58">
        <v>99.108279999999993</v>
      </c>
      <c r="P223" s="58">
        <v>0</v>
      </c>
      <c r="Q223" s="58">
        <v>85.714603690481994</v>
      </c>
      <c r="R223" s="59">
        <v>0</v>
      </c>
      <c r="S223" s="59">
        <v>3.0000000000000001E-3</v>
      </c>
      <c r="T223" s="59">
        <v>8.0000000000000004E-4</v>
      </c>
    </row>
    <row r="224" spans="1:20">
      <c r="A224" t="s">
        <v>847</v>
      </c>
      <c r="B224" t="s">
        <v>848</v>
      </c>
      <c r="C224" t="s">
        <v>108</v>
      </c>
      <c r="D224" t="s">
        <v>825</v>
      </c>
      <c r="E224" t="s">
        <v>849</v>
      </c>
      <c r="F224" t="s">
        <v>850</v>
      </c>
      <c r="G224" t="s">
        <v>846</v>
      </c>
      <c r="H224" t="s">
        <v>299</v>
      </c>
      <c r="I224" s="108" t="s">
        <v>3327</v>
      </c>
      <c r="J224" s="58">
        <v>5.55</v>
      </c>
      <c r="K224" t="s">
        <v>102</v>
      </c>
      <c r="L224" s="59">
        <v>4.3799999999999999E-2</v>
      </c>
      <c r="M224" s="59">
        <v>5.4800000000000001E-2</v>
      </c>
      <c r="N224" s="58">
        <v>5961.25</v>
      </c>
      <c r="O224" s="58">
        <v>94.237789999999791</v>
      </c>
      <c r="P224" s="58">
        <v>0</v>
      </c>
      <c r="Q224" s="58">
        <v>22.5361669284739</v>
      </c>
      <c r="R224" s="59">
        <v>0</v>
      </c>
      <c r="S224" s="59">
        <v>8.0000000000000004E-4</v>
      </c>
      <c r="T224" s="59">
        <v>2.0000000000000001E-4</v>
      </c>
    </row>
    <row r="225" spans="1:20">
      <c r="A225" t="s">
        <v>851</v>
      </c>
      <c r="B225" t="s">
        <v>852</v>
      </c>
      <c r="C225" t="s">
        <v>108</v>
      </c>
      <c r="D225" t="s">
        <v>825</v>
      </c>
      <c r="E225" t="s">
        <v>849</v>
      </c>
      <c r="F225" t="s">
        <v>850</v>
      </c>
      <c r="G225" t="s">
        <v>846</v>
      </c>
      <c r="H225" t="s">
        <v>299</v>
      </c>
      <c r="I225" s="108" t="s">
        <v>3327</v>
      </c>
      <c r="J225" s="58">
        <v>4.54</v>
      </c>
      <c r="K225" t="s">
        <v>102</v>
      </c>
      <c r="L225" s="59">
        <v>7.3800000000000004E-2</v>
      </c>
      <c r="M225" s="59">
        <v>5.3199999999999997E-2</v>
      </c>
      <c r="N225" s="58">
        <v>12220.56</v>
      </c>
      <c r="O225" s="58">
        <v>111.22804000000005</v>
      </c>
      <c r="P225" s="58">
        <v>0</v>
      </c>
      <c r="Q225" s="58">
        <v>54.528432656730303</v>
      </c>
      <c r="R225" s="59">
        <v>0</v>
      </c>
      <c r="S225" s="59">
        <v>1.9E-3</v>
      </c>
      <c r="T225" s="59">
        <v>5.0000000000000001E-4</v>
      </c>
    </row>
    <row r="226" spans="1:20">
      <c r="A226" t="s">
        <v>853</v>
      </c>
      <c r="B226" t="s">
        <v>854</v>
      </c>
      <c r="C226" t="s">
        <v>108</v>
      </c>
      <c r="D226" t="s">
        <v>825</v>
      </c>
      <c r="E226" t="s">
        <v>849</v>
      </c>
      <c r="F226" t="s">
        <v>850</v>
      </c>
      <c r="G226" t="s">
        <v>846</v>
      </c>
      <c r="H226" t="s">
        <v>299</v>
      </c>
      <c r="I226" s="108" t="s">
        <v>3327</v>
      </c>
      <c r="J226" s="58">
        <v>5.69</v>
      </c>
      <c r="K226" t="s">
        <v>100</v>
      </c>
      <c r="L226" s="59">
        <v>8.1299999999999997E-2</v>
      </c>
      <c r="M226" s="59">
        <v>6.5299999999999997E-2</v>
      </c>
      <c r="N226" s="58">
        <v>11326.38</v>
      </c>
      <c r="O226" s="58">
        <v>111.16778999999987</v>
      </c>
      <c r="P226" s="58">
        <v>0</v>
      </c>
      <c r="Q226" s="58">
        <v>45.668595529798203</v>
      </c>
      <c r="R226" s="59">
        <v>0</v>
      </c>
      <c r="S226" s="59">
        <v>1.6000000000000001E-3</v>
      </c>
      <c r="T226" s="59">
        <v>4.0000000000000002E-4</v>
      </c>
    </row>
    <row r="227" spans="1:20">
      <c r="A227" s="60" t="s">
        <v>310</v>
      </c>
      <c r="B227" s="110" t="s">
        <v>3327</v>
      </c>
      <c r="C227" s="110" t="s">
        <v>3327</v>
      </c>
      <c r="D227" s="110" t="s">
        <v>3327</v>
      </c>
      <c r="E227" s="110" t="s">
        <v>3327</v>
      </c>
      <c r="F227" s="110" t="s">
        <v>3327</v>
      </c>
      <c r="G227" s="110" t="s">
        <v>3327</v>
      </c>
      <c r="H227" s="110" t="s">
        <v>3327</v>
      </c>
      <c r="I227" s="110" t="s">
        <v>3327</v>
      </c>
      <c r="J227" s="62">
        <v>4.66</v>
      </c>
      <c r="K227" s="110" t="s">
        <v>3327</v>
      </c>
      <c r="L227" s="110" t="s">
        <v>3327</v>
      </c>
      <c r="M227" s="61">
        <v>6.13E-2</v>
      </c>
      <c r="N227" s="62">
        <v>1046331.22</v>
      </c>
      <c r="O227" s="110" t="s">
        <v>3327</v>
      </c>
      <c r="P227" s="62">
        <v>0</v>
      </c>
      <c r="Q227" s="62">
        <v>3997.3734965473864</v>
      </c>
      <c r="R227" s="110" t="s">
        <v>3327</v>
      </c>
      <c r="S227" s="61">
        <v>0.14180000000000001</v>
      </c>
      <c r="T227" s="61">
        <v>3.5400000000000001E-2</v>
      </c>
    </row>
    <row r="228" spans="1:20">
      <c r="A228" t="s">
        <v>855</v>
      </c>
      <c r="B228" t="s">
        <v>856</v>
      </c>
      <c r="C228" t="s">
        <v>108</v>
      </c>
      <c r="D228" t="s">
        <v>825</v>
      </c>
      <c r="E228" s="108" t="s">
        <v>3327</v>
      </c>
      <c r="F228" t="s">
        <v>857</v>
      </c>
      <c r="G228" t="s">
        <v>298</v>
      </c>
      <c r="H228" t="s">
        <v>827</v>
      </c>
      <c r="I228" s="108" t="s">
        <v>3327</v>
      </c>
      <c r="J228" s="58">
        <v>7.16</v>
      </c>
      <c r="K228" t="s">
        <v>102</v>
      </c>
      <c r="L228" s="59">
        <v>4.2500000000000003E-2</v>
      </c>
      <c r="M228" s="59">
        <v>4.36E-2</v>
      </c>
      <c r="N228" s="58">
        <v>11922.5</v>
      </c>
      <c r="O228" s="58">
        <v>100.85723</v>
      </c>
      <c r="P228" s="58">
        <v>0</v>
      </c>
      <c r="Q228" s="58">
        <v>48.238299544662297</v>
      </c>
      <c r="R228" s="59">
        <v>0</v>
      </c>
      <c r="S228" s="59">
        <v>1.6999999999999999E-3</v>
      </c>
      <c r="T228" s="59">
        <v>4.0000000000000002E-4</v>
      </c>
    </row>
    <row r="229" spans="1:20">
      <c r="A229" t="s">
        <v>858</v>
      </c>
      <c r="B229" t="s">
        <v>859</v>
      </c>
      <c r="C229" t="s">
        <v>108</v>
      </c>
      <c r="D229" t="s">
        <v>825</v>
      </c>
      <c r="E229" s="108" t="s">
        <v>3327</v>
      </c>
      <c r="F229" t="s">
        <v>857</v>
      </c>
      <c r="G229" t="s">
        <v>860</v>
      </c>
      <c r="H229" t="s">
        <v>827</v>
      </c>
      <c r="I229" s="108" t="s">
        <v>3327</v>
      </c>
      <c r="J229" s="58">
        <v>0.69</v>
      </c>
      <c r="K229" t="s">
        <v>100</v>
      </c>
      <c r="L229" s="59">
        <v>4.4999999999999998E-2</v>
      </c>
      <c r="M229" s="59">
        <v>6.0699999999999997E-2</v>
      </c>
      <c r="N229" s="58">
        <v>7.75</v>
      </c>
      <c r="O229" s="58">
        <v>101.30258064516129</v>
      </c>
      <c r="P229" s="58">
        <v>0</v>
      </c>
      <c r="Q229" s="58">
        <v>2.8475395649999999E-2</v>
      </c>
      <c r="R229" s="59">
        <v>0</v>
      </c>
      <c r="S229" s="59">
        <v>0</v>
      </c>
      <c r="T229" s="59">
        <v>0</v>
      </c>
    </row>
    <row r="230" spans="1:20">
      <c r="A230" t="s">
        <v>861</v>
      </c>
      <c r="B230" t="s">
        <v>862</v>
      </c>
      <c r="C230" t="s">
        <v>108</v>
      </c>
      <c r="D230" t="s">
        <v>825</v>
      </c>
      <c r="E230" s="108" t="s">
        <v>3327</v>
      </c>
      <c r="F230" t="s">
        <v>857</v>
      </c>
      <c r="G230" t="s">
        <v>863</v>
      </c>
      <c r="H230" t="s">
        <v>864</v>
      </c>
      <c r="I230" s="108" t="s">
        <v>3327</v>
      </c>
      <c r="J230" s="58">
        <v>6.41</v>
      </c>
      <c r="K230" t="s">
        <v>100</v>
      </c>
      <c r="L230" s="59">
        <v>0.03</v>
      </c>
      <c r="M230" s="59">
        <v>6.2899999999999998E-2</v>
      </c>
      <c r="N230" s="58">
        <v>22056.63</v>
      </c>
      <c r="O230" s="58">
        <v>82.70567000000004</v>
      </c>
      <c r="P230" s="58">
        <v>0</v>
      </c>
      <c r="Q230" s="58">
        <v>66.164037293080497</v>
      </c>
      <c r="R230" s="59">
        <v>0</v>
      </c>
      <c r="S230" s="59">
        <v>2.3E-3</v>
      </c>
      <c r="T230" s="59">
        <v>5.9999999999999995E-4</v>
      </c>
    </row>
    <row r="231" spans="1:20">
      <c r="A231" t="s">
        <v>865</v>
      </c>
      <c r="B231" t="s">
        <v>866</v>
      </c>
      <c r="C231" t="s">
        <v>108</v>
      </c>
      <c r="D231" t="s">
        <v>825</v>
      </c>
      <c r="E231" s="108" t="s">
        <v>3327</v>
      </c>
      <c r="F231" t="s">
        <v>857</v>
      </c>
      <c r="G231" t="s">
        <v>863</v>
      </c>
      <c r="H231" t="s">
        <v>864</v>
      </c>
      <c r="I231" s="108" t="s">
        <v>3327</v>
      </c>
      <c r="J231" s="58">
        <v>7.05</v>
      </c>
      <c r="K231" t="s">
        <v>100</v>
      </c>
      <c r="L231" s="59">
        <v>3.5000000000000003E-2</v>
      </c>
      <c r="M231" s="59">
        <v>6.3600000000000004E-2</v>
      </c>
      <c r="N231" s="58">
        <v>8941.8799999999992</v>
      </c>
      <c r="O231" s="58">
        <v>83.612890000000107</v>
      </c>
      <c r="P231" s="58">
        <v>0</v>
      </c>
      <c r="Q231" s="58">
        <v>27.117498673780201</v>
      </c>
      <c r="R231" s="59">
        <v>0</v>
      </c>
      <c r="S231" s="59">
        <v>1E-3</v>
      </c>
      <c r="T231" s="59">
        <v>2.0000000000000001E-4</v>
      </c>
    </row>
    <row r="232" spans="1:20">
      <c r="A232" t="s">
        <v>867</v>
      </c>
      <c r="B232" t="s">
        <v>868</v>
      </c>
      <c r="C232" t="s">
        <v>108</v>
      </c>
      <c r="D232" t="s">
        <v>825</v>
      </c>
      <c r="E232" s="108" t="s">
        <v>3327</v>
      </c>
      <c r="F232" t="s">
        <v>857</v>
      </c>
      <c r="G232" t="s">
        <v>869</v>
      </c>
      <c r="H232" t="s">
        <v>864</v>
      </c>
      <c r="I232" s="108" t="s">
        <v>3327</v>
      </c>
      <c r="J232" s="58">
        <v>3.54</v>
      </c>
      <c r="K232" t="s">
        <v>100</v>
      </c>
      <c r="L232" s="59">
        <v>3.2000000000000001E-2</v>
      </c>
      <c r="M232" s="59">
        <v>9.8799999999999999E-2</v>
      </c>
      <c r="N232" s="58">
        <v>19076</v>
      </c>
      <c r="O232" s="58">
        <v>81.108329999999995</v>
      </c>
      <c r="P232" s="58">
        <v>0</v>
      </c>
      <c r="Q232" s="58">
        <v>56.1177601867116</v>
      </c>
      <c r="R232" s="59">
        <v>0</v>
      </c>
      <c r="S232" s="59">
        <v>2E-3</v>
      </c>
      <c r="T232" s="59">
        <v>5.0000000000000001E-4</v>
      </c>
    </row>
    <row r="233" spans="1:20">
      <c r="A233" t="s">
        <v>870</v>
      </c>
      <c r="B233" t="s">
        <v>871</v>
      </c>
      <c r="C233" t="s">
        <v>108</v>
      </c>
      <c r="D233" t="s">
        <v>825</v>
      </c>
      <c r="E233" s="108" t="s">
        <v>3327</v>
      </c>
      <c r="F233" t="s">
        <v>857</v>
      </c>
      <c r="G233" t="s">
        <v>872</v>
      </c>
      <c r="H233" t="s">
        <v>827</v>
      </c>
      <c r="I233" s="108" t="s">
        <v>3327</v>
      </c>
      <c r="J233" s="58">
        <v>7.18</v>
      </c>
      <c r="K233" t="s">
        <v>102</v>
      </c>
      <c r="L233" s="59">
        <v>4.2500000000000003E-2</v>
      </c>
      <c r="M233" s="59">
        <v>4.3900000000000002E-2</v>
      </c>
      <c r="N233" s="58">
        <v>23845</v>
      </c>
      <c r="O233" s="58">
        <v>102.01258</v>
      </c>
      <c r="P233" s="58">
        <v>0</v>
      </c>
      <c r="Q233" s="58">
        <v>97.581767640531595</v>
      </c>
      <c r="R233" s="59">
        <v>0</v>
      </c>
      <c r="S233" s="59">
        <v>3.5000000000000001E-3</v>
      </c>
      <c r="T233" s="59">
        <v>8.9999999999999998E-4</v>
      </c>
    </row>
    <row r="234" spans="1:20">
      <c r="A234" t="s">
        <v>873</v>
      </c>
      <c r="B234" t="s">
        <v>874</v>
      </c>
      <c r="C234" t="s">
        <v>108</v>
      </c>
      <c r="D234" t="s">
        <v>825</v>
      </c>
      <c r="E234" s="108" t="s">
        <v>3327</v>
      </c>
      <c r="F234" t="s">
        <v>875</v>
      </c>
      <c r="G234" t="s">
        <v>872</v>
      </c>
      <c r="H234" t="s">
        <v>827</v>
      </c>
      <c r="I234" s="108" t="s">
        <v>3327</v>
      </c>
      <c r="J234" s="58">
        <v>7.37</v>
      </c>
      <c r="K234" t="s">
        <v>100</v>
      </c>
      <c r="L234" s="59">
        <v>5.8799999999999998E-2</v>
      </c>
      <c r="M234" s="59">
        <v>5.4800000000000001E-2</v>
      </c>
      <c r="N234" s="58">
        <v>11922.5</v>
      </c>
      <c r="O234" s="58">
        <v>106.23860000000001</v>
      </c>
      <c r="P234" s="58">
        <v>0</v>
      </c>
      <c r="Q234" s="58">
        <v>45.940659527294997</v>
      </c>
      <c r="R234" s="59">
        <v>0</v>
      </c>
      <c r="S234" s="59">
        <v>1.6000000000000001E-3</v>
      </c>
      <c r="T234" s="59">
        <v>4.0000000000000002E-4</v>
      </c>
    </row>
    <row r="235" spans="1:20">
      <c r="A235" t="s">
        <v>876</v>
      </c>
      <c r="B235" t="s">
        <v>877</v>
      </c>
      <c r="C235" t="s">
        <v>108</v>
      </c>
      <c r="D235" t="s">
        <v>825</v>
      </c>
      <c r="E235" s="108" t="s">
        <v>3327</v>
      </c>
      <c r="F235" t="s">
        <v>878</v>
      </c>
      <c r="G235" t="s">
        <v>872</v>
      </c>
      <c r="H235" t="s">
        <v>827</v>
      </c>
      <c r="I235" s="108" t="s">
        <v>3327</v>
      </c>
      <c r="J235" s="58">
        <v>3.33</v>
      </c>
      <c r="K235" t="s">
        <v>104</v>
      </c>
      <c r="L235" s="59">
        <v>4.6300000000000001E-2</v>
      </c>
      <c r="M235" s="59">
        <v>5.8299999999999998E-2</v>
      </c>
      <c r="N235" s="58">
        <v>17883.75</v>
      </c>
      <c r="O235" s="58">
        <v>97.506600000000063</v>
      </c>
      <c r="P235" s="58">
        <v>0</v>
      </c>
      <c r="Q235" s="58">
        <v>80.578499040969803</v>
      </c>
      <c r="R235" s="59">
        <v>0</v>
      </c>
      <c r="S235" s="59">
        <v>2.8999999999999998E-3</v>
      </c>
      <c r="T235" s="59">
        <v>6.9999999999999999E-4</v>
      </c>
    </row>
    <row r="236" spans="1:20">
      <c r="A236" t="s">
        <v>879</v>
      </c>
      <c r="B236" t="s">
        <v>880</v>
      </c>
      <c r="C236" t="s">
        <v>108</v>
      </c>
      <c r="D236" t="s">
        <v>825</v>
      </c>
      <c r="E236" s="108" t="s">
        <v>3327</v>
      </c>
      <c r="F236" t="s">
        <v>878</v>
      </c>
      <c r="G236" t="s">
        <v>826</v>
      </c>
      <c r="H236" t="s">
        <v>827</v>
      </c>
      <c r="I236" s="108" t="s">
        <v>3327</v>
      </c>
      <c r="J236" s="58">
        <v>6.91</v>
      </c>
      <c r="K236" t="s">
        <v>100</v>
      </c>
      <c r="L236" s="59">
        <v>6.7400000000000002E-2</v>
      </c>
      <c r="M236" s="59">
        <v>5.6399999999999999E-2</v>
      </c>
      <c r="N236" s="58">
        <v>8941.8799999999992</v>
      </c>
      <c r="O236" s="58">
        <v>107.58701000000008</v>
      </c>
      <c r="P236" s="58">
        <v>0</v>
      </c>
      <c r="Q236" s="58">
        <v>34.8928329231411</v>
      </c>
      <c r="R236" s="59">
        <v>0</v>
      </c>
      <c r="S236" s="59">
        <v>1.1999999999999999E-3</v>
      </c>
      <c r="T236" s="59">
        <v>2.9999999999999997E-4</v>
      </c>
    </row>
    <row r="237" spans="1:20">
      <c r="A237" t="s">
        <v>881</v>
      </c>
      <c r="B237" t="s">
        <v>882</v>
      </c>
      <c r="C237" t="s">
        <v>108</v>
      </c>
      <c r="D237" t="s">
        <v>825</v>
      </c>
      <c r="E237" s="108" t="s">
        <v>3327</v>
      </c>
      <c r="F237" t="s">
        <v>878</v>
      </c>
      <c r="G237" t="s">
        <v>826</v>
      </c>
      <c r="H237" t="s">
        <v>827</v>
      </c>
      <c r="I237" s="108" t="s">
        <v>3327</v>
      </c>
      <c r="J237" s="58">
        <v>4.95</v>
      </c>
      <c r="K237" t="s">
        <v>100</v>
      </c>
      <c r="L237" s="59">
        <v>3.9300000000000002E-2</v>
      </c>
      <c r="M237" s="59">
        <v>5.8700000000000002E-2</v>
      </c>
      <c r="N237" s="58">
        <v>12608.04</v>
      </c>
      <c r="O237" s="58">
        <v>92.249899999999954</v>
      </c>
      <c r="P237" s="58">
        <v>0</v>
      </c>
      <c r="Q237" s="58">
        <v>42.185289866938902</v>
      </c>
      <c r="R237" s="59">
        <v>0</v>
      </c>
      <c r="S237" s="59">
        <v>1.5E-3</v>
      </c>
      <c r="T237" s="59">
        <v>4.0000000000000002E-4</v>
      </c>
    </row>
    <row r="238" spans="1:20">
      <c r="A238" t="s">
        <v>883</v>
      </c>
      <c r="B238" t="s">
        <v>884</v>
      </c>
      <c r="C238" t="s">
        <v>108</v>
      </c>
      <c r="D238" t="s">
        <v>825</v>
      </c>
      <c r="E238" s="108" t="s">
        <v>3327</v>
      </c>
      <c r="F238" t="s">
        <v>885</v>
      </c>
      <c r="G238" t="s">
        <v>826</v>
      </c>
      <c r="H238" t="s">
        <v>299</v>
      </c>
      <c r="I238" s="108" t="s">
        <v>3327</v>
      </c>
      <c r="J238" s="58">
        <v>2.5499999999999998</v>
      </c>
      <c r="K238" t="s">
        <v>100</v>
      </c>
      <c r="L238" s="59">
        <v>4.7500000000000001E-2</v>
      </c>
      <c r="M238" s="59">
        <v>7.3499999999999996E-2</v>
      </c>
      <c r="N238" s="58">
        <v>13710.88</v>
      </c>
      <c r="O238" s="58">
        <v>94.500670000000014</v>
      </c>
      <c r="P238" s="58">
        <v>0</v>
      </c>
      <c r="Q238" s="58">
        <v>46.994580049923798</v>
      </c>
      <c r="R238" s="59">
        <v>0</v>
      </c>
      <c r="S238" s="59">
        <v>1.6999999999999999E-3</v>
      </c>
      <c r="T238" s="59">
        <v>4.0000000000000002E-4</v>
      </c>
    </row>
    <row r="239" spans="1:20">
      <c r="A239" t="s">
        <v>886</v>
      </c>
      <c r="B239" t="s">
        <v>887</v>
      </c>
      <c r="C239" t="s">
        <v>108</v>
      </c>
      <c r="D239" t="s">
        <v>825</v>
      </c>
      <c r="E239" s="108" t="s">
        <v>3327</v>
      </c>
      <c r="F239" t="s">
        <v>885</v>
      </c>
      <c r="G239" t="s">
        <v>826</v>
      </c>
      <c r="H239" t="s">
        <v>299</v>
      </c>
      <c r="I239" s="108" t="s">
        <v>3327</v>
      </c>
      <c r="J239" s="58">
        <v>5.62</v>
      </c>
      <c r="K239" t="s">
        <v>100</v>
      </c>
      <c r="L239" s="59">
        <v>5.1299999999999998E-2</v>
      </c>
      <c r="M239" s="59">
        <v>7.2099999999999997E-2</v>
      </c>
      <c r="N239" s="58">
        <v>9806.26</v>
      </c>
      <c r="O239" s="58">
        <v>89.959669999999903</v>
      </c>
      <c r="P239" s="58">
        <v>0</v>
      </c>
      <c r="Q239" s="58">
        <v>31.996230223885402</v>
      </c>
      <c r="R239" s="59">
        <v>0</v>
      </c>
      <c r="S239" s="59">
        <v>1.1000000000000001E-3</v>
      </c>
      <c r="T239" s="59">
        <v>2.9999999999999997E-4</v>
      </c>
    </row>
    <row r="240" spans="1:20">
      <c r="A240" t="s">
        <v>888</v>
      </c>
      <c r="B240" t="s">
        <v>889</v>
      </c>
      <c r="C240" t="s">
        <v>108</v>
      </c>
      <c r="D240" t="s">
        <v>825</v>
      </c>
      <c r="E240" s="108" t="s">
        <v>3327</v>
      </c>
      <c r="F240" t="s">
        <v>890</v>
      </c>
      <c r="G240" t="s">
        <v>830</v>
      </c>
      <c r="H240" t="s">
        <v>299</v>
      </c>
      <c r="I240" s="108" t="s">
        <v>3327</v>
      </c>
      <c r="J240" s="58">
        <v>6.96</v>
      </c>
      <c r="K240" t="s">
        <v>100</v>
      </c>
      <c r="L240" s="59">
        <v>3.3000000000000002E-2</v>
      </c>
      <c r="M240" s="59">
        <v>5.2699999999999997E-2</v>
      </c>
      <c r="N240" s="58">
        <v>17883.75</v>
      </c>
      <c r="O240" s="58">
        <v>88.376000000000005</v>
      </c>
      <c r="P240" s="58">
        <v>0</v>
      </c>
      <c r="Q240" s="58">
        <v>57.324527898299998</v>
      </c>
      <c r="R240" s="59">
        <v>0</v>
      </c>
      <c r="S240" s="59">
        <v>2E-3</v>
      </c>
      <c r="T240" s="59">
        <v>5.0000000000000001E-4</v>
      </c>
    </row>
    <row r="241" spans="1:20">
      <c r="A241" t="s">
        <v>891</v>
      </c>
      <c r="B241" t="s">
        <v>892</v>
      </c>
      <c r="C241" t="s">
        <v>108</v>
      </c>
      <c r="D241" t="s">
        <v>825</v>
      </c>
      <c r="E241" s="108" t="s">
        <v>3327</v>
      </c>
      <c r="F241" t="s">
        <v>857</v>
      </c>
      <c r="G241" t="s">
        <v>893</v>
      </c>
      <c r="H241" t="s">
        <v>864</v>
      </c>
      <c r="I241" s="108" t="s">
        <v>3327</v>
      </c>
      <c r="J241" s="58">
        <v>6.52</v>
      </c>
      <c r="K241" t="s">
        <v>102</v>
      </c>
      <c r="L241" s="59">
        <v>5.8000000000000003E-2</v>
      </c>
      <c r="M241" s="59">
        <v>4.58E-2</v>
      </c>
      <c r="N241" s="58">
        <v>8941.8799999999992</v>
      </c>
      <c r="O241" s="58">
        <v>110.29677</v>
      </c>
      <c r="P241" s="58">
        <v>0</v>
      </c>
      <c r="Q241" s="58">
        <v>39.564825484984397</v>
      </c>
      <c r="R241" s="59">
        <v>0</v>
      </c>
      <c r="S241" s="59">
        <v>1.4E-3</v>
      </c>
      <c r="T241" s="59">
        <v>4.0000000000000002E-4</v>
      </c>
    </row>
    <row r="242" spans="1:20">
      <c r="A242" t="s">
        <v>894</v>
      </c>
      <c r="B242" t="s">
        <v>895</v>
      </c>
      <c r="C242" t="s">
        <v>108</v>
      </c>
      <c r="D242" t="s">
        <v>825</v>
      </c>
      <c r="E242" s="108" t="s">
        <v>3327</v>
      </c>
      <c r="F242" t="s">
        <v>878</v>
      </c>
      <c r="G242" t="s">
        <v>830</v>
      </c>
      <c r="H242" t="s">
        <v>827</v>
      </c>
      <c r="I242" s="108" t="s">
        <v>3327</v>
      </c>
      <c r="J242" s="58">
        <v>7.26</v>
      </c>
      <c r="K242" t="s">
        <v>100</v>
      </c>
      <c r="L242" s="59">
        <v>6.1699999999999998E-2</v>
      </c>
      <c r="M242" s="59">
        <v>5.6800000000000003E-2</v>
      </c>
      <c r="N242" s="58">
        <v>8941.8799999999992</v>
      </c>
      <c r="O242" s="58">
        <v>103.84925</v>
      </c>
      <c r="P242" s="58">
        <v>0</v>
      </c>
      <c r="Q242" s="58">
        <v>33.680595170769301</v>
      </c>
      <c r="R242" s="59">
        <v>0</v>
      </c>
      <c r="S242" s="59">
        <v>1.1999999999999999E-3</v>
      </c>
      <c r="T242" s="59">
        <v>2.9999999999999997E-4</v>
      </c>
    </row>
    <row r="243" spans="1:20">
      <c r="A243" t="s">
        <v>896</v>
      </c>
      <c r="B243" t="s">
        <v>897</v>
      </c>
      <c r="C243" t="s">
        <v>108</v>
      </c>
      <c r="D243" t="s">
        <v>825</v>
      </c>
      <c r="E243" s="108" t="s">
        <v>3327</v>
      </c>
      <c r="F243" t="s">
        <v>898</v>
      </c>
      <c r="G243" t="s">
        <v>830</v>
      </c>
      <c r="H243" t="s">
        <v>299</v>
      </c>
      <c r="I243" s="108" t="s">
        <v>3327</v>
      </c>
      <c r="J243" s="58">
        <v>6.72</v>
      </c>
      <c r="K243" t="s">
        <v>100</v>
      </c>
      <c r="L243" s="59">
        <v>6.4000000000000001E-2</v>
      </c>
      <c r="M243" s="59">
        <v>5.4600000000000003E-2</v>
      </c>
      <c r="N243" s="58">
        <v>7749.63</v>
      </c>
      <c r="O243" s="58">
        <v>109.184</v>
      </c>
      <c r="P243" s="58">
        <v>0</v>
      </c>
      <c r="Q243" s="58">
        <v>30.689338281638399</v>
      </c>
      <c r="R243" s="59">
        <v>0</v>
      </c>
      <c r="S243" s="59">
        <v>1.1000000000000001E-3</v>
      </c>
      <c r="T243" s="59">
        <v>2.9999999999999997E-4</v>
      </c>
    </row>
    <row r="244" spans="1:20">
      <c r="A244" t="s">
        <v>899</v>
      </c>
      <c r="B244" t="s">
        <v>900</v>
      </c>
      <c r="C244" t="s">
        <v>108</v>
      </c>
      <c r="D244" t="s">
        <v>825</v>
      </c>
      <c r="E244" s="108" t="s">
        <v>3327</v>
      </c>
      <c r="F244" t="s">
        <v>878</v>
      </c>
      <c r="G244" t="s">
        <v>830</v>
      </c>
      <c r="H244" t="s">
        <v>827</v>
      </c>
      <c r="I244" s="108" t="s">
        <v>3327</v>
      </c>
      <c r="J244" s="58">
        <v>4.05</v>
      </c>
      <c r="K244" t="s">
        <v>102</v>
      </c>
      <c r="L244" s="59">
        <v>4.1300000000000003E-2</v>
      </c>
      <c r="M244" s="59">
        <v>0.04</v>
      </c>
      <c r="N244" s="58">
        <v>17704.91</v>
      </c>
      <c r="O244" s="58">
        <v>101.70788999999996</v>
      </c>
      <c r="P244" s="58">
        <v>0</v>
      </c>
      <c r="Q244" s="58">
        <v>72.238046118089798</v>
      </c>
      <c r="R244" s="59">
        <v>0</v>
      </c>
      <c r="S244" s="59">
        <v>2.5999999999999999E-3</v>
      </c>
      <c r="T244" s="59">
        <v>5.9999999999999995E-4</v>
      </c>
    </row>
    <row r="245" spans="1:20">
      <c r="A245" t="s">
        <v>901</v>
      </c>
      <c r="B245" t="s">
        <v>902</v>
      </c>
      <c r="C245" t="s">
        <v>108</v>
      </c>
      <c r="D245" t="s">
        <v>825</v>
      </c>
      <c r="E245" s="108" t="s">
        <v>3327</v>
      </c>
      <c r="F245" t="s">
        <v>903</v>
      </c>
      <c r="G245" t="s">
        <v>830</v>
      </c>
      <c r="H245" t="s">
        <v>827</v>
      </c>
      <c r="I245" s="108" t="s">
        <v>3327</v>
      </c>
      <c r="J245" s="58">
        <v>6.78</v>
      </c>
      <c r="K245" t="s">
        <v>100</v>
      </c>
      <c r="L245" s="59">
        <v>6.8000000000000005E-2</v>
      </c>
      <c r="M245" s="59">
        <v>5.8299999999999998E-2</v>
      </c>
      <c r="N245" s="58">
        <v>17883.75</v>
      </c>
      <c r="O245" s="58">
        <v>109.30910000000007</v>
      </c>
      <c r="P245" s="58">
        <v>0</v>
      </c>
      <c r="Q245" s="58">
        <v>70.902649503123797</v>
      </c>
      <c r="R245" s="59">
        <v>0</v>
      </c>
      <c r="S245" s="59">
        <v>2.5000000000000001E-3</v>
      </c>
      <c r="T245" s="59">
        <v>5.9999999999999995E-4</v>
      </c>
    </row>
    <row r="246" spans="1:20">
      <c r="A246" t="s">
        <v>904</v>
      </c>
      <c r="B246" t="s">
        <v>905</v>
      </c>
      <c r="C246" t="s">
        <v>108</v>
      </c>
      <c r="D246" t="s">
        <v>825</v>
      </c>
      <c r="E246" s="108" t="s">
        <v>3327</v>
      </c>
      <c r="F246" t="s">
        <v>857</v>
      </c>
      <c r="G246" t="s">
        <v>830</v>
      </c>
      <c r="H246" t="s">
        <v>299</v>
      </c>
      <c r="I246" s="108" t="s">
        <v>3327</v>
      </c>
      <c r="J246" s="58">
        <v>6.59</v>
      </c>
      <c r="K246" t="s">
        <v>100</v>
      </c>
      <c r="L246" s="59">
        <v>0.06</v>
      </c>
      <c r="M246" s="59">
        <v>6.0299999999999999E-2</v>
      </c>
      <c r="N246" s="58">
        <v>14903.13</v>
      </c>
      <c r="O246" s="58">
        <v>101.31633000000004</v>
      </c>
      <c r="P246" s="58">
        <v>0</v>
      </c>
      <c r="Q246" s="58">
        <v>54.7651769540849</v>
      </c>
      <c r="R246" s="59">
        <v>0</v>
      </c>
      <c r="S246" s="59">
        <v>1.9E-3</v>
      </c>
      <c r="T246" s="59">
        <v>5.0000000000000001E-4</v>
      </c>
    </row>
    <row r="247" spans="1:20">
      <c r="A247" t="s">
        <v>906</v>
      </c>
      <c r="B247" t="s">
        <v>907</v>
      </c>
      <c r="C247" t="s">
        <v>108</v>
      </c>
      <c r="D247" t="s">
        <v>825</v>
      </c>
      <c r="E247" s="108" t="s">
        <v>3327</v>
      </c>
      <c r="F247" t="s">
        <v>878</v>
      </c>
      <c r="G247" t="s">
        <v>830</v>
      </c>
      <c r="H247" t="s">
        <v>827</v>
      </c>
      <c r="I247" s="108" t="s">
        <v>3327</v>
      </c>
      <c r="J247" s="58">
        <v>3.29</v>
      </c>
      <c r="K247" t="s">
        <v>100</v>
      </c>
      <c r="L247" s="59">
        <v>8.1299999999999997E-2</v>
      </c>
      <c r="M247" s="59">
        <v>6.7400000000000002E-2</v>
      </c>
      <c r="N247" s="58">
        <v>11922.5</v>
      </c>
      <c r="O247" s="58">
        <v>105.57917000000012</v>
      </c>
      <c r="P247" s="58">
        <v>0</v>
      </c>
      <c r="Q247" s="58">
        <v>45.655502822367801</v>
      </c>
      <c r="R247" s="59">
        <v>0</v>
      </c>
      <c r="S247" s="59">
        <v>1.6000000000000001E-3</v>
      </c>
      <c r="T247" s="59">
        <v>4.0000000000000002E-4</v>
      </c>
    </row>
    <row r="248" spans="1:20">
      <c r="A248" t="s">
        <v>908</v>
      </c>
      <c r="B248" t="s">
        <v>909</v>
      </c>
      <c r="C248" t="s">
        <v>108</v>
      </c>
      <c r="D248" t="s">
        <v>825</v>
      </c>
      <c r="E248" s="108" t="s">
        <v>3327</v>
      </c>
      <c r="F248" t="s">
        <v>910</v>
      </c>
      <c r="G248" t="s">
        <v>830</v>
      </c>
      <c r="H248" t="s">
        <v>827</v>
      </c>
      <c r="I248" s="108" t="s">
        <v>3327</v>
      </c>
      <c r="J248" s="58">
        <v>6.99</v>
      </c>
      <c r="K248" t="s">
        <v>100</v>
      </c>
      <c r="L248" s="59">
        <v>7.85E-2</v>
      </c>
      <c r="M248" s="59">
        <v>6.8699999999999997E-2</v>
      </c>
      <c r="N248" s="58">
        <v>11326.38</v>
      </c>
      <c r="O248" s="58">
        <v>107.25457999999998</v>
      </c>
      <c r="P248" s="58">
        <v>0</v>
      </c>
      <c r="Q248" s="58">
        <v>44.061018328585902</v>
      </c>
      <c r="R248" s="59">
        <v>0</v>
      </c>
      <c r="S248" s="59">
        <v>1.6000000000000001E-3</v>
      </c>
      <c r="T248" s="59">
        <v>4.0000000000000002E-4</v>
      </c>
    </row>
    <row r="249" spans="1:20">
      <c r="A249" t="s">
        <v>911</v>
      </c>
      <c r="B249" t="s">
        <v>912</v>
      </c>
      <c r="C249" t="s">
        <v>108</v>
      </c>
      <c r="D249" t="s">
        <v>825</v>
      </c>
      <c r="E249" s="108" t="s">
        <v>3327</v>
      </c>
      <c r="F249" t="s">
        <v>878</v>
      </c>
      <c r="G249" t="s">
        <v>838</v>
      </c>
      <c r="H249" t="s">
        <v>827</v>
      </c>
      <c r="I249" s="108" t="s">
        <v>3327</v>
      </c>
      <c r="J249" s="58">
        <v>4.05</v>
      </c>
      <c r="K249" t="s">
        <v>102</v>
      </c>
      <c r="L249" s="59">
        <v>7.2499999999999995E-2</v>
      </c>
      <c r="M249" s="59">
        <v>5.7500000000000002E-2</v>
      </c>
      <c r="N249" s="58">
        <v>21281.66</v>
      </c>
      <c r="O249" s="58">
        <v>105.85033999999992</v>
      </c>
      <c r="P249" s="58">
        <v>0</v>
      </c>
      <c r="Q249" s="58">
        <v>90.368147700400598</v>
      </c>
      <c r="R249" s="59">
        <v>0</v>
      </c>
      <c r="S249" s="59">
        <v>3.2000000000000002E-3</v>
      </c>
      <c r="T249" s="59">
        <v>8.0000000000000004E-4</v>
      </c>
    </row>
    <row r="250" spans="1:20">
      <c r="A250" t="s">
        <v>913</v>
      </c>
      <c r="B250" t="s">
        <v>914</v>
      </c>
      <c r="C250" t="s">
        <v>108</v>
      </c>
      <c r="D250" t="s">
        <v>825</v>
      </c>
      <c r="E250" s="108" t="s">
        <v>3327</v>
      </c>
      <c r="F250" t="s">
        <v>878</v>
      </c>
      <c r="G250" t="s">
        <v>838</v>
      </c>
      <c r="H250" t="s">
        <v>827</v>
      </c>
      <c r="I250" s="108" t="s">
        <v>3327</v>
      </c>
      <c r="J250" s="58">
        <v>7.13</v>
      </c>
      <c r="K250" t="s">
        <v>100</v>
      </c>
      <c r="L250" s="59">
        <v>7.1199999999999999E-2</v>
      </c>
      <c r="M250" s="59">
        <v>6.1899999999999997E-2</v>
      </c>
      <c r="N250" s="58">
        <v>11922.5</v>
      </c>
      <c r="O250" s="58">
        <v>106.28432999999988</v>
      </c>
      <c r="P250" s="58">
        <v>0</v>
      </c>
      <c r="Q250" s="58">
        <v>45.9604345088947</v>
      </c>
      <c r="R250" s="59">
        <v>0</v>
      </c>
      <c r="S250" s="59">
        <v>1.6000000000000001E-3</v>
      </c>
      <c r="T250" s="59">
        <v>4.0000000000000002E-4</v>
      </c>
    </row>
    <row r="251" spans="1:20">
      <c r="A251" t="s">
        <v>915</v>
      </c>
      <c r="B251" t="s">
        <v>916</v>
      </c>
      <c r="C251" t="s">
        <v>108</v>
      </c>
      <c r="D251" t="s">
        <v>825</v>
      </c>
      <c r="E251" s="108" t="s">
        <v>3327</v>
      </c>
      <c r="F251" t="s">
        <v>903</v>
      </c>
      <c r="G251" t="s">
        <v>838</v>
      </c>
      <c r="H251" t="s">
        <v>827</v>
      </c>
      <c r="I251" s="108" t="s">
        <v>3327</v>
      </c>
      <c r="J251" s="58">
        <v>2.85</v>
      </c>
      <c r="K251" t="s">
        <v>100</v>
      </c>
      <c r="L251" s="59">
        <v>2.63E-2</v>
      </c>
      <c r="M251" s="59">
        <v>6.1400000000000003E-2</v>
      </c>
      <c r="N251" s="58">
        <v>15114.75</v>
      </c>
      <c r="O251" s="58">
        <v>90.603379999999902</v>
      </c>
      <c r="P251" s="58">
        <v>0</v>
      </c>
      <c r="Q251" s="58">
        <v>49.669858571000802</v>
      </c>
      <c r="R251" s="59">
        <v>0</v>
      </c>
      <c r="S251" s="59">
        <v>1.8E-3</v>
      </c>
      <c r="T251" s="59">
        <v>4.0000000000000002E-4</v>
      </c>
    </row>
    <row r="252" spans="1:20">
      <c r="A252" t="s">
        <v>917</v>
      </c>
      <c r="B252" t="s">
        <v>918</v>
      </c>
      <c r="C252" t="s">
        <v>108</v>
      </c>
      <c r="D252" t="s">
        <v>825</v>
      </c>
      <c r="E252" s="108" t="s">
        <v>3327</v>
      </c>
      <c r="F252" t="s">
        <v>903</v>
      </c>
      <c r="G252" t="s">
        <v>838</v>
      </c>
      <c r="H252" t="s">
        <v>827</v>
      </c>
      <c r="I252" s="108" t="s">
        <v>3327</v>
      </c>
      <c r="J252" s="58">
        <v>1.64</v>
      </c>
      <c r="K252" t="s">
        <v>100</v>
      </c>
      <c r="L252" s="59">
        <v>7.0499999999999993E-2</v>
      </c>
      <c r="M252" s="59">
        <v>5.8700000000000002E-2</v>
      </c>
      <c r="N252" s="58">
        <v>5961.25</v>
      </c>
      <c r="O252" s="58">
        <v>103.52607999999999</v>
      </c>
      <c r="P252" s="58">
        <v>0</v>
      </c>
      <c r="Q252" s="58">
        <v>22.383843506388001</v>
      </c>
      <c r="R252" s="59">
        <v>0</v>
      </c>
      <c r="S252" s="59">
        <v>8.0000000000000004E-4</v>
      </c>
      <c r="T252" s="59">
        <v>2.0000000000000001E-4</v>
      </c>
    </row>
    <row r="253" spans="1:20">
      <c r="A253" t="s">
        <v>919</v>
      </c>
      <c r="B253" t="s">
        <v>920</v>
      </c>
      <c r="C253" t="s">
        <v>108</v>
      </c>
      <c r="D253" t="s">
        <v>825</v>
      </c>
      <c r="E253" s="108" t="s">
        <v>3327</v>
      </c>
      <c r="F253" t="s">
        <v>845</v>
      </c>
      <c r="G253" t="s">
        <v>838</v>
      </c>
      <c r="H253" t="s">
        <v>299</v>
      </c>
      <c r="I253" s="108" t="s">
        <v>3327</v>
      </c>
      <c r="J253" s="58">
        <v>3.16</v>
      </c>
      <c r="K253" t="s">
        <v>100</v>
      </c>
      <c r="L253" s="59">
        <v>5.5E-2</v>
      </c>
      <c r="M253" s="59">
        <v>8.1199999999999994E-2</v>
      </c>
      <c r="N253" s="58">
        <v>4172.88</v>
      </c>
      <c r="O253" s="58">
        <v>94.11810999999976</v>
      </c>
      <c r="P253" s="58">
        <v>0</v>
      </c>
      <c r="Q253" s="58">
        <v>14.2448096051361</v>
      </c>
      <c r="R253" s="59">
        <v>0</v>
      </c>
      <c r="S253" s="59">
        <v>5.0000000000000001E-4</v>
      </c>
      <c r="T253" s="59">
        <v>1E-4</v>
      </c>
    </row>
    <row r="254" spans="1:20">
      <c r="A254" t="s">
        <v>921</v>
      </c>
      <c r="B254" t="s">
        <v>922</v>
      </c>
      <c r="C254" t="s">
        <v>108</v>
      </c>
      <c r="D254" t="s">
        <v>825</v>
      </c>
      <c r="E254" s="108" t="s">
        <v>3327</v>
      </c>
      <c r="F254" t="s">
        <v>845</v>
      </c>
      <c r="G254" t="s">
        <v>838</v>
      </c>
      <c r="H254" t="s">
        <v>299</v>
      </c>
      <c r="I254" s="108" t="s">
        <v>3327</v>
      </c>
      <c r="J254" s="58">
        <v>2.73</v>
      </c>
      <c r="K254" t="s">
        <v>100</v>
      </c>
      <c r="L254" s="59">
        <v>0.06</v>
      </c>
      <c r="M254" s="59">
        <v>7.7399999999999997E-2</v>
      </c>
      <c r="N254" s="58">
        <v>18783.900000000001</v>
      </c>
      <c r="O254" s="58">
        <v>97.244669999999985</v>
      </c>
      <c r="P254" s="58">
        <v>0</v>
      </c>
      <c r="Q254" s="58">
        <v>66.252020867607499</v>
      </c>
      <c r="R254" s="59">
        <v>0</v>
      </c>
      <c r="S254" s="59">
        <v>2.3999999999999998E-3</v>
      </c>
      <c r="T254" s="59">
        <v>5.9999999999999995E-4</v>
      </c>
    </row>
    <row r="255" spans="1:20">
      <c r="A255" t="s">
        <v>923</v>
      </c>
      <c r="B255" t="s">
        <v>924</v>
      </c>
      <c r="C255" t="s">
        <v>108</v>
      </c>
      <c r="D255" t="s">
        <v>825</v>
      </c>
      <c r="E255" s="108" t="s">
        <v>3327</v>
      </c>
      <c r="F255" t="s">
        <v>903</v>
      </c>
      <c r="G255" t="s">
        <v>838</v>
      </c>
      <c r="H255" t="s">
        <v>299</v>
      </c>
      <c r="I255" s="108" t="s">
        <v>3327</v>
      </c>
      <c r="J255" s="58">
        <v>1.08</v>
      </c>
      <c r="K255" t="s">
        <v>100</v>
      </c>
      <c r="L255" s="59">
        <v>4.2500000000000003E-2</v>
      </c>
      <c r="M255" s="59">
        <v>6.83E-2</v>
      </c>
      <c r="N255" s="58">
        <v>13114.75</v>
      </c>
      <c r="O255" s="58">
        <v>98.778559999999999</v>
      </c>
      <c r="P255" s="58">
        <v>0</v>
      </c>
      <c r="Q255" s="58">
        <v>46.986193463695201</v>
      </c>
      <c r="R255" s="59">
        <v>0</v>
      </c>
      <c r="S255" s="59">
        <v>1.6999999999999999E-3</v>
      </c>
      <c r="T255" s="59">
        <v>4.0000000000000002E-4</v>
      </c>
    </row>
    <row r="256" spans="1:20">
      <c r="A256" t="s">
        <v>925</v>
      </c>
      <c r="B256" t="s">
        <v>926</v>
      </c>
      <c r="C256" t="s">
        <v>108</v>
      </c>
      <c r="D256" t="s">
        <v>825</v>
      </c>
      <c r="E256" s="108" t="s">
        <v>3327</v>
      </c>
      <c r="F256" t="s">
        <v>903</v>
      </c>
      <c r="G256" t="s">
        <v>838</v>
      </c>
      <c r="H256" t="s">
        <v>299</v>
      </c>
      <c r="I256" s="108" t="s">
        <v>3327</v>
      </c>
      <c r="J256" s="58">
        <v>4.1900000000000004</v>
      </c>
      <c r="K256" t="s">
        <v>100</v>
      </c>
      <c r="L256" s="59">
        <v>7.8799999999999995E-2</v>
      </c>
      <c r="M256" s="59">
        <v>6.4100000000000004E-2</v>
      </c>
      <c r="N256" s="58">
        <v>5961.25</v>
      </c>
      <c r="O256" s="58">
        <v>106.73113000000012</v>
      </c>
      <c r="P256" s="58">
        <v>0</v>
      </c>
      <c r="Q256" s="58">
        <v>23.076821909802401</v>
      </c>
      <c r="R256" s="59">
        <v>0</v>
      </c>
      <c r="S256" s="59">
        <v>8.0000000000000004E-4</v>
      </c>
      <c r="T256" s="59">
        <v>2.0000000000000001E-4</v>
      </c>
    </row>
    <row r="257" spans="1:20">
      <c r="A257" t="s">
        <v>927</v>
      </c>
      <c r="B257" t="s">
        <v>928</v>
      </c>
      <c r="C257" t="s">
        <v>108</v>
      </c>
      <c r="D257" t="s">
        <v>825</v>
      </c>
      <c r="E257" s="108" t="s">
        <v>3327</v>
      </c>
      <c r="F257" t="s">
        <v>929</v>
      </c>
      <c r="G257" t="s">
        <v>838</v>
      </c>
      <c r="H257" t="s">
        <v>827</v>
      </c>
      <c r="I257" s="108" t="s">
        <v>3327</v>
      </c>
      <c r="J257" s="58">
        <v>4.12</v>
      </c>
      <c r="K257" t="s">
        <v>102</v>
      </c>
      <c r="L257" s="59">
        <v>4.8800000000000003E-2</v>
      </c>
      <c r="M257" s="59">
        <v>4.6300000000000001E-2</v>
      </c>
      <c r="N257" s="58">
        <v>16333.83</v>
      </c>
      <c r="O257" s="58">
        <v>102.81483000000004</v>
      </c>
      <c r="P257" s="58">
        <v>0</v>
      </c>
      <c r="Q257" s="58">
        <v>67.369203942701105</v>
      </c>
      <c r="R257" s="59">
        <v>0</v>
      </c>
      <c r="S257" s="59">
        <v>2.3999999999999998E-3</v>
      </c>
      <c r="T257" s="59">
        <v>5.9999999999999995E-4</v>
      </c>
    </row>
    <row r="258" spans="1:20">
      <c r="A258" t="s">
        <v>930</v>
      </c>
      <c r="B258" t="s">
        <v>931</v>
      </c>
      <c r="C258" t="s">
        <v>108</v>
      </c>
      <c r="D258" t="s">
        <v>825</v>
      </c>
      <c r="E258" s="108" t="s">
        <v>3327</v>
      </c>
      <c r="F258" t="s">
        <v>932</v>
      </c>
      <c r="G258" t="s">
        <v>838</v>
      </c>
      <c r="H258" t="s">
        <v>827</v>
      </c>
      <c r="I258" s="108" t="s">
        <v>3327</v>
      </c>
      <c r="J258" s="58">
        <v>6.95</v>
      </c>
      <c r="K258" t="s">
        <v>100</v>
      </c>
      <c r="L258" s="59">
        <v>5.8999999999999997E-2</v>
      </c>
      <c r="M258" s="59">
        <v>5.5800000000000002E-2</v>
      </c>
      <c r="N258" s="58">
        <v>16691.5</v>
      </c>
      <c r="O258" s="58">
        <v>103.72427999999999</v>
      </c>
      <c r="P258" s="58">
        <v>0</v>
      </c>
      <c r="Q258" s="58">
        <v>62.794752237617402</v>
      </c>
      <c r="R258" s="59">
        <v>0</v>
      </c>
      <c r="S258" s="59">
        <v>2.2000000000000001E-3</v>
      </c>
      <c r="T258" s="59">
        <v>5.9999999999999995E-4</v>
      </c>
    </row>
    <row r="259" spans="1:20">
      <c r="A259" t="s">
        <v>933</v>
      </c>
      <c r="B259" t="s">
        <v>934</v>
      </c>
      <c r="C259" t="s">
        <v>108</v>
      </c>
      <c r="D259" t="s">
        <v>825</v>
      </c>
      <c r="E259" s="108" t="s">
        <v>3327</v>
      </c>
      <c r="F259" t="s">
        <v>935</v>
      </c>
      <c r="G259" t="s">
        <v>838</v>
      </c>
      <c r="H259" t="s">
        <v>827</v>
      </c>
      <c r="I259" s="108" t="s">
        <v>3327</v>
      </c>
      <c r="J259" s="58">
        <v>6.82</v>
      </c>
      <c r="K259" t="s">
        <v>100</v>
      </c>
      <c r="L259" s="59">
        <v>3.15E-2</v>
      </c>
      <c r="M259" s="59">
        <v>5.7099999999999998E-2</v>
      </c>
      <c r="N259" s="58">
        <v>11922.5</v>
      </c>
      <c r="O259" s="58">
        <v>84.473249999999879</v>
      </c>
      <c r="P259" s="58">
        <v>0</v>
      </c>
      <c r="Q259" s="58">
        <v>36.528689359743701</v>
      </c>
      <c r="R259" s="59">
        <v>0</v>
      </c>
      <c r="S259" s="59">
        <v>1.2999999999999999E-3</v>
      </c>
      <c r="T259" s="59">
        <v>2.9999999999999997E-4</v>
      </c>
    </row>
    <row r="260" spans="1:20">
      <c r="A260" t="s">
        <v>936</v>
      </c>
      <c r="B260" t="s">
        <v>937</v>
      </c>
      <c r="C260" t="s">
        <v>108</v>
      </c>
      <c r="D260" t="s">
        <v>825</v>
      </c>
      <c r="E260" s="108" t="s">
        <v>3327</v>
      </c>
      <c r="F260" t="s">
        <v>910</v>
      </c>
      <c r="G260" t="s">
        <v>838</v>
      </c>
      <c r="H260" t="s">
        <v>299</v>
      </c>
      <c r="I260" s="108" t="s">
        <v>3327</v>
      </c>
      <c r="J260" s="58">
        <v>7.17</v>
      </c>
      <c r="K260" t="s">
        <v>100</v>
      </c>
      <c r="L260" s="59">
        <v>6.25E-2</v>
      </c>
      <c r="M260" s="59">
        <v>5.6099999999999997E-2</v>
      </c>
      <c r="N260" s="58">
        <v>14903.13</v>
      </c>
      <c r="O260" s="58">
        <v>104.44441999999992</v>
      </c>
      <c r="P260" s="58">
        <v>0</v>
      </c>
      <c r="Q260" s="58">
        <v>56.456023852884897</v>
      </c>
      <c r="R260" s="59">
        <v>0</v>
      </c>
      <c r="S260" s="59">
        <v>2E-3</v>
      </c>
      <c r="T260" s="59">
        <v>5.0000000000000001E-4</v>
      </c>
    </row>
    <row r="261" spans="1:20">
      <c r="A261" t="s">
        <v>938</v>
      </c>
      <c r="B261" t="s">
        <v>939</v>
      </c>
      <c r="C261" t="s">
        <v>108</v>
      </c>
      <c r="D261" t="s">
        <v>825</v>
      </c>
      <c r="E261" s="108" t="s">
        <v>3327</v>
      </c>
      <c r="F261" t="s">
        <v>890</v>
      </c>
      <c r="G261" t="s">
        <v>838</v>
      </c>
      <c r="H261" t="s">
        <v>299</v>
      </c>
      <c r="I261" s="108" t="s">
        <v>3327</v>
      </c>
      <c r="J261" s="58">
        <v>4.13</v>
      </c>
      <c r="K261" t="s">
        <v>100</v>
      </c>
      <c r="L261" s="59">
        <v>4.4999999999999998E-2</v>
      </c>
      <c r="M261" s="59">
        <v>5.9400000000000001E-2</v>
      </c>
      <c r="N261" s="58">
        <v>17977.34</v>
      </c>
      <c r="O261" s="58">
        <v>95.608500000000006</v>
      </c>
      <c r="P261" s="58">
        <v>0</v>
      </c>
      <c r="Q261" s="58">
        <v>62.340386768115302</v>
      </c>
      <c r="R261" s="59">
        <v>0</v>
      </c>
      <c r="S261" s="59">
        <v>2.2000000000000001E-3</v>
      </c>
      <c r="T261" s="59">
        <v>5.9999999999999995E-4</v>
      </c>
    </row>
    <row r="262" spans="1:20">
      <c r="A262" t="s">
        <v>940</v>
      </c>
      <c r="B262" t="s">
        <v>941</v>
      </c>
      <c r="C262" t="s">
        <v>108</v>
      </c>
      <c r="D262" t="s">
        <v>825</v>
      </c>
      <c r="E262" s="108" t="s">
        <v>3327</v>
      </c>
      <c r="F262" t="s">
        <v>845</v>
      </c>
      <c r="G262" t="s">
        <v>838</v>
      </c>
      <c r="H262" t="s">
        <v>299</v>
      </c>
      <c r="I262" s="108" t="s">
        <v>3327</v>
      </c>
      <c r="J262" s="58">
        <v>2.71</v>
      </c>
      <c r="K262" t="s">
        <v>100</v>
      </c>
      <c r="L262" s="59">
        <v>6.88E-2</v>
      </c>
      <c r="M262" s="59">
        <v>5.7299999999999997E-2</v>
      </c>
      <c r="N262" s="58">
        <v>14903.13</v>
      </c>
      <c r="O262" s="58">
        <v>106.19403999999999</v>
      </c>
      <c r="P262" s="58">
        <v>0</v>
      </c>
      <c r="Q262" s="58">
        <v>57.401757367930401</v>
      </c>
      <c r="R262" s="59">
        <v>0</v>
      </c>
      <c r="S262" s="59">
        <v>2E-3</v>
      </c>
      <c r="T262" s="59">
        <v>5.0000000000000001E-4</v>
      </c>
    </row>
    <row r="263" spans="1:20">
      <c r="A263" t="s">
        <v>942</v>
      </c>
      <c r="B263" t="s">
        <v>943</v>
      </c>
      <c r="C263" t="s">
        <v>108</v>
      </c>
      <c r="D263" t="s">
        <v>825</v>
      </c>
      <c r="E263" s="108" t="s">
        <v>3327</v>
      </c>
      <c r="F263" t="s">
        <v>878</v>
      </c>
      <c r="G263" t="s">
        <v>838</v>
      </c>
      <c r="H263" t="s">
        <v>827</v>
      </c>
      <c r="I263" s="108" t="s">
        <v>3327</v>
      </c>
      <c r="J263" s="58">
        <v>3.66</v>
      </c>
      <c r="K263" t="s">
        <v>104</v>
      </c>
      <c r="L263" s="59">
        <v>7.4200000000000002E-2</v>
      </c>
      <c r="M263" s="59">
        <v>6.1499999999999999E-2</v>
      </c>
      <c r="N263" s="58">
        <v>20268.25</v>
      </c>
      <c r="O263" s="58">
        <v>104.88656000000002</v>
      </c>
      <c r="P263" s="58">
        <v>0</v>
      </c>
      <c r="Q263" s="58">
        <v>98.234189114241502</v>
      </c>
      <c r="R263" s="59">
        <v>0</v>
      </c>
      <c r="S263" s="59">
        <v>3.5000000000000001E-3</v>
      </c>
      <c r="T263" s="59">
        <v>8.9999999999999998E-4</v>
      </c>
    </row>
    <row r="264" spans="1:20">
      <c r="A264" t="s">
        <v>944</v>
      </c>
      <c r="B264" t="s">
        <v>945</v>
      </c>
      <c r="C264" t="s">
        <v>108</v>
      </c>
      <c r="D264" t="s">
        <v>825</v>
      </c>
      <c r="E264" s="108" t="s">
        <v>3327</v>
      </c>
      <c r="F264" t="s">
        <v>875</v>
      </c>
      <c r="G264" t="s">
        <v>838</v>
      </c>
      <c r="H264" t="s">
        <v>827</v>
      </c>
      <c r="I264" s="108" t="s">
        <v>3327</v>
      </c>
      <c r="J264" s="58">
        <v>2.86</v>
      </c>
      <c r="K264" t="s">
        <v>100</v>
      </c>
      <c r="L264" s="59">
        <v>4.7E-2</v>
      </c>
      <c r="M264" s="59">
        <v>6.5799999999999997E-2</v>
      </c>
      <c r="N264" s="58">
        <v>11326.38</v>
      </c>
      <c r="O264" s="58">
        <v>96.442889999999963</v>
      </c>
      <c r="P264" s="58">
        <v>0</v>
      </c>
      <c r="Q264" s="58">
        <v>39.619491717293499</v>
      </c>
      <c r="R264" s="59">
        <v>0</v>
      </c>
      <c r="S264" s="59">
        <v>1.4E-3</v>
      </c>
      <c r="T264" s="59">
        <v>4.0000000000000002E-4</v>
      </c>
    </row>
    <row r="265" spans="1:20">
      <c r="A265" t="s">
        <v>946</v>
      </c>
      <c r="B265" t="s">
        <v>947</v>
      </c>
      <c r="C265" t="s">
        <v>108</v>
      </c>
      <c r="D265" t="s">
        <v>825</v>
      </c>
      <c r="E265" s="108" t="s">
        <v>3327</v>
      </c>
      <c r="F265" t="s">
        <v>903</v>
      </c>
      <c r="G265" t="s">
        <v>838</v>
      </c>
      <c r="H265" t="s">
        <v>827</v>
      </c>
      <c r="I265" s="108" t="s">
        <v>3327</v>
      </c>
      <c r="J265" s="58">
        <v>3.77</v>
      </c>
      <c r="K265" t="s">
        <v>100</v>
      </c>
      <c r="L265" s="59">
        <v>7.9500000000000001E-2</v>
      </c>
      <c r="M265" s="59">
        <v>6.9199999999999998E-2</v>
      </c>
      <c r="N265" s="58">
        <v>8941.8799999999992</v>
      </c>
      <c r="O265" s="58">
        <v>103.98742000000003</v>
      </c>
      <c r="P265" s="58">
        <v>0</v>
      </c>
      <c r="Q265" s="58">
        <v>33.725406739796</v>
      </c>
      <c r="R265" s="59">
        <v>0</v>
      </c>
      <c r="S265" s="59">
        <v>1.1999999999999999E-3</v>
      </c>
      <c r="T265" s="59">
        <v>2.9999999999999997E-4</v>
      </c>
    </row>
    <row r="266" spans="1:20">
      <c r="A266" t="s">
        <v>948</v>
      </c>
      <c r="B266" t="s">
        <v>949</v>
      </c>
      <c r="C266" t="s">
        <v>108</v>
      </c>
      <c r="D266" t="s">
        <v>825</v>
      </c>
      <c r="E266" s="108" t="s">
        <v>3327</v>
      </c>
      <c r="F266" t="s">
        <v>878</v>
      </c>
      <c r="G266" t="s">
        <v>950</v>
      </c>
      <c r="H266" t="s">
        <v>864</v>
      </c>
      <c r="I266" s="108" t="s">
        <v>3327</v>
      </c>
      <c r="J266" s="58">
        <v>3.16</v>
      </c>
      <c r="K266" t="s">
        <v>100</v>
      </c>
      <c r="L266" s="59">
        <v>6.88E-2</v>
      </c>
      <c r="M266" s="59">
        <v>7.3999999999999996E-2</v>
      </c>
      <c r="N266" s="58">
        <v>6438.15</v>
      </c>
      <c r="O266" s="58">
        <v>98.033000000000001</v>
      </c>
      <c r="P266" s="58">
        <v>0</v>
      </c>
      <c r="Q266" s="58">
        <v>22.891852535116499</v>
      </c>
      <c r="R266" s="59">
        <v>0</v>
      </c>
      <c r="S266" s="59">
        <v>8.0000000000000004E-4</v>
      </c>
      <c r="T266" s="59">
        <v>2.0000000000000001E-4</v>
      </c>
    </row>
    <row r="267" spans="1:20">
      <c r="A267" t="s">
        <v>951</v>
      </c>
      <c r="B267" t="s">
        <v>952</v>
      </c>
      <c r="C267" t="s">
        <v>108</v>
      </c>
      <c r="D267" t="s">
        <v>825</v>
      </c>
      <c r="E267" s="108" t="s">
        <v>3327</v>
      </c>
      <c r="F267" t="s">
        <v>857</v>
      </c>
      <c r="G267" t="s">
        <v>838</v>
      </c>
      <c r="H267" t="s">
        <v>299</v>
      </c>
      <c r="I267" s="108" t="s">
        <v>3327</v>
      </c>
      <c r="J267" s="58">
        <v>1.56</v>
      </c>
      <c r="K267" t="s">
        <v>100</v>
      </c>
      <c r="L267" s="59">
        <v>5.7500000000000002E-2</v>
      </c>
      <c r="M267" s="59">
        <v>6.4899999999999999E-2</v>
      </c>
      <c r="N267" s="58">
        <v>5052.16</v>
      </c>
      <c r="O267" s="58">
        <v>100.52221999999998</v>
      </c>
      <c r="P267" s="58">
        <v>0</v>
      </c>
      <c r="Q267" s="58">
        <v>18.4198768753559</v>
      </c>
      <c r="R267" s="59">
        <v>0</v>
      </c>
      <c r="S267" s="59">
        <v>6.9999999999999999E-4</v>
      </c>
      <c r="T267" s="59">
        <v>2.0000000000000001E-4</v>
      </c>
    </row>
    <row r="268" spans="1:20">
      <c r="A268" t="s">
        <v>953</v>
      </c>
      <c r="B268" t="s">
        <v>954</v>
      </c>
      <c r="C268" t="s">
        <v>108</v>
      </c>
      <c r="D268" t="s">
        <v>825</v>
      </c>
      <c r="E268" s="108" t="s">
        <v>3327</v>
      </c>
      <c r="F268" t="s">
        <v>929</v>
      </c>
      <c r="G268" t="s">
        <v>838</v>
      </c>
      <c r="H268" t="s">
        <v>827</v>
      </c>
      <c r="I268" s="108" t="s">
        <v>3327</v>
      </c>
      <c r="J268" s="58">
        <v>3.71</v>
      </c>
      <c r="K268" t="s">
        <v>102</v>
      </c>
      <c r="L268" s="59">
        <v>0.04</v>
      </c>
      <c r="M268" s="59">
        <v>4.8000000000000001E-2</v>
      </c>
      <c r="N268" s="58">
        <v>14307</v>
      </c>
      <c r="O268" s="58">
        <v>99.467669999999927</v>
      </c>
      <c r="P268" s="58">
        <v>0</v>
      </c>
      <c r="Q268" s="58">
        <v>57.088435926343998</v>
      </c>
      <c r="R268" s="59">
        <v>0</v>
      </c>
      <c r="S268" s="59">
        <v>2E-3</v>
      </c>
      <c r="T268" s="59">
        <v>5.0000000000000001E-4</v>
      </c>
    </row>
    <row r="269" spans="1:20">
      <c r="A269" t="s">
        <v>955</v>
      </c>
      <c r="B269" t="s">
        <v>956</v>
      </c>
      <c r="C269" t="s">
        <v>108</v>
      </c>
      <c r="D269" t="s">
        <v>825</v>
      </c>
      <c r="E269" s="108" t="s">
        <v>3327</v>
      </c>
      <c r="F269" t="s">
        <v>957</v>
      </c>
      <c r="G269" t="s">
        <v>838</v>
      </c>
      <c r="H269" t="s">
        <v>827</v>
      </c>
      <c r="I269" s="108" t="s">
        <v>3327</v>
      </c>
      <c r="J269" s="58">
        <v>3.71</v>
      </c>
      <c r="K269" t="s">
        <v>102</v>
      </c>
      <c r="L269" s="59">
        <v>4.6300000000000001E-2</v>
      </c>
      <c r="M269" s="59">
        <v>4.65E-2</v>
      </c>
      <c r="N269" s="58">
        <v>12220.56</v>
      </c>
      <c r="O269" s="58">
        <v>99.669370000000058</v>
      </c>
      <c r="P269" s="58">
        <v>0</v>
      </c>
      <c r="Q269" s="58">
        <v>48.861910449772701</v>
      </c>
      <c r="R269" s="59">
        <v>0</v>
      </c>
      <c r="S269" s="59">
        <v>1.6999999999999999E-3</v>
      </c>
      <c r="T269" s="59">
        <v>4.0000000000000002E-4</v>
      </c>
    </row>
    <row r="270" spans="1:20">
      <c r="A270" t="s">
        <v>958</v>
      </c>
      <c r="B270" t="s">
        <v>959</v>
      </c>
      <c r="C270" t="s">
        <v>108</v>
      </c>
      <c r="D270" t="s">
        <v>825</v>
      </c>
      <c r="E270" s="108" t="s">
        <v>3327</v>
      </c>
      <c r="F270" t="s">
        <v>898</v>
      </c>
      <c r="G270" t="s">
        <v>838</v>
      </c>
      <c r="H270" t="s">
        <v>827</v>
      </c>
      <c r="I270" s="108" t="s">
        <v>3327</v>
      </c>
      <c r="J270" s="58">
        <v>4.05</v>
      </c>
      <c r="K270" t="s">
        <v>102</v>
      </c>
      <c r="L270" s="59">
        <v>4.6300000000000001E-2</v>
      </c>
      <c r="M270" s="59">
        <v>5.3600000000000002E-2</v>
      </c>
      <c r="N270" s="58">
        <v>8405.36</v>
      </c>
      <c r="O270" s="58">
        <v>99.122049999999973</v>
      </c>
      <c r="P270" s="58">
        <v>0</v>
      </c>
      <c r="Q270" s="58">
        <v>33.422906723165802</v>
      </c>
      <c r="R270" s="59">
        <v>0</v>
      </c>
      <c r="S270" s="59">
        <v>1.1999999999999999E-3</v>
      </c>
      <c r="T270" s="59">
        <v>2.9999999999999997E-4</v>
      </c>
    </row>
    <row r="271" spans="1:20">
      <c r="A271" t="s">
        <v>960</v>
      </c>
      <c r="B271" t="s">
        <v>961</v>
      </c>
      <c r="C271" t="s">
        <v>108</v>
      </c>
      <c r="D271" t="s">
        <v>825</v>
      </c>
      <c r="E271" s="108" t="s">
        <v>3327</v>
      </c>
      <c r="F271" t="s">
        <v>929</v>
      </c>
      <c r="G271" t="s">
        <v>838</v>
      </c>
      <c r="H271" t="s">
        <v>827</v>
      </c>
      <c r="I271" s="108" t="s">
        <v>3327</v>
      </c>
      <c r="J271" s="58">
        <v>6.59</v>
      </c>
      <c r="K271" t="s">
        <v>102</v>
      </c>
      <c r="L271" s="59">
        <v>7.8799999999999995E-2</v>
      </c>
      <c r="M271" s="59">
        <v>5.9400000000000001E-2</v>
      </c>
      <c r="N271" s="58">
        <v>16095.38</v>
      </c>
      <c r="O271" s="58">
        <v>114.79789999999996</v>
      </c>
      <c r="P271" s="58">
        <v>0</v>
      </c>
      <c r="Q271" s="58">
        <v>74.122967983629394</v>
      </c>
      <c r="R271" s="59">
        <v>0</v>
      </c>
      <c r="S271" s="59">
        <v>2.5999999999999999E-3</v>
      </c>
      <c r="T271" s="59">
        <v>6.9999999999999999E-4</v>
      </c>
    </row>
    <row r="272" spans="1:20">
      <c r="A272" t="s">
        <v>962</v>
      </c>
      <c r="B272" t="s">
        <v>963</v>
      </c>
      <c r="C272" t="s">
        <v>108</v>
      </c>
      <c r="D272" t="s">
        <v>825</v>
      </c>
      <c r="E272" s="108" t="s">
        <v>3327</v>
      </c>
      <c r="F272" t="s">
        <v>964</v>
      </c>
      <c r="G272" t="s">
        <v>838</v>
      </c>
      <c r="H272" t="s">
        <v>299</v>
      </c>
      <c r="I272" s="108" t="s">
        <v>3327</v>
      </c>
      <c r="J272" s="58">
        <v>6.84</v>
      </c>
      <c r="K272" t="s">
        <v>100</v>
      </c>
      <c r="L272" s="59">
        <v>4.2799999999999998E-2</v>
      </c>
      <c r="M272" s="59">
        <v>5.5599999999999997E-2</v>
      </c>
      <c r="N272" s="58">
        <v>17883.75</v>
      </c>
      <c r="O272" s="58">
        <v>92.668040000000005</v>
      </c>
      <c r="P272" s="58">
        <v>0</v>
      </c>
      <c r="Q272" s="58">
        <v>60.108532228894497</v>
      </c>
      <c r="R272" s="59">
        <v>0</v>
      </c>
      <c r="S272" s="59">
        <v>2.0999999999999999E-3</v>
      </c>
      <c r="T272" s="59">
        <v>5.0000000000000001E-4</v>
      </c>
    </row>
    <row r="273" spans="1:20">
      <c r="A273" t="s">
        <v>965</v>
      </c>
      <c r="B273" t="s">
        <v>966</v>
      </c>
      <c r="C273" t="s">
        <v>108</v>
      </c>
      <c r="D273" t="s">
        <v>825</v>
      </c>
      <c r="E273" s="108" t="s">
        <v>3327</v>
      </c>
      <c r="F273" t="s">
        <v>890</v>
      </c>
      <c r="G273" t="s">
        <v>967</v>
      </c>
      <c r="H273" t="s">
        <v>299</v>
      </c>
      <c r="I273" s="108" t="s">
        <v>3327</v>
      </c>
      <c r="J273" s="58">
        <v>1.4</v>
      </c>
      <c r="K273" t="s">
        <v>100</v>
      </c>
      <c r="L273" s="59">
        <v>6.5000000000000002E-2</v>
      </c>
      <c r="M273" s="59">
        <v>6.4600000000000005E-2</v>
      </c>
      <c r="N273" s="58">
        <v>5961.25</v>
      </c>
      <c r="O273" s="58">
        <v>99.831829999999883</v>
      </c>
      <c r="P273" s="58">
        <v>0</v>
      </c>
      <c r="Q273" s="58">
        <v>21.585092951228599</v>
      </c>
      <c r="R273" s="59">
        <v>0</v>
      </c>
      <c r="S273" s="59">
        <v>8.0000000000000004E-4</v>
      </c>
      <c r="T273" s="59">
        <v>2.0000000000000001E-4</v>
      </c>
    </row>
    <row r="274" spans="1:20">
      <c r="A274" t="s">
        <v>968</v>
      </c>
      <c r="B274" t="s">
        <v>969</v>
      </c>
      <c r="C274" t="s">
        <v>108</v>
      </c>
      <c r="D274" t="s">
        <v>825</v>
      </c>
      <c r="E274" s="108" t="s">
        <v>3327</v>
      </c>
      <c r="F274" t="s">
        <v>929</v>
      </c>
      <c r="G274" t="s">
        <v>967</v>
      </c>
      <c r="H274" t="s">
        <v>299</v>
      </c>
      <c r="I274" s="108" t="s">
        <v>3327</v>
      </c>
      <c r="J274" s="58">
        <v>4.09</v>
      </c>
      <c r="K274" t="s">
        <v>100</v>
      </c>
      <c r="L274" s="59">
        <v>4.1300000000000003E-2</v>
      </c>
      <c r="M274" s="59">
        <v>5.7799999999999997E-2</v>
      </c>
      <c r="N274" s="58">
        <v>10134.129999999999</v>
      </c>
      <c r="O274" s="58">
        <v>93.508880000000033</v>
      </c>
      <c r="P274" s="58">
        <v>0</v>
      </c>
      <c r="Q274" s="58">
        <v>34.370581668118497</v>
      </c>
      <c r="R274" s="59">
        <v>0</v>
      </c>
      <c r="S274" s="59">
        <v>1.1999999999999999E-3</v>
      </c>
      <c r="T274" s="59">
        <v>2.9999999999999997E-4</v>
      </c>
    </row>
    <row r="275" spans="1:20">
      <c r="A275" t="s">
        <v>970</v>
      </c>
      <c r="B275" t="s">
        <v>971</v>
      </c>
      <c r="C275" t="s">
        <v>108</v>
      </c>
      <c r="D275" t="s">
        <v>825</v>
      </c>
      <c r="E275" s="108" t="s">
        <v>3327</v>
      </c>
      <c r="F275" t="s">
        <v>972</v>
      </c>
      <c r="G275" t="s">
        <v>967</v>
      </c>
      <c r="H275" t="s">
        <v>827</v>
      </c>
      <c r="I275" s="108" t="s">
        <v>3327</v>
      </c>
      <c r="J275" s="58">
        <v>4.4000000000000004</v>
      </c>
      <c r="K275" t="s">
        <v>102</v>
      </c>
      <c r="L275" s="59">
        <v>6.6299999999999998E-2</v>
      </c>
      <c r="M275" s="59">
        <v>6.1400000000000003E-2</v>
      </c>
      <c r="N275" s="58">
        <v>10134.129999999999</v>
      </c>
      <c r="O275" s="58">
        <v>101.7006099999999</v>
      </c>
      <c r="P275" s="58">
        <v>0</v>
      </c>
      <c r="Q275" s="58">
        <v>41.345443188299001</v>
      </c>
      <c r="R275" s="59">
        <v>0</v>
      </c>
      <c r="S275" s="59">
        <v>1.5E-3</v>
      </c>
      <c r="T275" s="59">
        <v>4.0000000000000002E-4</v>
      </c>
    </row>
    <row r="276" spans="1:20">
      <c r="A276" t="s">
        <v>973</v>
      </c>
      <c r="B276" t="s">
        <v>974</v>
      </c>
      <c r="C276" t="s">
        <v>108</v>
      </c>
      <c r="D276" t="s">
        <v>825</v>
      </c>
      <c r="E276" s="108" t="s">
        <v>3327</v>
      </c>
      <c r="F276" t="s">
        <v>878</v>
      </c>
      <c r="G276" t="s">
        <v>975</v>
      </c>
      <c r="H276" t="s">
        <v>864</v>
      </c>
      <c r="I276" s="108" t="s">
        <v>3327</v>
      </c>
      <c r="J276" s="58">
        <v>4.54</v>
      </c>
      <c r="K276" t="s">
        <v>100</v>
      </c>
      <c r="L276" s="59">
        <v>7.7499999999999999E-2</v>
      </c>
      <c r="M276" s="59">
        <v>7.22E-2</v>
      </c>
      <c r="N276" s="58">
        <v>12308.19</v>
      </c>
      <c r="O276" s="58">
        <v>104.81171999999992</v>
      </c>
      <c r="P276" s="58">
        <v>0</v>
      </c>
      <c r="Q276" s="58">
        <v>46.789843795801197</v>
      </c>
      <c r="R276" s="59">
        <v>0</v>
      </c>
      <c r="S276" s="59">
        <v>1.6999999999999999E-3</v>
      </c>
      <c r="T276" s="59">
        <v>4.0000000000000002E-4</v>
      </c>
    </row>
    <row r="277" spans="1:20">
      <c r="A277" t="s">
        <v>976</v>
      </c>
      <c r="B277" t="s">
        <v>977</v>
      </c>
      <c r="C277" t="s">
        <v>108</v>
      </c>
      <c r="D277" t="s">
        <v>825</v>
      </c>
      <c r="E277" s="108" t="s">
        <v>3327</v>
      </c>
      <c r="F277" t="s">
        <v>957</v>
      </c>
      <c r="G277" t="s">
        <v>967</v>
      </c>
      <c r="H277" t="s">
        <v>299</v>
      </c>
      <c r="I277" s="108" t="s">
        <v>3327</v>
      </c>
      <c r="J277" s="58">
        <v>4.2699999999999996</v>
      </c>
      <c r="K277" t="s">
        <v>104</v>
      </c>
      <c r="L277" s="59">
        <v>8.3799999999999999E-2</v>
      </c>
      <c r="M277" s="59">
        <v>6.93E-2</v>
      </c>
      <c r="N277" s="58">
        <v>17883.75</v>
      </c>
      <c r="O277" s="58">
        <v>105.74070999999992</v>
      </c>
      <c r="P277" s="58">
        <v>0</v>
      </c>
      <c r="Q277" s="58">
        <v>87.383086881569596</v>
      </c>
      <c r="R277" s="59">
        <v>0</v>
      </c>
      <c r="S277" s="59">
        <v>3.0999999999999999E-3</v>
      </c>
      <c r="T277" s="59">
        <v>8.0000000000000004E-4</v>
      </c>
    </row>
    <row r="278" spans="1:20">
      <c r="A278" t="s">
        <v>978</v>
      </c>
      <c r="B278" t="s">
        <v>979</v>
      </c>
      <c r="C278" t="s">
        <v>108</v>
      </c>
      <c r="D278" t="s">
        <v>825</v>
      </c>
      <c r="E278" s="108" t="s">
        <v>3327</v>
      </c>
      <c r="F278" t="s">
        <v>929</v>
      </c>
      <c r="G278" t="s">
        <v>967</v>
      </c>
      <c r="H278" t="s">
        <v>827</v>
      </c>
      <c r="I278" s="108" t="s">
        <v>3327</v>
      </c>
      <c r="J278" s="58">
        <v>5.89</v>
      </c>
      <c r="K278" t="s">
        <v>102</v>
      </c>
      <c r="L278" s="59">
        <v>6.6299999999999998E-2</v>
      </c>
      <c r="M278" s="59">
        <v>5.5E-2</v>
      </c>
      <c r="N278" s="58">
        <v>23845</v>
      </c>
      <c r="O278" s="58">
        <v>109.26631999999958</v>
      </c>
      <c r="P278" s="58">
        <v>0</v>
      </c>
      <c r="Q278" s="58">
        <v>104.520448842446</v>
      </c>
      <c r="R278" s="59">
        <v>0</v>
      </c>
      <c r="S278" s="59">
        <v>3.7000000000000002E-3</v>
      </c>
      <c r="T278" s="59">
        <v>8.9999999999999998E-4</v>
      </c>
    </row>
    <row r="279" spans="1:20">
      <c r="A279" t="s">
        <v>980</v>
      </c>
      <c r="B279" t="s">
        <v>981</v>
      </c>
      <c r="C279" t="s">
        <v>108</v>
      </c>
      <c r="D279" t="s">
        <v>825</v>
      </c>
      <c r="E279" s="108" t="s">
        <v>3327</v>
      </c>
      <c r="F279" t="s">
        <v>898</v>
      </c>
      <c r="G279" t="s">
        <v>975</v>
      </c>
      <c r="H279" t="s">
        <v>864</v>
      </c>
      <c r="I279" s="108" t="s">
        <v>3327</v>
      </c>
      <c r="J279" s="58">
        <v>3.85</v>
      </c>
      <c r="K279" t="s">
        <v>102</v>
      </c>
      <c r="L279" s="59">
        <v>6.13E-2</v>
      </c>
      <c r="M279" s="59">
        <v>4.0399999999999998E-2</v>
      </c>
      <c r="N279" s="58">
        <v>11922.5</v>
      </c>
      <c r="O279" s="58">
        <v>111.74012999999999</v>
      </c>
      <c r="P279" s="58">
        <v>0</v>
      </c>
      <c r="Q279" s="58">
        <v>53.4434057141913</v>
      </c>
      <c r="R279" s="59">
        <v>0</v>
      </c>
      <c r="S279" s="59">
        <v>1.9E-3</v>
      </c>
      <c r="T279" s="59">
        <v>5.0000000000000001E-4</v>
      </c>
    </row>
    <row r="280" spans="1:20">
      <c r="A280" t="s">
        <v>982</v>
      </c>
      <c r="B280" t="s">
        <v>983</v>
      </c>
      <c r="C280" t="s">
        <v>108</v>
      </c>
      <c r="D280" t="s">
        <v>825</v>
      </c>
      <c r="E280" s="108" t="s">
        <v>3327</v>
      </c>
      <c r="F280" t="s">
        <v>898</v>
      </c>
      <c r="G280" t="s">
        <v>975</v>
      </c>
      <c r="H280" t="s">
        <v>864</v>
      </c>
      <c r="I280" s="108" t="s">
        <v>3327</v>
      </c>
      <c r="J280" s="58">
        <v>3.32</v>
      </c>
      <c r="K280" t="s">
        <v>100</v>
      </c>
      <c r="L280" s="59">
        <v>7.3499999999999996E-2</v>
      </c>
      <c r="M280" s="59">
        <v>5.7099999999999998E-2</v>
      </c>
      <c r="N280" s="58">
        <v>9538</v>
      </c>
      <c r="O280" s="58">
        <v>106.43532999999999</v>
      </c>
      <c r="P280" s="58">
        <v>0</v>
      </c>
      <c r="Q280" s="58">
        <v>36.8205850393758</v>
      </c>
      <c r="R280" s="59">
        <v>0</v>
      </c>
      <c r="S280" s="59">
        <v>1.2999999999999999E-3</v>
      </c>
      <c r="T280" s="59">
        <v>2.9999999999999997E-4</v>
      </c>
    </row>
    <row r="281" spans="1:20">
      <c r="A281" t="s">
        <v>984</v>
      </c>
      <c r="B281" t="s">
        <v>985</v>
      </c>
      <c r="C281" t="s">
        <v>108</v>
      </c>
      <c r="D281" t="s">
        <v>825</v>
      </c>
      <c r="E281" s="108" t="s">
        <v>3327</v>
      </c>
      <c r="F281" t="s">
        <v>878</v>
      </c>
      <c r="G281" t="s">
        <v>975</v>
      </c>
      <c r="H281" t="s">
        <v>864</v>
      </c>
      <c r="I281" s="108" t="s">
        <v>3327</v>
      </c>
      <c r="J281" s="58">
        <v>4.13</v>
      </c>
      <c r="K281" t="s">
        <v>100</v>
      </c>
      <c r="L281" s="59">
        <v>7.4999999999999997E-2</v>
      </c>
      <c r="M281" s="59">
        <v>7.46E-2</v>
      </c>
      <c r="N281" s="58">
        <v>14307</v>
      </c>
      <c r="O281" s="58">
        <v>100.63467</v>
      </c>
      <c r="P281" s="58">
        <v>0</v>
      </c>
      <c r="Q281" s="58">
        <v>52.220828713236301</v>
      </c>
      <c r="R281" s="59">
        <v>0</v>
      </c>
      <c r="S281" s="59">
        <v>1.9E-3</v>
      </c>
      <c r="T281" s="59">
        <v>5.0000000000000001E-4</v>
      </c>
    </row>
    <row r="282" spans="1:20">
      <c r="A282" t="s">
        <v>986</v>
      </c>
      <c r="B282" t="s">
        <v>987</v>
      </c>
      <c r="C282" t="s">
        <v>108</v>
      </c>
      <c r="D282" t="s">
        <v>825</v>
      </c>
      <c r="E282" s="108" t="s">
        <v>3327</v>
      </c>
      <c r="F282" t="s">
        <v>964</v>
      </c>
      <c r="G282" t="s">
        <v>967</v>
      </c>
      <c r="H282" t="s">
        <v>827</v>
      </c>
      <c r="I282" s="108" t="s">
        <v>3327</v>
      </c>
      <c r="J282" s="58">
        <v>6.57</v>
      </c>
      <c r="K282" t="s">
        <v>100</v>
      </c>
      <c r="L282" s="59">
        <v>5.1299999999999998E-2</v>
      </c>
      <c r="M282" s="59">
        <v>5.8299999999999998E-2</v>
      </c>
      <c r="N282" s="58">
        <v>12816.69</v>
      </c>
      <c r="O282" s="58">
        <v>96.784879999999902</v>
      </c>
      <c r="P282" s="58">
        <v>0</v>
      </c>
      <c r="Q282" s="58">
        <v>44.991549618283898</v>
      </c>
      <c r="R282" s="59">
        <v>0</v>
      </c>
      <c r="S282" s="59">
        <v>1.6000000000000001E-3</v>
      </c>
      <c r="T282" s="59">
        <v>4.0000000000000002E-4</v>
      </c>
    </row>
    <row r="283" spans="1:20">
      <c r="A283" t="s">
        <v>988</v>
      </c>
      <c r="B283" t="s">
        <v>989</v>
      </c>
      <c r="C283" t="s">
        <v>108</v>
      </c>
      <c r="D283" t="s">
        <v>825</v>
      </c>
      <c r="E283" s="108" t="s">
        <v>3327</v>
      </c>
      <c r="F283" t="s">
        <v>890</v>
      </c>
      <c r="G283" t="s">
        <v>967</v>
      </c>
      <c r="H283" t="s">
        <v>827</v>
      </c>
      <c r="I283" s="108" t="s">
        <v>3327</v>
      </c>
      <c r="J283" s="58">
        <v>6.96</v>
      </c>
      <c r="K283" t="s">
        <v>100</v>
      </c>
      <c r="L283" s="59">
        <v>6.4000000000000001E-2</v>
      </c>
      <c r="M283" s="59">
        <v>5.79E-2</v>
      </c>
      <c r="N283" s="58">
        <v>14903.13</v>
      </c>
      <c r="O283" s="58">
        <v>105.33633000000003</v>
      </c>
      <c r="P283" s="58">
        <v>0</v>
      </c>
      <c r="Q283" s="58">
        <v>56.938133784986903</v>
      </c>
      <c r="R283" s="59">
        <v>0</v>
      </c>
      <c r="S283" s="59">
        <v>2E-3</v>
      </c>
      <c r="T283" s="59">
        <v>5.0000000000000001E-4</v>
      </c>
    </row>
    <row r="284" spans="1:20">
      <c r="A284" t="s">
        <v>990</v>
      </c>
      <c r="B284" t="s">
        <v>991</v>
      </c>
      <c r="C284" t="s">
        <v>108</v>
      </c>
      <c r="D284" t="s">
        <v>825</v>
      </c>
      <c r="E284" s="108" t="s">
        <v>3327</v>
      </c>
      <c r="F284" t="s">
        <v>878</v>
      </c>
      <c r="G284" t="s">
        <v>975</v>
      </c>
      <c r="H284" t="s">
        <v>864</v>
      </c>
      <c r="I284" s="108" t="s">
        <v>3327</v>
      </c>
      <c r="J284" s="58">
        <v>3.94</v>
      </c>
      <c r="K284" t="s">
        <v>100</v>
      </c>
      <c r="L284" s="59">
        <v>7.6300000000000007E-2</v>
      </c>
      <c r="M284" s="59">
        <v>8.2699999999999996E-2</v>
      </c>
      <c r="N284" s="58">
        <v>17883.75</v>
      </c>
      <c r="O284" s="58">
        <v>99.136600000000001</v>
      </c>
      <c r="P284" s="58">
        <v>0</v>
      </c>
      <c r="Q284" s="58">
        <v>64.304322354967496</v>
      </c>
      <c r="R284" s="59">
        <v>0</v>
      </c>
      <c r="S284" s="59">
        <v>2.3E-3</v>
      </c>
      <c r="T284" s="59">
        <v>5.9999999999999995E-4</v>
      </c>
    </row>
    <row r="285" spans="1:20">
      <c r="A285" t="s">
        <v>992</v>
      </c>
      <c r="B285" t="s">
        <v>993</v>
      </c>
      <c r="C285" t="s">
        <v>108</v>
      </c>
      <c r="D285" t="s">
        <v>825</v>
      </c>
      <c r="E285" s="108" t="s">
        <v>3327</v>
      </c>
      <c r="F285" t="s">
        <v>845</v>
      </c>
      <c r="G285" t="s">
        <v>975</v>
      </c>
      <c r="H285" t="s">
        <v>864</v>
      </c>
      <c r="I285" s="108" t="s">
        <v>3327</v>
      </c>
      <c r="J285" s="58">
        <v>2.92</v>
      </c>
      <c r="K285" t="s">
        <v>100</v>
      </c>
      <c r="L285" s="59">
        <v>5.2999999999999999E-2</v>
      </c>
      <c r="M285" s="59">
        <v>9.1899999999999996E-2</v>
      </c>
      <c r="N285" s="58">
        <v>18450.07</v>
      </c>
      <c r="O285" s="58">
        <v>90.46183000000002</v>
      </c>
      <c r="P285" s="58">
        <v>0</v>
      </c>
      <c r="Q285" s="58">
        <v>60.535612765685201</v>
      </c>
      <c r="R285" s="59">
        <v>0</v>
      </c>
      <c r="S285" s="59">
        <v>2.0999999999999999E-3</v>
      </c>
      <c r="T285" s="59">
        <v>5.0000000000000001E-4</v>
      </c>
    </row>
    <row r="286" spans="1:20">
      <c r="A286" t="s">
        <v>994</v>
      </c>
      <c r="B286" t="s">
        <v>995</v>
      </c>
      <c r="C286" t="s">
        <v>108</v>
      </c>
      <c r="D286" t="s">
        <v>825</v>
      </c>
      <c r="E286" s="108" t="s">
        <v>3327</v>
      </c>
      <c r="F286" t="s">
        <v>957</v>
      </c>
      <c r="G286" t="s">
        <v>967</v>
      </c>
      <c r="H286" t="s">
        <v>299</v>
      </c>
      <c r="I286" s="108" t="s">
        <v>3327</v>
      </c>
      <c r="J286" s="58">
        <v>6.17</v>
      </c>
      <c r="K286" t="s">
        <v>100</v>
      </c>
      <c r="L286" s="59">
        <v>4.1300000000000003E-2</v>
      </c>
      <c r="M286" s="59">
        <v>6.6600000000000006E-2</v>
      </c>
      <c r="N286" s="58">
        <v>6259.31</v>
      </c>
      <c r="O286" s="58">
        <v>85.64691999999998</v>
      </c>
      <c r="P286" s="58">
        <v>0</v>
      </c>
      <c r="Q286" s="58">
        <v>19.44400688987</v>
      </c>
      <c r="R286" s="59">
        <v>0</v>
      </c>
      <c r="S286" s="59">
        <v>6.9999999999999999E-4</v>
      </c>
      <c r="T286" s="59">
        <v>2.0000000000000001E-4</v>
      </c>
    </row>
    <row r="287" spans="1:20">
      <c r="A287" t="s">
        <v>996</v>
      </c>
      <c r="B287" t="s">
        <v>997</v>
      </c>
      <c r="C287" t="s">
        <v>108</v>
      </c>
      <c r="D287" t="s">
        <v>825</v>
      </c>
      <c r="E287" s="108" t="s">
        <v>3327</v>
      </c>
      <c r="F287" t="s">
        <v>957</v>
      </c>
      <c r="G287" t="s">
        <v>967</v>
      </c>
      <c r="H287" t="s">
        <v>299</v>
      </c>
      <c r="I287" s="108" t="s">
        <v>3327</v>
      </c>
      <c r="J287" s="58">
        <v>4.66</v>
      </c>
      <c r="K287" t="s">
        <v>102</v>
      </c>
      <c r="L287" s="59">
        <v>6.5000000000000002E-2</v>
      </c>
      <c r="M287" s="59">
        <v>4.9700000000000001E-2</v>
      </c>
      <c r="N287" s="58">
        <v>7153.5</v>
      </c>
      <c r="O287" s="58">
        <v>108.95943000000007</v>
      </c>
      <c r="P287" s="58">
        <v>0</v>
      </c>
      <c r="Q287" s="58">
        <v>31.2680664889706</v>
      </c>
      <c r="R287" s="59">
        <v>0</v>
      </c>
      <c r="S287" s="59">
        <v>1.1000000000000001E-3</v>
      </c>
      <c r="T287" s="59">
        <v>2.9999999999999997E-4</v>
      </c>
    </row>
    <row r="288" spans="1:20">
      <c r="A288" t="s">
        <v>998</v>
      </c>
      <c r="B288" t="s">
        <v>999</v>
      </c>
      <c r="C288" t="s">
        <v>108</v>
      </c>
      <c r="D288" t="s">
        <v>825</v>
      </c>
      <c r="E288" s="108" t="s">
        <v>3327</v>
      </c>
      <c r="F288" t="s">
        <v>957</v>
      </c>
      <c r="G288" t="s">
        <v>967</v>
      </c>
      <c r="H288" t="s">
        <v>299</v>
      </c>
      <c r="I288" s="108" t="s">
        <v>3327</v>
      </c>
      <c r="J288" s="58">
        <v>0.5</v>
      </c>
      <c r="K288" t="s">
        <v>100</v>
      </c>
      <c r="L288" s="59">
        <v>6.25E-2</v>
      </c>
      <c r="M288" s="59">
        <v>6.6400000000000001E-2</v>
      </c>
      <c r="N288" s="58">
        <v>15912.96</v>
      </c>
      <c r="O288" s="58">
        <v>100.89441999999988</v>
      </c>
      <c r="P288" s="58">
        <v>0</v>
      </c>
      <c r="Q288" s="58">
        <v>58.232532103409604</v>
      </c>
      <c r="R288" s="59">
        <v>0</v>
      </c>
      <c r="S288" s="59">
        <v>2.0999999999999999E-3</v>
      </c>
      <c r="T288" s="59">
        <v>5.0000000000000001E-4</v>
      </c>
    </row>
    <row r="289" spans="1:20">
      <c r="A289" t="s">
        <v>1000</v>
      </c>
      <c r="B289" t="s">
        <v>1001</v>
      </c>
      <c r="C289" t="s">
        <v>108</v>
      </c>
      <c r="D289" t="s">
        <v>825</v>
      </c>
      <c r="E289" s="108" t="s">
        <v>3327</v>
      </c>
      <c r="F289" t="s">
        <v>890</v>
      </c>
      <c r="G289" t="s">
        <v>967</v>
      </c>
      <c r="H289" t="s">
        <v>827</v>
      </c>
      <c r="I289" s="108" t="s">
        <v>3327</v>
      </c>
      <c r="J289" s="58">
        <v>2.35</v>
      </c>
      <c r="K289" t="s">
        <v>102</v>
      </c>
      <c r="L289" s="59">
        <v>5.7500000000000002E-2</v>
      </c>
      <c r="M289" s="59">
        <v>4.2599999999999999E-2</v>
      </c>
      <c r="N289" s="58">
        <v>5424.74</v>
      </c>
      <c r="O289" s="58">
        <v>105.49756000000005</v>
      </c>
      <c r="P289" s="58">
        <v>0</v>
      </c>
      <c r="Q289" s="58">
        <v>22.958259778077601</v>
      </c>
      <c r="R289" s="59">
        <v>0</v>
      </c>
      <c r="S289" s="59">
        <v>8.0000000000000004E-4</v>
      </c>
      <c r="T289" s="59">
        <v>2.0000000000000001E-4</v>
      </c>
    </row>
    <row r="290" spans="1:20">
      <c r="A290" t="s">
        <v>1002</v>
      </c>
      <c r="B290" t="s">
        <v>1003</v>
      </c>
      <c r="C290" t="s">
        <v>108</v>
      </c>
      <c r="D290" t="s">
        <v>825</v>
      </c>
      <c r="E290" s="108" t="s">
        <v>3327</v>
      </c>
      <c r="F290" t="s">
        <v>890</v>
      </c>
      <c r="G290" t="s">
        <v>967</v>
      </c>
      <c r="H290" t="s">
        <v>827</v>
      </c>
      <c r="I290" s="108" t="s">
        <v>3327</v>
      </c>
      <c r="J290" s="58">
        <v>4.3499999999999996</v>
      </c>
      <c r="K290" t="s">
        <v>102</v>
      </c>
      <c r="L290" s="59">
        <v>6.13E-2</v>
      </c>
      <c r="M290" s="59">
        <v>4.6300000000000001E-2</v>
      </c>
      <c r="N290" s="58">
        <v>11922.5</v>
      </c>
      <c r="O290" s="58">
        <v>107.98211000000001</v>
      </c>
      <c r="P290" s="58">
        <v>0</v>
      </c>
      <c r="Q290" s="58">
        <v>51.646008596951098</v>
      </c>
      <c r="R290" s="59">
        <v>0</v>
      </c>
      <c r="S290" s="59">
        <v>1.8E-3</v>
      </c>
      <c r="T290" s="59">
        <v>5.0000000000000001E-4</v>
      </c>
    </row>
    <row r="291" spans="1:20">
      <c r="A291" t="s">
        <v>1004</v>
      </c>
      <c r="B291" t="s">
        <v>1005</v>
      </c>
      <c r="C291" t="s">
        <v>108</v>
      </c>
      <c r="D291" t="s">
        <v>825</v>
      </c>
      <c r="E291" s="108" t="s">
        <v>3327</v>
      </c>
      <c r="F291" t="s">
        <v>1006</v>
      </c>
      <c r="G291" t="s">
        <v>1007</v>
      </c>
      <c r="H291" t="s">
        <v>299</v>
      </c>
      <c r="I291" s="108" t="s">
        <v>3327</v>
      </c>
      <c r="J291" s="58">
        <v>4.34</v>
      </c>
      <c r="K291" t="s">
        <v>102</v>
      </c>
      <c r="L291" s="59">
        <v>7.2499999999999995E-2</v>
      </c>
      <c r="M291" s="59">
        <v>5.1900000000000002E-2</v>
      </c>
      <c r="N291" s="58">
        <v>11922.5</v>
      </c>
      <c r="O291" s="58">
        <v>110.17251</v>
      </c>
      <c r="P291" s="58">
        <v>0</v>
      </c>
      <c r="Q291" s="58">
        <v>52.693639702055101</v>
      </c>
      <c r="R291" s="59">
        <v>0</v>
      </c>
      <c r="S291" s="59">
        <v>1.9E-3</v>
      </c>
      <c r="T291" s="59">
        <v>5.0000000000000001E-4</v>
      </c>
    </row>
    <row r="292" spans="1:20">
      <c r="A292" t="s">
        <v>1008</v>
      </c>
      <c r="B292" t="s">
        <v>1009</v>
      </c>
      <c r="C292" t="s">
        <v>108</v>
      </c>
      <c r="D292" t="s">
        <v>825</v>
      </c>
      <c r="E292" s="108" t="s">
        <v>3327</v>
      </c>
      <c r="F292" t="s">
        <v>890</v>
      </c>
      <c r="G292" t="s">
        <v>1010</v>
      </c>
      <c r="H292" t="s">
        <v>864</v>
      </c>
      <c r="I292" s="108" t="s">
        <v>3327</v>
      </c>
      <c r="J292" s="58">
        <v>6.11</v>
      </c>
      <c r="K292" t="s">
        <v>100</v>
      </c>
      <c r="L292" s="59">
        <v>3.7499999999999999E-2</v>
      </c>
      <c r="M292" s="59">
        <v>5.7599999999999998E-2</v>
      </c>
      <c r="N292" s="58">
        <v>19076</v>
      </c>
      <c r="O292" s="58">
        <v>89.758499999999998</v>
      </c>
      <c r="P292" s="58">
        <v>0</v>
      </c>
      <c r="Q292" s="58">
        <v>62.102696205420003</v>
      </c>
      <c r="R292" s="59">
        <v>0</v>
      </c>
      <c r="S292" s="59">
        <v>2.2000000000000001E-3</v>
      </c>
      <c r="T292" s="59">
        <v>5.9999999999999995E-4</v>
      </c>
    </row>
    <row r="293" spans="1:20">
      <c r="A293" t="s">
        <v>1011</v>
      </c>
      <c r="B293" t="s">
        <v>1012</v>
      </c>
      <c r="C293" t="s">
        <v>108</v>
      </c>
      <c r="D293" t="s">
        <v>825</v>
      </c>
      <c r="E293" s="108" t="s">
        <v>3327</v>
      </c>
      <c r="F293" t="s">
        <v>1013</v>
      </c>
      <c r="G293" t="s">
        <v>1007</v>
      </c>
      <c r="H293" t="s">
        <v>827</v>
      </c>
      <c r="I293" s="108" t="s">
        <v>3327</v>
      </c>
      <c r="J293" s="58">
        <v>6.19</v>
      </c>
      <c r="K293" t="s">
        <v>100</v>
      </c>
      <c r="L293" s="59">
        <v>0.04</v>
      </c>
      <c r="M293" s="59">
        <v>5.6099999999999997E-2</v>
      </c>
      <c r="N293" s="58">
        <v>17883.75</v>
      </c>
      <c r="O293" s="58">
        <v>91.413670000000039</v>
      </c>
      <c r="P293" s="58">
        <v>0</v>
      </c>
      <c r="Q293" s="58">
        <v>59.294893140682902</v>
      </c>
      <c r="R293" s="59">
        <v>0</v>
      </c>
      <c r="S293" s="59">
        <v>2.0999999999999999E-3</v>
      </c>
      <c r="T293" s="59">
        <v>5.0000000000000001E-4</v>
      </c>
    </row>
    <row r="294" spans="1:20">
      <c r="A294" t="s">
        <v>1014</v>
      </c>
      <c r="B294" t="s">
        <v>1015</v>
      </c>
      <c r="C294" t="s">
        <v>108</v>
      </c>
      <c r="D294" t="s">
        <v>825</v>
      </c>
      <c r="E294" s="108" t="s">
        <v>3327</v>
      </c>
      <c r="F294" t="s">
        <v>898</v>
      </c>
      <c r="G294" t="s">
        <v>1007</v>
      </c>
      <c r="H294" t="s">
        <v>827</v>
      </c>
      <c r="I294" s="108" t="s">
        <v>3327</v>
      </c>
      <c r="J294" s="58">
        <v>5.36</v>
      </c>
      <c r="K294" t="s">
        <v>100</v>
      </c>
      <c r="L294" s="59">
        <v>3.7499999999999999E-2</v>
      </c>
      <c r="M294" s="59">
        <v>5.57E-2</v>
      </c>
      <c r="N294" s="58">
        <v>11326.38</v>
      </c>
      <c r="O294" s="58">
        <v>91.905079999999984</v>
      </c>
      <c r="P294" s="58">
        <v>0</v>
      </c>
      <c r="Q294" s="58">
        <v>37.755323962577201</v>
      </c>
      <c r="R294" s="59">
        <v>0</v>
      </c>
      <c r="S294" s="59">
        <v>1.2999999999999999E-3</v>
      </c>
      <c r="T294" s="59">
        <v>2.9999999999999997E-4</v>
      </c>
    </row>
    <row r="295" spans="1:20">
      <c r="A295" t="s">
        <v>1016</v>
      </c>
      <c r="B295" t="s">
        <v>1017</v>
      </c>
      <c r="C295" t="s">
        <v>108</v>
      </c>
      <c r="D295" t="s">
        <v>825</v>
      </c>
      <c r="E295" s="108" t="s">
        <v>3327</v>
      </c>
      <c r="F295" t="s">
        <v>845</v>
      </c>
      <c r="G295" t="s">
        <v>1010</v>
      </c>
      <c r="H295" t="s">
        <v>864</v>
      </c>
      <c r="I295" s="108" t="s">
        <v>3327</v>
      </c>
      <c r="J295" s="58">
        <v>4.0199999999999996</v>
      </c>
      <c r="K295" t="s">
        <v>100</v>
      </c>
      <c r="L295" s="59">
        <v>5.1299999999999998E-2</v>
      </c>
      <c r="M295" s="59">
        <v>5.9700000000000003E-2</v>
      </c>
      <c r="N295" s="58">
        <v>12320.12</v>
      </c>
      <c r="O295" s="58">
        <v>96.576540000000008</v>
      </c>
      <c r="P295" s="58">
        <v>0</v>
      </c>
      <c r="Q295" s="58">
        <v>43.155299563188699</v>
      </c>
      <c r="R295" s="59">
        <v>0</v>
      </c>
      <c r="S295" s="59">
        <v>1.5E-3</v>
      </c>
      <c r="T295" s="59">
        <v>4.0000000000000002E-4</v>
      </c>
    </row>
    <row r="296" spans="1:20">
      <c r="A296" t="s">
        <v>1018</v>
      </c>
      <c r="B296" t="s">
        <v>1019</v>
      </c>
      <c r="C296" t="s">
        <v>108</v>
      </c>
      <c r="D296" t="s">
        <v>825</v>
      </c>
      <c r="E296" s="108" t="s">
        <v>3327</v>
      </c>
      <c r="F296" t="s">
        <v>878</v>
      </c>
      <c r="G296" t="s">
        <v>1007</v>
      </c>
      <c r="H296" t="s">
        <v>827</v>
      </c>
      <c r="I296" s="108" t="s">
        <v>3327</v>
      </c>
      <c r="J296" s="58">
        <v>4.46</v>
      </c>
      <c r="K296" t="s">
        <v>102</v>
      </c>
      <c r="L296" s="59">
        <v>7.8799999999999995E-2</v>
      </c>
      <c r="M296" s="59">
        <v>7.1400000000000005E-2</v>
      </c>
      <c r="N296" s="58">
        <v>17764.53</v>
      </c>
      <c r="O296" s="58">
        <v>106.47930999999997</v>
      </c>
      <c r="P296" s="58">
        <v>0</v>
      </c>
      <c r="Q296" s="58">
        <v>75.881616243009404</v>
      </c>
      <c r="R296" s="59">
        <v>0</v>
      </c>
      <c r="S296" s="59">
        <v>2.7000000000000001E-3</v>
      </c>
      <c r="T296" s="59">
        <v>6.9999999999999999E-4</v>
      </c>
    </row>
    <row r="297" spans="1:20">
      <c r="A297" t="s">
        <v>1020</v>
      </c>
      <c r="B297" t="s">
        <v>1021</v>
      </c>
      <c r="C297" t="s">
        <v>108</v>
      </c>
      <c r="D297" t="s">
        <v>825</v>
      </c>
      <c r="E297" s="108" t="s">
        <v>3327</v>
      </c>
      <c r="F297" t="s">
        <v>957</v>
      </c>
      <c r="G297" t="s">
        <v>1007</v>
      </c>
      <c r="H297" t="s">
        <v>827</v>
      </c>
      <c r="I297" s="108" t="s">
        <v>3327</v>
      </c>
      <c r="J297" s="58">
        <v>5.78</v>
      </c>
      <c r="K297" t="s">
        <v>102</v>
      </c>
      <c r="L297" s="59">
        <v>6.1400000000000003E-2</v>
      </c>
      <c r="M297" s="59">
        <v>4.9700000000000001E-2</v>
      </c>
      <c r="N297" s="58">
        <v>5961.25</v>
      </c>
      <c r="O297" s="58">
        <v>108.23022</v>
      </c>
      <c r="P297" s="58">
        <v>0</v>
      </c>
      <c r="Q297" s="58">
        <v>25.882337697281098</v>
      </c>
      <c r="R297" s="59">
        <v>0</v>
      </c>
      <c r="S297" s="59">
        <v>8.9999999999999998E-4</v>
      </c>
      <c r="T297" s="59">
        <v>2.0000000000000001E-4</v>
      </c>
    </row>
    <row r="298" spans="1:20">
      <c r="A298" t="s">
        <v>1022</v>
      </c>
      <c r="B298" t="s">
        <v>1023</v>
      </c>
      <c r="C298" t="s">
        <v>108</v>
      </c>
      <c r="D298" t="s">
        <v>825</v>
      </c>
      <c r="E298" s="108" t="s">
        <v>3327</v>
      </c>
      <c r="F298" t="s">
        <v>957</v>
      </c>
      <c r="G298" t="s">
        <v>1007</v>
      </c>
      <c r="H298" t="s">
        <v>827</v>
      </c>
      <c r="I298" s="108" t="s">
        <v>3327</v>
      </c>
      <c r="J298" s="58">
        <v>4.0999999999999996</v>
      </c>
      <c r="K298" t="s">
        <v>102</v>
      </c>
      <c r="L298" s="59">
        <v>7.1300000000000002E-2</v>
      </c>
      <c r="M298" s="59">
        <v>5.1200000000000002E-2</v>
      </c>
      <c r="N298" s="58">
        <v>17883.75</v>
      </c>
      <c r="O298" s="58">
        <v>108.44174999999993</v>
      </c>
      <c r="P298" s="58">
        <v>0</v>
      </c>
      <c r="Q298" s="58">
        <v>77.798769899501195</v>
      </c>
      <c r="R298" s="59">
        <v>0</v>
      </c>
      <c r="S298" s="59">
        <v>2.8E-3</v>
      </c>
      <c r="T298" s="59">
        <v>6.9999999999999999E-4</v>
      </c>
    </row>
    <row r="299" spans="1:20">
      <c r="A299" t="s">
        <v>1024</v>
      </c>
      <c r="B299" t="s">
        <v>1025</v>
      </c>
      <c r="C299" t="s">
        <v>108</v>
      </c>
      <c r="D299" t="s">
        <v>825</v>
      </c>
      <c r="E299" s="108" t="s">
        <v>3327</v>
      </c>
      <c r="F299" t="s">
        <v>932</v>
      </c>
      <c r="G299" t="s">
        <v>846</v>
      </c>
      <c r="H299" t="s">
        <v>827</v>
      </c>
      <c r="I299" s="108" t="s">
        <v>3327</v>
      </c>
      <c r="J299" s="58">
        <v>3.97</v>
      </c>
      <c r="K299" t="s">
        <v>100</v>
      </c>
      <c r="L299" s="59">
        <v>4.6300000000000001E-2</v>
      </c>
      <c r="M299" s="59">
        <v>5.7700000000000001E-2</v>
      </c>
      <c r="N299" s="58">
        <v>14904.91</v>
      </c>
      <c r="O299" s="58">
        <v>95.765129999999928</v>
      </c>
      <c r="P299" s="58">
        <v>0</v>
      </c>
      <c r="Q299" s="58">
        <v>51.770733250201602</v>
      </c>
      <c r="R299" s="59">
        <v>0</v>
      </c>
      <c r="S299" s="59">
        <v>1.8E-3</v>
      </c>
      <c r="T299" s="59">
        <v>5.0000000000000001E-4</v>
      </c>
    </row>
    <row r="300" spans="1:20">
      <c r="A300" t="s">
        <v>1026</v>
      </c>
      <c r="B300" t="s">
        <v>1027</v>
      </c>
      <c r="C300" t="s">
        <v>108</v>
      </c>
      <c r="D300" t="s">
        <v>825</v>
      </c>
      <c r="E300" s="108" t="s">
        <v>3327</v>
      </c>
      <c r="F300" t="s">
        <v>878</v>
      </c>
      <c r="G300" t="s">
        <v>846</v>
      </c>
      <c r="H300" t="s">
        <v>827</v>
      </c>
      <c r="I300" s="108" t="s">
        <v>3327</v>
      </c>
      <c r="J300" s="58">
        <v>3.53</v>
      </c>
      <c r="K300" t="s">
        <v>104</v>
      </c>
      <c r="L300" s="59">
        <v>8.8800000000000004E-2</v>
      </c>
      <c r="M300" s="59">
        <v>8.8900000000000007E-2</v>
      </c>
      <c r="N300" s="58">
        <v>12101.34</v>
      </c>
      <c r="O300" s="58">
        <v>99.90111000000006</v>
      </c>
      <c r="P300" s="58">
        <v>0</v>
      </c>
      <c r="Q300" s="58">
        <v>55.863783625804302</v>
      </c>
      <c r="R300" s="59">
        <v>0</v>
      </c>
      <c r="S300" s="59">
        <v>2E-3</v>
      </c>
      <c r="T300" s="59">
        <v>5.0000000000000001E-4</v>
      </c>
    </row>
    <row r="301" spans="1:20">
      <c r="A301" t="s">
        <v>1028</v>
      </c>
      <c r="B301" t="s">
        <v>1029</v>
      </c>
      <c r="C301" t="s">
        <v>108</v>
      </c>
      <c r="D301" t="s">
        <v>825</v>
      </c>
      <c r="E301" s="108" t="s">
        <v>3327</v>
      </c>
      <c r="F301" t="s">
        <v>1013</v>
      </c>
      <c r="G301" t="s">
        <v>1030</v>
      </c>
      <c r="H301" t="s">
        <v>864</v>
      </c>
      <c r="I301" s="108" t="s">
        <v>3327</v>
      </c>
      <c r="J301" s="58">
        <v>3.57</v>
      </c>
      <c r="K301" t="s">
        <v>100</v>
      </c>
      <c r="L301" s="59">
        <v>6.3799999999999996E-2</v>
      </c>
      <c r="M301" s="59">
        <v>5.8599999999999999E-2</v>
      </c>
      <c r="N301" s="58">
        <v>16691.5</v>
      </c>
      <c r="O301" s="58">
        <v>104.10454</v>
      </c>
      <c r="P301" s="58">
        <v>0</v>
      </c>
      <c r="Q301" s="58">
        <v>63.0249619097007</v>
      </c>
      <c r="R301" s="59">
        <v>0</v>
      </c>
      <c r="S301" s="59">
        <v>2.2000000000000001E-3</v>
      </c>
      <c r="T301" s="59">
        <v>5.9999999999999995E-4</v>
      </c>
    </row>
    <row r="302" spans="1:20">
      <c r="A302" t="s">
        <v>1031</v>
      </c>
      <c r="B302" t="s">
        <v>1032</v>
      </c>
      <c r="C302" t="s">
        <v>108</v>
      </c>
      <c r="D302" t="s">
        <v>825</v>
      </c>
      <c r="E302" s="108" t="s">
        <v>3327</v>
      </c>
      <c r="F302" t="s">
        <v>878</v>
      </c>
      <c r="G302" t="s">
        <v>846</v>
      </c>
      <c r="H302" t="s">
        <v>827</v>
      </c>
      <c r="I302" s="108" t="s">
        <v>3327</v>
      </c>
      <c r="J302" s="58">
        <v>3.94</v>
      </c>
      <c r="K302" t="s">
        <v>104</v>
      </c>
      <c r="L302" s="59">
        <v>8.5000000000000006E-2</v>
      </c>
      <c r="M302" s="59">
        <v>8.2000000000000003E-2</v>
      </c>
      <c r="N302" s="58">
        <v>5961.25</v>
      </c>
      <c r="O302" s="58">
        <v>100.90440999999996</v>
      </c>
      <c r="P302" s="58">
        <v>0</v>
      </c>
      <c r="Q302" s="58">
        <v>27.7954719797245</v>
      </c>
      <c r="R302" s="59">
        <v>0</v>
      </c>
      <c r="S302" s="59">
        <v>1E-3</v>
      </c>
      <c r="T302" s="59">
        <v>2.0000000000000001E-4</v>
      </c>
    </row>
    <row r="303" spans="1:20">
      <c r="A303" t="s">
        <v>1033</v>
      </c>
      <c r="B303" t="s">
        <v>1034</v>
      </c>
      <c r="C303" t="s">
        <v>108</v>
      </c>
      <c r="D303" t="s">
        <v>825</v>
      </c>
      <c r="E303" s="108" t="s">
        <v>3327</v>
      </c>
      <c r="F303" t="s">
        <v>878</v>
      </c>
      <c r="G303" t="s">
        <v>846</v>
      </c>
      <c r="H303" t="s">
        <v>827</v>
      </c>
      <c r="I303" s="108" t="s">
        <v>3327</v>
      </c>
      <c r="J303" s="58">
        <v>3.6</v>
      </c>
      <c r="K303" t="s">
        <v>104</v>
      </c>
      <c r="L303" s="59">
        <v>8.5000000000000006E-2</v>
      </c>
      <c r="M303" s="59">
        <v>7.9600000000000004E-2</v>
      </c>
      <c r="N303" s="58">
        <v>5961.25</v>
      </c>
      <c r="O303" s="58">
        <v>101.61440999999995</v>
      </c>
      <c r="P303" s="58">
        <v>0</v>
      </c>
      <c r="Q303" s="58">
        <v>27.991050994611999</v>
      </c>
      <c r="R303" s="59">
        <v>0</v>
      </c>
      <c r="S303" s="59">
        <v>1E-3</v>
      </c>
      <c r="T303" s="59">
        <v>2.0000000000000001E-4</v>
      </c>
    </row>
    <row r="304" spans="1:20">
      <c r="A304" t="s">
        <v>1035</v>
      </c>
      <c r="B304" t="s">
        <v>1036</v>
      </c>
      <c r="C304" t="s">
        <v>108</v>
      </c>
      <c r="D304" t="s">
        <v>825</v>
      </c>
      <c r="E304" s="108" t="s">
        <v>3327</v>
      </c>
      <c r="F304" t="s">
        <v>885</v>
      </c>
      <c r="G304" t="s">
        <v>1037</v>
      </c>
      <c r="H304" t="s">
        <v>864</v>
      </c>
      <c r="I304" s="108" t="s">
        <v>3327</v>
      </c>
      <c r="J304" s="58">
        <v>3.5</v>
      </c>
      <c r="K304" t="s">
        <v>102</v>
      </c>
      <c r="L304" s="59">
        <v>2.63E-2</v>
      </c>
      <c r="M304" s="59">
        <v>0.1004</v>
      </c>
      <c r="N304" s="58">
        <v>10760.06</v>
      </c>
      <c r="O304" s="58">
        <v>78.33214000000001</v>
      </c>
      <c r="P304" s="58">
        <v>0</v>
      </c>
      <c r="Q304" s="58">
        <v>33.812112642190101</v>
      </c>
      <c r="R304" s="59">
        <v>0</v>
      </c>
      <c r="S304" s="59">
        <v>1.1999999999999999E-3</v>
      </c>
      <c r="T304" s="59">
        <v>2.9999999999999997E-4</v>
      </c>
    </row>
    <row r="305" spans="1:20">
      <c r="A305" t="s">
        <v>1038</v>
      </c>
      <c r="B305" t="s">
        <v>1039</v>
      </c>
      <c r="C305" t="s">
        <v>108</v>
      </c>
      <c r="D305" t="s">
        <v>825</v>
      </c>
      <c r="E305" s="108" t="s">
        <v>3327</v>
      </c>
      <c r="F305" t="s">
        <v>964</v>
      </c>
      <c r="G305" t="s">
        <v>1037</v>
      </c>
      <c r="H305" t="s">
        <v>864</v>
      </c>
      <c r="I305" s="108" t="s">
        <v>3327</v>
      </c>
      <c r="J305" s="58">
        <v>3.58</v>
      </c>
      <c r="K305" t="s">
        <v>100</v>
      </c>
      <c r="L305" s="59">
        <v>7.3800000000000004E-2</v>
      </c>
      <c r="M305" s="59">
        <v>6.6199999999999995E-2</v>
      </c>
      <c r="N305" s="58">
        <v>17883.75</v>
      </c>
      <c r="O305" s="58">
        <v>104.84384999999996</v>
      </c>
      <c r="P305" s="58">
        <v>0</v>
      </c>
      <c r="Q305" s="58">
        <v>68.006293612408101</v>
      </c>
      <c r="R305" s="59">
        <v>0</v>
      </c>
      <c r="S305" s="59">
        <v>2.3999999999999998E-3</v>
      </c>
      <c r="T305" s="59">
        <v>5.9999999999999995E-4</v>
      </c>
    </row>
    <row r="306" spans="1:20">
      <c r="A306" t="s">
        <v>1040</v>
      </c>
      <c r="B306" t="s">
        <v>1041</v>
      </c>
      <c r="C306" t="s">
        <v>108</v>
      </c>
      <c r="D306" t="s">
        <v>825</v>
      </c>
      <c r="E306" s="108" t="s">
        <v>3327</v>
      </c>
      <c r="F306" t="s">
        <v>929</v>
      </c>
      <c r="G306" t="s">
        <v>1042</v>
      </c>
      <c r="H306" t="s">
        <v>827</v>
      </c>
      <c r="I306" s="108" t="s">
        <v>3327</v>
      </c>
      <c r="J306" s="58">
        <v>1.91</v>
      </c>
      <c r="K306" t="s">
        <v>102</v>
      </c>
      <c r="L306" s="59">
        <v>0.05</v>
      </c>
      <c r="M306" s="59">
        <v>5.0099999999999999E-2</v>
      </c>
      <c r="N306" s="58">
        <v>5961.25</v>
      </c>
      <c r="O306" s="58">
        <v>104.2336300000002</v>
      </c>
      <c r="P306" s="58">
        <v>0</v>
      </c>
      <c r="Q306" s="58">
        <v>24.926587149813201</v>
      </c>
      <c r="R306" s="59">
        <v>0</v>
      </c>
      <c r="S306" s="59">
        <v>8.9999999999999998E-4</v>
      </c>
      <c r="T306" s="59">
        <v>2.0000000000000001E-4</v>
      </c>
    </row>
    <row r="307" spans="1:20">
      <c r="A307" t="s">
        <v>1043</v>
      </c>
      <c r="B307" t="s">
        <v>1044</v>
      </c>
      <c r="C307" t="s">
        <v>108</v>
      </c>
      <c r="D307" t="s">
        <v>825</v>
      </c>
      <c r="E307" s="108" t="s">
        <v>3327</v>
      </c>
      <c r="F307" t="s">
        <v>929</v>
      </c>
      <c r="G307" t="s">
        <v>1042</v>
      </c>
      <c r="H307" t="s">
        <v>827</v>
      </c>
      <c r="I307" s="108" t="s">
        <v>3327</v>
      </c>
      <c r="J307" s="58">
        <v>1.93</v>
      </c>
      <c r="K307" t="s">
        <v>104</v>
      </c>
      <c r="L307" s="59">
        <v>0.06</v>
      </c>
      <c r="M307" s="59">
        <v>7.2499999999999995E-2</v>
      </c>
      <c r="N307" s="58">
        <v>14128.16</v>
      </c>
      <c r="O307" s="58">
        <v>99.523329999999973</v>
      </c>
      <c r="P307" s="58">
        <v>0</v>
      </c>
      <c r="Q307" s="58">
        <v>64.973621418513105</v>
      </c>
      <c r="R307" s="59">
        <v>0</v>
      </c>
      <c r="S307" s="59">
        <v>2.3E-3</v>
      </c>
      <c r="T307" s="59">
        <v>5.9999999999999995E-4</v>
      </c>
    </row>
    <row r="308" spans="1:20">
      <c r="A308" t="s">
        <v>1045</v>
      </c>
      <c r="B308" t="s">
        <v>1046</v>
      </c>
      <c r="C308" t="s">
        <v>108</v>
      </c>
      <c r="D308" t="s">
        <v>825</v>
      </c>
      <c r="E308" s="108" t="s">
        <v>3327</v>
      </c>
      <c r="F308" t="s">
        <v>1013</v>
      </c>
      <c r="G308" t="s">
        <v>1037</v>
      </c>
      <c r="H308" t="s">
        <v>864</v>
      </c>
      <c r="I308" s="108" t="s">
        <v>3327</v>
      </c>
      <c r="J308" s="58">
        <v>6.02</v>
      </c>
      <c r="K308" t="s">
        <v>100</v>
      </c>
      <c r="L308" s="59">
        <v>5.1299999999999998E-2</v>
      </c>
      <c r="M308" s="59">
        <v>7.8E-2</v>
      </c>
      <c r="N308" s="58">
        <v>13114.75</v>
      </c>
      <c r="O308" s="58">
        <v>85.774169999999941</v>
      </c>
      <c r="P308" s="58">
        <v>0</v>
      </c>
      <c r="Q308" s="58">
        <v>40.800369491192001</v>
      </c>
      <c r="R308" s="59">
        <v>0</v>
      </c>
      <c r="S308" s="59">
        <v>1.4E-3</v>
      </c>
      <c r="T308" s="59">
        <v>4.0000000000000002E-4</v>
      </c>
    </row>
    <row r="309" spans="1:20">
      <c r="A309" t="s">
        <v>192</v>
      </c>
      <c r="B309" s="110" t="s">
        <v>3327</v>
      </c>
      <c r="C309" s="110" t="s">
        <v>3327</v>
      </c>
      <c r="D309" s="110" t="s">
        <v>3327</v>
      </c>
      <c r="E309" s="110" t="s">
        <v>3327</v>
      </c>
      <c r="F309" s="110" t="s">
        <v>3327</v>
      </c>
      <c r="G309" s="110" t="s">
        <v>3327</v>
      </c>
      <c r="H309" s="110" t="s">
        <v>3327</v>
      </c>
      <c r="I309" s="110" t="s">
        <v>3327</v>
      </c>
      <c r="J309" s="110" t="s">
        <v>3327</v>
      </c>
      <c r="K309" s="110" t="s">
        <v>3327</v>
      </c>
      <c r="L309" s="110" t="s">
        <v>3327</v>
      </c>
      <c r="M309" s="110" t="s">
        <v>3327</v>
      </c>
      <c r="N309" s="110" t="s">
        <v>3327</v>
      </c>
      <c r="O309" s="110" t="s">
        <v>3327</v>
      </c>
      <c r="P309" s="110" t="s">
        <v>3327</v>
      </c>
      <c r="Q309" s="110" t="s">
        <v>3327</v>
      </c>
      <c r="R309" s="110" t="s">
        <v>3327</v>
      </c>
      <c r="S309" s="110" t="s">
        <v>3327</v>
      </c>
      <c r="T309" s="110" t="s">
        <v>3327</v>
      </c>
    </row>
    <row r="310" spans="1:20">
      <c r="A310" t="s">
        <v>303</v>
      </c>
      <c r="B310" s="110" t="s">
        <v>3327</v>
      </c>
      <c r="C310" s="110" t="s">
        <v>3327</v>
      </c>
      <c r="D310" s="110" t="s">
        <v>3327</v>
      </c>
      <c r="E310" s="110" t="s">
        <v>3327</v>
      </c>
      <c r="F310" s="110" t="s">
        <v>3327</v>
      </c>
      <c r="G310" s="110" t="s">
        <v>3327</v>
      </c>
      <c r="H310" s="110" t="s">
        <v>3327</v>
      </c>
      <c r="I310" s="110" t="s">
        <v>3327</v>
      </c>
      <c r="J310" s="110" t="s">
        <v>3327</v>
      </c>
      <c r="K310" s="110" t="s">
        <v>3327</v>
      </c>
      <c r="L310" s="110" t="s">
        <v>3327</v>
      </c>
      <c r="M310" s="110" t="s">
        <v>3327</v>
      </c>
      <c r="N310" s="110" t="s">
        <v>3327</v>
      </c>
      <c r="O310" s="110" t="s">
        <v>3327</v>
      </c>
      <c r="P310" s="110" t="s">
        <v>3327</v>
      </c>
      <c r="Q310" s="110" t="s">
        <v>3327</v>
      </c>
      <c r="R310" s="110" t="s">
        <v>3327</v>
      </c>
      <c r="S310" s="110" t="s">
        <v>3327</v>
      </c>
      <c r="T310" s="110" t="s">
        <v>3327</v>
      </c>
    </row>
    <row r="311" spans="1:20">
      <c r="A311" t="s">
        <v>304</v>
      </c>
      <c r="B311" s="110" t="s">
        <v>3327</v>
      </c>
      <c r="C311" s="110" t="s">
        <v>3327</v>
      </c>
      <c r="D311" s="110" t="s">
        <v>3327</v>
      </c>
      <c r="E311" s="110" t="s">
        <v>3327</v>
      </c>
      <c r="F311" s="110" t="s">
        <v>3327</v>
      </c>
      <c r="G311" s="110" t="s">
        <v>3327</v>
      </c>
      <c r="H311" s="110" t="s">
        <v>3327</v>
      </c>
      <c r="I311" s="110" t="s">
        <v>3327</v>
      </c>
      <c r="J311" s="110" t="s">
        <v>3327</v>
      </c>
      <c r="K311" s="110" t="s">
        <v>3327</v>
      </c>
      <c r="L311" s="110" t="s">
        <v>3327</v>
      </c>
      <c r="M311" s="110" t="s">
        <v>3327</v>
      </c>
      <c r="N311" s="110" t="s">
        <v>3327</v>
      </c>
      <c r="O311" s="110" t="s">
        <v>3327</v>
      </c>
      <c r="P311" s="110" t="s">
        <v>3327</v>
      </c>
      <c r="Q311" s="110" t="s">
        <v>3327</v>
      </c>
      <c r="R311" s="110" t="s">
        <v>3327</v>
      </c>
      <c r="S311" s="110" t="s">
        <v>3327</v>
      </c>
      <c r="T311" s="110" t="s">
        <v>3327</v>
      </c>
    </row>
    <row r="312" spans="1:20">
      <c r="A312" t="s">
        <v>305</v>
      </c>
      <c r="B312" s="110" t="s">
        <v>3327</v>
      </c>
      <c r="C312" s="110" t="s">
        <v>3327</v>
      </c>
      <c r="D312" s="110" t="s">
        <v>3327</v>
      </c>
      <c r="E312" s="110" t="s">
        <v>3327</v>
      </c>
      <c r="F312" s="110" t="s">
        <v>3327</v>
      </c>
      <c r="G312" s="110" t="s">
        <v>3327</v>
      </c>
      <c r="H312" s="110" t="s">
        <v>3327</v>
      </c>
      <c r="I312" s="110" t="s">
        <v>3327</v>
      </c>
      <c r="J312" s="110" t="s">
        <v>3327</v>
      </c>
      <c r="K312" s="110" t="s">
        <v>3327</v>
      </c>
      <c r="L312" s="110" t="s">
        <v>3327</v>
      </c>
      <c r="M312" s="110" t="s">
        <v>3327</v>
      </c>
      <c r="N312" s="110" t="s">
        <v>3327</v>
      </c>
      <c r="O312" s="110" t="s">
        <v>3327</v>
      </c>
      <c r="P312" s="110" t="s">
        <v>3327</v>
      </c>
      <c r="Q312" s="110" t="s">
        <v>3327</v>
      </c>
      <c r="R312" s="110" t="s">
        <v>3327</v>
      </c>
      <c r="S312" s="110" t="s">
        <v>3327</v>
      </c>
      <c r="T312" s="110" t="s">
        <v>3327</v>
      </c>
    </row>
    <row r="313" spans="1:20">
      <c r="A313" t="s">
        <v>306</v>
      </c>
      <c r="B313" s="110" t="s">
        <v>3327</v>
      </c>
      <c r="C313" s="110" t="s">
        <v>3327</v>
      </c>
      <c r="D313" s="110" t="s">
        <v>3327</v>
      </c>
      <c r="E313" s="110" t="s">
        <v>3327</v>
      </c>
      <c r="F313" s="110" t="s">
        <v>3327</v>
      </c>
      <c r="G313" s="110" t="s">
        <v>3327</v>
      </c>
      <c r="H313" s="110" t="s">
        <v>3327</v>
      </c>
      <c r="I313" s="110" t="s">
        <v>3327</v>
      </c>
      <c r="J313" s="110" t="s">
        <v>3327</v>
      </c>
      <c r="K313" s="110" t="s">
        <v>3327</v>
      </c>
      <c r="L313" s="110" t="s">
        <v>3327</v>
      </c>
      <c r="M313" s="110" t="s">
        <v>3327</v>
      </c>
      <c r="N313" s="110" t="s">
        <v>3327</v>
      </c>
      <c r="O313" s="110" t="s">
        <v>3327</v>
      </c>
      <c r="P313" s="110" t="s">
        <v>3327</v>
      </c>
      <c r="Q313" s="110" t="s">
        <v>3327</v>
      </c>
      <c r="R313" s="110" t="s">
        <v>3327</v>
      </c>
      <c r="S313" s="110" t="s">
        <v>3327</v>
      </c>
      <c r="T313" s="110" t="s">
        <v>3327</v>
      </c>
    </row>
    <row r="314" spans="1:20" hidden="1">
      <c r="B314" s="14"/>
      <c r="C314" s="14"/>
      <c r="D314" s="14"/>
      <c r="E314" s="14"/>
    </row>
    <row r="315" spans="1:20" hidden="1">
      <c r="B315" s="14"/>
      <c r="C315" s="14"/>
      <c r="D315" s="14"/>
      <c r="E315" s="14"/>
    </row>
    <row r="316" spans="1:20" hidden="1">
      <c r="B316" s="14"/>
      <c r="C316" s="14"/>
      <c r="D316" s="14"/>
      <c r="E316" s="14"/>
    </row>
    <row r="317" spans="1:20" hidden="1">
      <c r="B317" s="14"/>
      <c r="C317" s="14"/>
      <c r="D317" s="14"/>
      <c r="E317" s="14"/>
    </row>
    <row r="318" spans="1:20" hidden="1">
      <c r="B318" s="14"/>
      <c r="C318" s="14"/>
      <c r="D318" s="14"/>
      <c r="E318" s="14"/>
    </row>
    <row r="319" spans="1:20" hidden="1">
      <c r="B319" s="14"/>
      <c r="C319" s="14"/>
      <c r="D319" s="14"/>
      <c r="E319" s="14"/>
    </row>
    <row r="320" spans="1:20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A771" s="14"/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6"/>
      <c r="B773" s="14"/>
      <c r="C773" s="14"/>
      <c r="D773" s="14"/>
      <c r="E773" s="14"/>
    </row>
    <row r="774" spans="1:5" hidden="1"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10000" spans="52:52" hidden="1">
      <c r="AZ10000"/>
    </row>
  </sheetData>
  <autoFilter ref="A6:AH313" xr:uid="{00000000-0001-0000-0400-000000000000}"/>
  <mergeCells count="1">
    <mergeCell ref="A5:T5"/>
  </mergeCells>
  <dataValidations count="5">
    <dataValidation allowBlank="1" showInputMessage="1" showErrorMessage="1" sqref="P7 A1:XFD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2.7109375" style="14" bestFit="1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34" width="5.7109375" style="14" hidden="1"/>
    <col min="35" max="44" width="9.140625" style="14" hidden="1"/>
    <col min="45" max="52" width="0" style="14" hidden="1"/>
    <col min="53" max="16384" width="9.140625" style="14" hidden="1"/>
  </cols>
  <sheetData>
    <row r="1" spans="1:14">
      <c r="A1" s="2" t="s">
        <v>0</v>
      </c>
      <c r="B1" s="64" t="s">
        <v>3326</v>
      </c>
      <c r="D1" s="14"/>
      <c r="E1" s="14"/>
      <c r="F1" s="14"/>
    </row>
    <row r="2" spans="1:14">
      <c r="A2" s="2" t="s">
        <v>1</v>
      </c>
      <c r="B2" s="10" t="s">
        <v>2601</v>
      </c>
      <c r="D2" s="14"/>
      <c r="E2" s="14"/>
      <c r="F2" s="14"/>
    </row>
    <row r="3" spans="1:14">
      <c r="A3" s="2" t="s">
        <v>2</v>
      </c>
      <c r="B3" s="21" t="s">
        <v>2602</v>
      </c>
      <c r="D3" s="14"/>
      <c r="E3" s="14"/>
      <c r="F3" s="14"/>
    </row>
    <row r="4" spans="1:14">
      <c r="A4" s="2" t="s">
        <v>3</v>
      </c>
      <c r="B4" s="65" t="s">
        <v>165</v>
      </c>
      <c r="D4" s="14"/>
      <c r="E4" s="14"/>
      <c r="F4" s="14"/>
    </row>
    <row r="5" spans="1:14" ht="18.75">
      <c r="A5" s="85" t="s">
        <v>87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1:14" s="16" customFormat="1">
      <c r="A6" s="35" t="s">
        <v>45</v>
      </c>
      <c r="B6" s="36" t="s">
        <v>46</v>
      </c>
      <c r="C6" s="117" t="s">
        <v>66</v>
      </c>
      <c r="D6" s="117" t="s">
        <v>79</v>
      </c>
      <c r="E6" s="117" t="s">
        <v>47</v>
      </c>
      <c r="F6" s="117" t="s">
        <v>80</v>
      </c>
      <c r="G6" s="117" t="s">
        <v>50</v>
      </c>
      <c r="H6" s="111" t="s">
        <v>155</v>
      </c>
      <c r="I6" s="111" t="s">
        <v>156</v>
      </c>
      <c r="J6" s="111" t="s">
        <v>160</v>
      </c>
      <c r="K6" s="111" t="s">
        <v>53</v>
      </c>
      <c r="L6" s="111" t="s">
        <v>69</v>
      </c>
      <c r="M6" s="111" t="s">
        <v>54</v>
      </c>
      <c r="N6" s="39" t="s">
        <v>151</v>
      </c>
    </row>
    <row r="7" spans="1:14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17" t="s">
        <v>152</v>
      </c>
      <c r="I7" s="103" t="s">
        <v>3327</v>
      </c>
      <c r="J7" s="17" t="s">
        <v>153</v>
      </c>
      <c r="K7" s="17" t="s">
        <v>6</v>
      </c>
      <c r="L7" s="17" t="s">
        <v>7</v>
      </c>
      <c r="M7" s="17" t="s">
        <v>7</v>
      </c>
      <c r="N7" s="32" t="s">
        <v>7</v>
      </c>
    </row>
    <row r="8" spans="1:14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26" t="s">
        <v>72</v>
      </c>
      <c r="M8" s="26" t="s">
        <v>73</v>
      </c>
      <c r="N8" s="26" t="s">
        <v>74</v>
      </c>
    </row>
    <row r="9" spans="1:14" s="18" customFormat="1" ht="20.25">
      <c r="A9" s="19" t="s">
        <v>88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56">
        <v>795204.58</v>
      </c>
      <c r="I9" s="105" t="s">
        <v>3327</v>
      </c>
      <c r="J9" s="56">
        <v>25.746736429999999</v>
      </c>
      <c r="K9" s="56">
        <v>16627.354663720551</v>
      </c>
      <c r="L9" s="105" t="s">
        <v>3327</v>
      </c>
      <c r="M9" s="57">
        <v>1</v>
      </c>
      <c r="N9" s="57">
        <v>0.1474</v>
      </c>
    </row>
    <row r="10" spans="1:14">
      <c r="A10" s="60" t="s">
        <v>173</v>
      </c>
      <c r="B10" s="109" t="s">
        <v>3327</v>
      </c>
      <c r="C10" s="109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62">
        <v>756441.55</v>
      </c>
      <c r="I10" s="110" t="s">
        <v>3327</v>
      </c>
      <c r="J10" s="62">
        <v>24.513576430000001</v>
      </c>
      <c r="K10" s="62">
        <v>12299.882003028679</v>
      </c>
      <c r="L10" s="110" t="s">
        <v>3327</v>
      </c>
      <c r="M10" s="61">
        <v>0.73970000000000002</v>
      </c>
      <c r="N10" s="61">
        <v>0.109</v>
      </c>
    </row>
    <row r="11" spans="1:14">
      <c r="A11" s="60" t="s">
        <v>1047</v>
      </c>
      <c r="B11" s="109" t="s">
        <v>3327</v>
      </c>
      <c r="C11" s="109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62">
        <v>257859.09</v>
      </c>
      <c r="I11" s="110" t="s">
        <v>3327</v>
      </c>
      <c r="J11" s="62">
        <v>17.32889643</v>
      </c>
      <c r="K11" s="62">
        <v>7639.2933027299996</v>
      </c>
      <c r="L11" s="110" t="s">
        <v>3327</v>
      </c>
      <c r="M11" s="61">
        <v>0.45939999999999998</v>
      </c>
      <c r="N11" s="61">
        <v>6.7699999999999996E-2</v>
      </c>
    </row>
    <row r="12" spans="1:14">
      <c r="A12" t="s">
        <v>1048</v>
      </c>
      <c r="B12" t="s">
        <v>1049</v>
      </c>
      <c r="C12" t="s">
        <v>96</v>
      </c>
      <c r="D12" t="s">
        <v>108</v>
      </c>
      <c r="E12" t="s">
        <v>644</v>
      </c>
      <c r="F12" t="s">
        <v>322</v>
      </c>
      <c r="G12" t="s">
        <v>98</v>
      </c>
      <c r="H12" s="58">
        <v>5807.66</v>
      </c>
      <c r="I12" s="58">
        <v>2400</v>
      </c>
      <c r="J12" s="58">
        <v>0</v>
      </c>
      <c r="K12" s="58">
        <v>139.38383999999999</v>
      </c>
      <c r="L12" s="59">
        <v>0</v>
      </c>
      <c r="M12" s="59">
        <v>8.3999999999999995E-3</v>
      </c>
      <c r="N12" s="59">
        <v>1.1999999999999999E-3</v>
      </c>
    </row>
    <row r="13" spans="1:14">
      <c r="A13" t="s">
        <v>1050</v>
      </c>
      <c r="B13" t="s">
        <v>1051</v>
      </c>
      <c r="C13" t="s">
        <v>96</v>
      </c>
      <c r="D13" t="s">
        <v>108</v>
      </c>
      <c r="E13" t="s">
        <v>1052</v>
      </c>
      <c r="F13" t="s">
        <v>672</v>
      </c>
      <c r="G13" t="s">
        <v>98</v>
      </c>
      <c r="H13" s="58">
        <v>731.57</v>
      </c>
      <c r="I13" s="58">
        <v>27680</v>
      </c>
      <c r="J13" s="58">
        <v>0</v>
      </c>
      <c r="K13" s="58">
        <v>202.49857600000001</v>
      </c>
      <c r="L13" s="59">
        <v>0</v>
      </c>
      <c r="M13" s="59">
        <v>1.2200000000000001E-2</v>
      </c>
      <c r="N13" s="59">
        <v>1.8E-3</v>
      </c>
    </row>
    <row r="14" spans="1:14">
      <c r="A14" t="s">
        <v>1053</v>
      </c>
      <c r="B14" t="s">
        <v>1054</v>
      </c>
      <c r="C14" t="s">
        <v>96</v>
      </c>
      <c r="D14" t="s">
        <v>108</v>
      </c>
      <c r="E14" t="s">
        <v>775</v>
      </c>
      <c r="F14" t="s">
        <v>672</v>
      </c>
      <c r="G14" t="s">
        <v>98</v>
      </c>
      <c r="H14" s="58">
        <v>2426.9899999999998</v>
      </c>
      <c r="I14" s="58">
        <v>7120</v>
      </c>
      <c r="J14" s="58">
        <v>0</v>
      </c>
      <c r="K14" s="58">
        <v>172.80168800000001</v>
      </c>
      <c r="L14" s="59">
        <v>0</v>
      </c>
      <c r="M14" s="59">
        <v>1.04E-2</v>
      </c>
      <c r="N14" s="59">
        <v>1.5E-3</v>
      </c>
    </row>
    <row r="15" spans="1:14">
      <c r="A15" t="s">
        <v>1055</v>
      </c>
      <c r="B15" t="s">
        <v>1056</v>
      </c>
      <c r="C15" t="s">
        <v>96</v>
      </c>
      <c r="D15" t="s">
        <v>108</v>
      </c>
      <c r="E15" t="s">
        <v>778</v>
      </c>
      <c r="F15" t="s">
        <v>672</v>
      </c>
      <c r="G15" t="s">
        <v>98</v>
      </c>
      <c r="H15" s="58">
        <v>13477.89</v>
      </c>
      <c r="I15" s="58">
        <v>1336</v>
      </c>
      <c r="J15" s="58">
        <v>0</v>
      </c>
      <c r="K15" s="58">
        <v>180.06461039999999</v>
      </c>
      <c r="L15" s="59">
        <v>0</v>
      </c>
      <c r="M15" s="59">
        <v>1.0800000000000001E-2</v>
      </c>
      <c r="N15" s="59">
        <v>1.6000000000000001E-3</v>
      </c>
    </row>
    <row r="16" spans="1:14">
      <c r="A16" t="s">
        <v>1057</v>
      </c>
      <c r="B16" t="s">
        <v>1058</v>
      </c>
      <c r="C16" t="s">
        <v>96</v>
      </c>
      <c r="D16" t="s">
        <v>108</v>
      </c>
      <c r="E16" t="s">
        <v>430</v>
      </c>
      <c r="F16" t="s">
        <v>431</v>
      </c>
      <c r="G16" t="s">
        <v>98</v>
      </c>
      <c r="H16" s="58">
        <v>3803.01</v>
      </c>
      <c r="I16" s="58">
        <v>3807</v>
      </c>
      <c r="J16" s="58">
        <v>0</v>
      </c>
      <c r="K16" s="58">
        <v>144.7805907</v>
      </c>
      <c r="L16" s="59">
        <v>0</v>
      </c>
      <c r="M16" s="59">
        <v>8.6999999999999994E-3</v>
      </c>
      <c r="N16" s="59">
        <v>1.2999999999999999E-3</v>
      </c>
    </row>
    <row r="17" spans="1:14">
      <c r="A17" t="s">
        <v>1059</v>
      </c>
      <c r="B17" t="s">
        <v>1060</v>
      </c>
      <c r="C17" t="s">
        <v>96</v>
      </c>
      <c r="D17" t="s">
        <v>108</v>
      </c>
      <c r="E17" t="s">
        <v>693</v>
      </c>
      <c r="F17" t="s">
        <v>431</v>
      </c>
      <c r="G17" t="s">
        <v>98</v>
      </c>
      <c r="H17" s="58">
        <v>3144.61</v>
      </c>
      <c r="I17" s="58">
        <v>2893</v>
      </c>
      <c r="J17" s="58">
        <v>0</v>
      </c>
      <c r="K17" s="58">
        <v>90.973567299999999</v>
      </c>
      <c r="L17" s="59">
        <v>0</v>
      </c>
      <c r="M17" s="59">
        <v>5.4999999999999997E-3</v>
      </c>
      <c r="N17" s="59">
        <v>8.0000000000000004E-4</v>
      </c>
    </row>
    <row r="18" spans="1:14">
      <c r="A18" t="s">
        <v>1061</v>
      </c>
      <c r="B18" t="s">
        <v>1062</v>
      </c>
      <c r="C18" t="s">
        <v>96</v>
      </c>
      <c r="D18" t="s">
        <v>108</v>
      </c>
      <c r="E18" t="s">
        <v>821</v>
      </c>
      <c r="F18" t="s">
        <v>685</v>
      </c>
      <c r="G18" t="s">
        <v>98</v>
      </c>
      <c r="H18" s="58">
        <v>635.14</v>
      </c>
      <c r="I18" s="58">
        <v>77500</v>
      </c>
      <c r="J18" s="58">
        <v>1.15215</v>
      </c>
      <c r="K18" s="58">
        <v>493.38565</v>
      </c>
      <c r="L18" s="59">
        <v>0</v>
      </c>
      <c r="M18" s="59">
        <v>2.9700000000000001E-2</v>
      </c>
      <c r="N18" s="59">
        <v>4.4000000000000003E-3</v>
      </c>
    </row>
    <row r="19" spans="1:14">
      <c r="A19" t="s">
        <v>1063</v>
      </c>
      <c r="B19" t="s">
        <v>1064</v>
      </c>
      <c r="C19" t="s">
        <v>96</v>
      </c>
      <c r="D19" t="s">
        <v>108</v>
      </c>
      <c r="E19" t="s">
        <v>629</v>
      </c>
      <c r="F19" t="s">
        <v>549</v>
      </c>
      <c r="G19" t="s">
        <v>98</v>
      </c>
      <c r="H19" s="58">
        <v>359.92</v>
      </c>
      <c r="I19" s="58">
        <v>5701</v>
      </c>
      <c r="J19" s="58">
        <v>0</v>
      </c>
      <c r="K19" s="58">
        <v>20.519039200000002</v>
      </c>
      <c r="L19" s="59">
        <v>0</v>
      </c>
      <c r="M19" s="59">
        <v>1.1999999999999999E-3</v>
      </c>
      <c r="N19" s="59">
        <v>2.0000000000000001E-4</v>
      </c>
    </row>
    <row r="20" spans="1:14">
      <c r="A20" t="s">
        <v>1065</v>
      </c>
      <c r="B20" t="s">
        <v>1066</v>
      </c>
      <c r="C20" t="s">
        <v>96</v>
      </c>
      <c r="D20" t="s">
        <v>108</v>
      </c>
      <c r="E20" t="s">
        <v>1067</v>
      </c>
      <c r="F20" t="s">
        <v>549</v>
      </c>
      <c r="G20" t="s">
        <v>98</v>
      </c>
      <c r="H20" s="58">
        <v>12880.41</v>
      </c>
      <c r="I20" s="58">
        <v>1027</v>
      </c>
      <c r="J20" s="58">
        <v>0</v>
      </c>
      <c r="K20" s="58">
        <v>132.28181069999999</v>
      </c>
      <c r="L20" s="59">
        <v>0</v>
      </c>
      <c r="M20" s="59">
        <v>8.0000000000000002E-3</v>
      </c>
      <c r="N20" s="59">
        <v>1.1999999999999999E-3</v>
      </c>
    </row>
    <row r="21" spans="1:14">
      <c r="A21" t="s">
        <v>1068</v>
      </c>
      <c r="B21" t="s">
        <v>1069</v>
      </c>
      <c r="C21" t="s">
        <v>96</v>
      </c>
      <c r="D21" t="s">
        <v>108</v>
      </c>
      <c r="E21" t="s">
        <v>1070</v>
      </c>
      <c r="F21" t="s">
        <v>314</v>
      </c>
      <c r="G21" t="s">
        <v>98</v>
      </c>
      <c r="H21" s="58">
        <v>17607.900000000001</v>
      </c>
      <c r="I21" s="58">
        <v>1835</v>
      </c>
      <c r="J21" s="58">
        <v>0</v>
      </c>
      <c r="K21" s="58">
        <v>323.10496499999999</v>
      </c>
      <c r="L21" s="59">
        <v>0</v>
      </c>
      <c r="M21" s="59">
        <v>1.9400000000000001E-2</v>
      </c>
      <c r="N21" s="59">
        <v>2.8999999999999998E-3</v>
      </c>
    </row>
    <row r="22" spans="1:14">
      <c r="A22" t="s">
        <v>1071</v>
      </c>
      <c r="B22" t="s">
        <v>1072</v>
      </c>
      <c r="C22" t="s">
        <v>96</v>
      </c>
      <c r="D22" t="s">
        <v>108</v>
      </c>
      <c r="E22" t="s">
        <v>449</v>
      </c>
      <c r="F22" t="s">
        <v>314</v>
      </c>
      <c r="G22" t="s">
        <v>98</v>
      </c>
      <c r="H22" s="58">
        <v>20993.93</v>
      </c>
      <c r="I22" s="58">
        <v>3290</v>
      </c>
      <c r="J22" s="58">
        <v>0</v>
      </c>
      <c r="K22" s="58">
        <v>690.70029699999998</v>
      </c>
      <c r="L22" s="59">
        <v>0</v>
      </c>
      <c r="M22" s="59">
        <v>4.1500000000000002E-2</v>
      </c>
      <c r="N22" s="59">
        <v>6.1000000000000004E-3</v>
      </c>
    </row>
    <row r="23" spans="1:14">
      <c r="A23" t="s">
        <v>1073</v>
      </c>
      <c r="B23" t="s">
        <v>1074</v>
      </c>
      <c r="C23" t="s">
        <v>96</v>
      </c>
      <c r="D23" t="s">
        <v>108</v>
      </c>
      <c r="E23" t="s">
        <v>439</v>
      </c>
      <c r="F23" t="s">
        <v>314</v>
      </c>
      <c r="G23" t="s">
        <v>98</v>
      </c>
      <c r="H23" s="58">
        <v>24559.43</v>
      </c>
      <c r="I23" s="58">
        <v>2950</v>
      </c>
      <c r="J23" s="58">
        <v>0</v>
      </c>
      <c r="K23" s="58">
        <v>724.50318500000003</v>
      </c>
      <c r="L23" s="59">
        <v>0</v>
      </c>
      <c r="M23" s="59">
        <v>4.36E-2</v>
      </c>
      <c r="N23" s="59">
        <v>6.4000000000000003E-3</v>
      </c>
    </row>
    <row r="24" spans="1:14">
      <c r="A24" t="s">
        <v>1075</v>
      </c>
      <c r="B24" t="s">
        <v>1076</v>
      </c>
      <c r="C24" t="s">
        <v>96</v>
      </c>
      <c r="D24" t="s">
        <v>108</v>
      </c>
      <c r="E24" t="s">
        <v>841</v>
      </c>
      <c r="F24" t="s">
        <v>314</v>
      </c>
      <c r="G24" t="s">
        <v>98</v>
      </c>
      <c r="H24" s="58">
        <v>4042.47</v>
      </c>
      <c r="I24" s="58">
        <v>14260</v>
      </c>
      <c r="J24" s="58">
        <v>0</v>
      </c>
      <c r="K24" s="58">
        <v>576.45622200000003</v>
      </c>
      <c r="L24" s="59">
        <v>0</v>
      </c>
      <c r="M24" s="59">
        <v>3.4700000000000002E-2</v>
      </c>
      <c r="N24" s="59">
        <v>5.1000000000000004E-3</v>
      </c>
    </row>
    <row r="25" spans="1:14">
      <c r="A25" t="s">
        <v>1077</v>
      </c>
      <c r="B25" t="s">
        <v>1078</v>
      </c>
      <c r="C25" t="s">
        <v>96</v>
      </c>
      <c r="D25" t="s">
        <v>108</v>
      </c>
      <c r="E25" t="s">
        <v>1079</v>
      </c>
      <c r="F25" t="s">
        <v>314</v>
      </c>
      <c r="G25" t="s">
        <v>98</v>
      </c>
      <c r="H25" s="58">
        <v>653.48</v>
      </c>
      <c r="I25" s="58">
        <v>14990</v>
      </c>
      <c r="J25" s="58">
        <v>0</v>
      </c>
      <c r="K25" s="58">
        <v>97.956652000000005</v>
      </c>
      <c r="L25" s="59">
        <v>0</v>
      </c>
      <c r="M25" s="59">
        <v>5.8999999999999999E-3</v>
      </c>
      <c r="N25" s="59">
        <v>8.9999999999999998E-4</v>
      </c>
    </row>
    <row r="26" spans="1:14">
      <c r="A26" t="s">
        <v>1080</v>
      </c>
      <c r="B26" t="s">
        <v>1081</v>
      </c>
      <c r="C26" t="s">
        <v>96</v>
      </c>
      <c r="D26" t="s">
        <v>108</v>
      </c>
      <c r="E26" t="s">
        <v>1082</v>
      </c>
      <c r="F26" t="s">
        <v>103</v>
      </c>
      <c r="G26" t="s">
        <v>98</v>
      </c>
      <c r="H26" s="58">
        <v>154.69</v>
      </c>
      <c r="I26" s="58">
        <v>152920</v>
      </c>
      <c r="J26" s="58">
        <v>0</v>
      </c>
      <c r="K26" s="58">
        <v>236.55194800000001</v>
      </c>
      <c r="L26" s="59">
        <v>0</v>
      </c>
      <c r="M26" s="59">
        <v>1.4200000000000001E-2</v>
      </c>
      <c r="N26" s="59">
        <v>2.0999999999999999E-3</v>
      </c>
    </row>
    <row r="27" spans="1:14">
      <c r="A27" t="s">
        <v>1083</v>
      </c>
      <c r="B27" t="s">
        <v>1084</v>
      </c>
      <c r="C27" t="s">
        <v>96</v>
      </c>
      <c r="D27" t="s">
        <v>108</v>
      </c>
      <c r="E27" t="s">
        <v>1085</v>
      </c>
      <c r="F27" t="s">
        <v>103</v>
      </c>
      <c r="G27" t="s">
        <v>98</v>
      </c>
      <c r="H27" s="58">
        <v>71.63</v>
      </c>
      <c r="I27" s="58">
        <v>91410</v>
      </c>
      <c r="J27" s="58">
        <v>0</v>
      </c>
      <c r="K27" s="58">
        <v>65.476983000000004</v>
      </c>
      <c r="L27" s="59">
        <v>0</v>
      </c>
      <c r="M27" s="59">
        <v>3.8999999999999998E-3</v>
      </c>
      <c r="N27" s="59">
        <v>5.9999999999999995E-4</v>
      </c>
    </row>
    <row r="28" spans="1:14">
      <c r="A28" t="s">
        <v>1086</v>
      </c>
      <c r="B28" t="s">
        <v>1087</v>
      </c>
      <c r="C28" t="s">
        <v>96</v>
      </c>
      <c r="D28" t="s">
        <v>108</v>
      </c>
      <c r="E28" t="s">
        <v>1088</v>
      </c>
      <c r="F28" t="s">
        <v>1089</v>
      </c>
      <c r="G28" t="s">
        <v>98</v>
      </c>
      <c r="H28" s="58">
        <v>2435.8200000000002</v>
      </c>
      <c r="I28" s="58">
        <v>4850</v>
      </c>
      <c r="J28" s="58">
        <v>0</v>
      </c>
      <c r="K28" s="58">
        <v>118.13727</v>
      </c>
      <c r="L28" s="59">
        <v>0</v>
      </c>
      <c r="M28" s="59">
        <v>7.1000000000000004E-3</v>
      </c>
      <c r="N28" s="59">
        <v>1E-3</v>
      </c>
    </row>
    <row r="29" spans="1:14">
      <c r="A29" t="s">
        <v>1090</v>
      </c>
      <c r="B29" t="s">
        <v>1091</v>
      </c>
      <c r="C29" t="s">
        <v>96</v>
      </c>
      <c r="D29" t="s">
        <v>108</v>
      </c>
      <c r="E29" t="s">
        <v>1092</v>
      </c>
      <c r="F29" t="s">
        <v>1089</v>
      </c>
      <c r="G29" t="s">
        <v>98</v>
      </c>
      <c r="H29" s="58">
        <v>10907.65</v>
      </c>
      <c r="I29" s="58">
        <v>1040</v>
      </c>
      <c r="J29" s="58">
        <v>0</v>
      </c>
      <c r="K29" s="58">
        <v>113.43956</v>
      </c>
      <c r="L29" s="59">
        <v>0</v>
      </c>
      <c r="M29" s="59">
        <v>6.7999999999999996E-3</v>
      </c>
      <c r="N29" s="59">
        <v>1E-3</v>
      </c>
    </row>
    <row r="30" spans="1:14">
      <c r="A30" t="s">
        <v>1093</v>
      </c>
      <c r="B30" t="s">
        <v>1094</v>
      </c>
      <c r="C30" t="s">
        <v>96</v>
      </c>
      <c r="D30" t="s">
        <v>108</v>
      </c>
      <c r="E30" t="s">
        <v>1095</v>
      </c>
      <c r="F30" t="s">
        <v>1089</v>
      </c>
      <c r="G30" t="s">
        <v>98</v>
      </c>
      <c r="H30" s="58">
        <v>67.62</v>
      </c>
      <c r="I30" s="58">
        <v>46450</v>
      </c>
      <c r="J30" s="58">
        <v>0</v>
      </c>
      <c r="K30" s="58">
        <v>31.409490000000002</v>
      </c>
      <c r="L30" s="59">
        <v>0</v>
      </c>
      <c r="M30" s="59">
        <v>1.9E-3</v>
      </c>
      <c r="N30" s="59">
        <v>2.9999999999999997E-4</v>
      </c>
    </row>
    <row r="31" spans="1:14">
      <c r="A31" t="s">
        <v>1096</v>
      </c>
      <c r="B31" t="s">
        <v>1097</v>
      </c>
      <c r="C31" t="s">
        <v>96</v>
      </c>
      <c r="D31" t="s">
        <v>108</v>
      </c>
      <c r="E31" t="s">
        <v>837</v>
      </c>
      <c r="F31" t="s">
        <v>477</v>
      </c>
      <c r="G31" t="s">
        <v>98</v>
      </c>
      <c r="H31" s="58">
        <v>26588.6</v>
      </c>
      <c r="I31" s="58">
        <v>1818</v>
      </c>
      <c r="J31" s="58">
        <v>0</v>
      </c>
      <c r="K31" s="58">
        <v>483.38074799999998</v>
      </c>
      <c r="L31" s="59">
        <v>0</v>
      </c>
      <c r="M31" s="59">
        <v>2.9100000000000001E-2</v>
      </c>
      <c r="N31" s="59">
        <v>4.3E-3</v>
      </c>
    </row>
    <row r="32" spans="1:14">
      <c r="A32" t="s">
        <v>1098</v>
      </c>
      <c r="B32" t="s">
        <v>1099</v>
      </c>
      <c r="C32" t="s">
        <v>96</v>
      </c>
      <c r="D32" t="s">
        <v>108</v>
      </c>
      <c r="E32" t="s">
        <v>1100</v>
      </c>
      <c r="F32" t="s">
        <v>1101</v>
      </c>
      <c r="G32" t="s">
        <v>98</v>
      </c>
      <c r="H32" s="58">
        <v>1344.34</v>
      </c>
      <c r="I32" s="58">
        <v>11090</v>
      </c>
      <c r="J32" s="58">
        <v>0</v>
      </c>
      <c r="K32" s="58">
        <v>149.08730600000001</v>
      </c>
      <c r="L32" s="59">
        <v>0</v>
      </c>
      <c r="M32" s="59">
        <v>8.9999999999999993E-3</v>
      </c>
      <c r="N32" s="59">
        <v>1.2999999999999999E-3</v>
      </c>
    </row>
    <row r="33" spans="1:14">
      <c r="A33" t="s">
        <v>1102</v>
      </c>
      <c r="B33" t="s">
        <v>1103</v>
      </c>
      <c r="C33" t="s">
        <v>96</v>
      </c>
      <c r="D33" t="s">
        <v>108</v>
      </c>
      <c r="E33" t="s">
        <v>1104</v>
      </c>
      <c r="F33" t="s">
        <v>1101</v>
      </c>
      <c r="G33" t="s">
        <v>98</v>
      </c>
      <c r="H33" s="58">
        <v>189.58</v>
      </c>
      <c r="I33" s="58">
        <v>50140</v>
      </c>
      <c r="J33" s="58">
        <v>0</v>
      </c>
      <c r="K33" s="58">
        <v>95.055412000000004</v>
      </c>
      <c r="L33" s="59">
        <v>0</v>
      </c>
      <c r="M33" s="59">
        <v>5.7000000000000002E-3</v>
      </c>
      <c r="N33" s="59">
        <v>8.0000000000000004E-4</v>
      </c>
    </row>
    <row r="34" spans="1:14">
      <c r="A34" t="s">
        <v>1105</v>
      </c>
      <c r="B34" t="s">
        <v>1106</v>
      </c>
      <c r="C34" t="s">
        <v>96</v>
      </c>
      <c r="D34" t="s">
        <v>108</v>
      </c>
      <c r="E34" t="s">
        <v>1107</v>
      </c>
      <c r="F34" t="s">
        <v>1101</v>
      </c>
      <c r="G34" t="s">
        <v>98</v>
      </c>
      <c r="H34" s="58">
        <v>231.66</v>
      </c>
      <c r="I34" s="58">
        <v>25190</v>
      </c>
      <c r="J34" s="58">
        <v>0</v>
      </c>
      <c r="K34" s="58">
        <v>58.355153999999999</v>
      </c>
      <c r="L34" s="59">
        <v>0</v>
      </c>
      <c r="M34" s="59">
        <v>3.5000000000000001E-3</v>
      </c>
      <c r="N34" s="59">
        <v>5.0000000000000001E-4</v>
      </c>
    </row>
    <row r="35" spans="1:14">
      <c r="A35" t="s">
        <v>1108</v>
      </c>
      <c r="B35" t="s">
        <v>1109</v>
      </c>
      <c r="C35" t="s">
        <v>96</v>
      </c>
      <c r="D35" t="s">
        <v>108</v>
      </c>
      <c r="E35" t="s">
        <v>1110</v>
      </c>
      <c r="F35" t="s">
        <v>1111</v>
      </c>
      <c r="G35" t="s">
        <v>98</v>
      </c>
      <c r="H35" s="58">
        <v>2070.85</v>
      </c>
      <c r="I35" s="58">
        <v>6850</v>
      </c>
      <c r="J35" s="58">
        <v>0</v>
      </c>
      <c r="K35" s="58">
        <v>141.85322500000001</v>
      </c>
      <c r="L35" s="59">
        <v>0</v>
      </c>
      <c r="M35" s="59">
        <v>8.5000000000000006E-3</v>
      </c>
      <c r="N35" s="59">
        <v>1.2999999999999999E-3</v>
      </c>
    </row>
    <row r="36" spans="1:14">
      <c r="A36" t="s">
        <v>1112</v>
      </c>
      <c r="B36" t="s">
        <v>1113</v>
      </c>
      <c r="C36" t="s">
        <v>96</v>
      </c>
      <c r="D36" t="s">
        <v>108</v>
      </c>
      <c r="E36" t="s">
        <v>765</v>
      </c>
      <c r="F36" t="s">
        <v>766</v>
      </c>
      <c r="G36" t="s">
        <v>98</v>
      </c>
      <c r="H36" s="58">
        <v>8762</v>
      </c>
      <c r="I36" s="58">
        <v>2365</v>
      </c>
      <c r="J36" s="58">
        <v>0</v>
      </c>
      <c r="K36" s="58">
        <v>207.22130000000001</v>
      </c>
      <c r="L36" s="59">
        <v>0</v>
      </c>
      <c r="M36" s="59">
        <v>1.2500000000000001E-2</v>
      </c>
      <c r="N36" s="59">
        <v>1.8E-3</v>
      </c>
    </row>
    <row r="37" spans="1:14">
      <c r="A37" t="s">
        <v>1114</v>
      </c>
      <c r="B37" t="s">
        <v>1115</v>
      </c>
      <c r="C37" t="s">
        <v>96</v>
      </c>
      <c r="D37" t="s">
        <v>108</v>
      </c>
      <c r="E37" t="s">
        <v>407</v>
      </c>
      <c r="F37" t="s">
        <v>342</v>
      </c>
      <c r="G37" t="s">
        <v>98</v>
      </c>
      <c r="H37" s="58">
        <v>1758.51</v>
      </c>
      <c r="I37" s="58">
        <v>6200</v>
      </c>
      <c r="J37" s="58">
        <v>0</v>
      </c>
      <c r="K37" s="58">
        <v>109.02762</v>
      </c>
      <c r="L37" s="59">
        <v>0</v>
      </c>
      <c r="M37" s="59">
        <v>6.6E-3</v>
      </c>
      <c r="N37" s="59">
        <v>1E-3</v>
      </c>
    </row>
    <row r="38" spans="1:14">
      <c r="A38" t="s">
        <v>1116</v>
      </c>
      <c r="B38" t="s">
        <v>1117</v>
      </c>
      <c r="C38" t="s">
        <v>96</v>
      </c>
      <c r="D38" t="s">
        <v>108</v>
      </c>
      <c r="E38" t="s">
        <v>410</v>
      </c>
      <c r="F38" t="s">
        <v>342</v>
      </c>
      <c r="G38" t="s">
        <v>98</v>
      </c>
      <c r="H38" s="58">
        <v>5733.85</v>
      </c>
      <c r="I38" s="58">
        <v>2000</v>
      </c>
      <c r="J38" s="58">
        <v>0</v>
      </c>
      <c r="K38" s="58">
        <v>114.67700000000001</v>
      </c>
      <c r="L38" s="59">
        <v>0</v>
      </c>
      <c r="M38" s="59">
        <v>6.8999999999999999E-3</v>
      </c>
      <c r="N38" s="59">
        <v>1E-3</v>
      </c>
    </row>
    <row r="39" spans="1:14">
      <c r="A39" t="s">
        <v>1118</v>
      </c>
      <c r="B39" t="s">
        <v>1119</v>
      </c>
      <c r="C39" t="s">
        <v>96</v>
      </c>
      <c r="D39" t="s">
        <v>108</v>
      </c>
      <c r="E39" t="s">
        <v>423</v>
      </c>
      <c r="F39" t="s">
        <v>342</v>
      </c>
      <c r="G39" t="s">
        <v>98</v>
      </c>
      <c r="H39" s="58">
        <v>823.59</v>
      </c>
      <c r="I39" s="58">
        <v>37170</v>
      </c>
      <c r="J39" s="58">
        <v>0</v>
      </c>
      <c r="K39" s="58">
        <v>306.12840299999999</v>
      </c>
      <c r="L39" s="59">
        <v>0</v>
      </c>
      <c r="M39" s="59">
        <v>1.84E-2</v>
      </c>
      <c r="N39" s="59">
        <v>2.7000000000000001E-3</v>
      </c>
    </row>
    <row r="40" spans="1:14">
      <c r="A40" t="s">
        <v>1120</v>
      </c>
      <c r="B40" t="s">
        <v>1121</v>
      </c>
      <c r="C40" t="s">
        <v>96</v>
      </c>
      <c r="D40" t="s">
        <v>108</v>
      </c>
      <c r="E40" t="s">
        <v>363</v>
      </c>
      <c r="F40" t="s">
        <v>342</v>
      </c>
      <c r="G40" t="s">
        <v>98</v>
      </c>
      <c r="H40" s="58">
        <v>27070.76</v>
      </c>
      <c r="I40" s="58">
        <v>1070</v>
      </c>
      <c r="J40" s="58">
        <v>0</v>
      </c>
      <c r="K40" s="58">
        <v>289.65713199999999</v>
      </c>
      <c r="L40" s="59">
        <v>0</v>
      </c>
      <c r="M40" s="59">
        <v>1.7399999999999999E-2</v>
      </c>
      <c r="N40" s="59">
        <v>2.5999999999999999E-3</v>
      </c>
    </row>
    <row r="41" spans="1:14">
      <c r="A41" t="s">
        <v>1122</v>
      </c>
      <c r="B41" t="s">
        <v>1123</v>
      </c>
      <c r="C41" t="s">
        <v>96</v>
      </c>
      <c r="D41" t="s">
        <v>108</v>
      </c>
      <c r="E41" t="s">
        <v>376</v>
      </c>
      <c r="F41" t="s">
        <v>342</v>
      </c>
      <c r="G41" t="s">
        <v>98</v>
      </c>
      <c r="H41" s="58">
        <v>1144.03</v>
      </c>
      <c r="I41" s="58">
        <v>28100</v>
      </c>
      <c r="J41" s="58">
        <v>0</v>
      </c>
      <c r="K41" s="58">
        <v>321.47242999999997</v>
      </c>
      <c r="L41" s="59">
        <v>0</v>
      </c>
      <c r="M41" s="59">
        <v>1.9300000000000001E-2</v>
      </c>
      <c r="N41" s="59">
        <v>2.8E-3</v>
      </c>
    </row>
    <row r="42" spans="1:14">
      <c r="A42" t="s">
        <v>1124</v>
      </c>
      <c r="B42" t="s">
        <v>1125</v>
      </c>
      <c r="C42" t="s">
        <v>96</v>
      </c>
      <c r="D42" t="s">
        <v>108</v>
      </c>
      <c r="E42" t="s">
        <v>341</v>
      </c>
      <c r="F42" t="s">
        <v>342</v>
      </c>
      <c r="G42" t="s">
        <v>98</v>
      </c>
      <c r="H42" s="58">
        <v>1110.42</v>
      </c>
      <c r="I42" s="58">
        <v>23780</v>
      </c>
      <c r="J42" s="58">
        <v>0</v>
      </c>
      <c r="K42" s="58">
        <v>264.05787600000002</v>
      </c>
      <c r="L42" s="59">
        <v>0</v>
      </c>
      <c r="M42" s="59">
        <v>1.5900000000000001E-2</v>
      </c>
      <c r="N42" s="59">
        <v>2.3E-3</v>
      </c>
    </row>
    <row r="43" spans="1:14">
      <c r="A43" t="s">
        <v>1126</v>
      </c>
      <c r="B43" t="s">
        <v>1127</v>
      </c>
      <c r="C43" t="s">
        <v>96</v>
      </c>
      <c r="D43" t="s">
        <v>108</v>
      </c>
      <c r="E43" t="s">
        <v>849</v>
      </c>
      <c r="F43" t="s">
        <v>850</v>
      </c>
      <c r="G43" t="s">
        <v>98</v>
      </c>
      <c r="H43" s="58">
        <v>4091.6</v>
      </c>
      <c r="I43" s="58">
        <v>3815</v>
      </c>
      <c r="J43" s="58">
        <v>0</v>
      </c>
      <c r="K43" s="58">
        <v>156.09453999999999</v>
      </c>
      <c r="L43" s="59">
        <v>0</v>
      </c>
      <c r="M43" s="59">
        <v>9.4000000000000004E-3</v>
      </c>
      <c r="N43" s="59">
        <v>1.4E-3</v>
      </c>
    </row>
    <row r="44" spans="1:14">
      <c r="A44" t="s">
        <v>1128</v>
      </c>
      <c r="B44" t="s">
        <v>1129</v>
      </c>
      <c r="C44" t="s">
        <v>96</v>
      </c>
      <c r="D44" t="s">
        <v>108</v>
      </c>
      <c r="E44" t="s">
        <v>849</v>
      </c>
      <c r="F44" t="s">
        <v>850</v>
      </c>
      <c r="G44" t="s">
        <v>100</v>
      </c>
      <c r="H44" s="58">
        <v>0</v>
      </c>
      <c r="I44" s="58">
        <v>0</v>
      </c>
      <c r="J44" s="58">
        <v>16.176746430000001</v>
      </c>
      <c r="K44" s="58">
        <v>16.176746430000001</v>
      </c>
      <c r="L44" s="59">
        <v>0</v>
      </c>
      <c r="M44" s="59">
        <v>1E-3</v>
      </c>
      <c r="N44" s="59">
        <v>1E-4</v>
      </c>
    </row>
    <row r="45" spans="1:14">
      <c r="A45" t="s">
        <v>1130</v>
      </c>
      <c r="B45" t="s">
        <v>1131</v>
      </c>
      <c r="C45" t="s">
        <v>96</v>
      </c>
      <c r="D45" t="s">
        <v>108</v>
      </c>
      <c r="E45" t="s">
        <v>1132</v>
      </c>
      <c r="F45" t="s">
        <v>112</v>
      </c>
      <c r="G45" t="s">
        <v>98</v>
      </c>
      <c r="H45" s="58">
        <v>158.80000000000001</v>
      </c>
      <c r="I45" s="58">
        <v>72500</v>
      </c>
      <c r="J45" s="58">
        <v>0</v>
      </c>
      <c r="K45" s="58">
        <v>115.13</v>
      </c>
      <c r="L45" s="59">
        <v>0</v>
      </c>
      <c r="M45" s="59">
        <v>6.8999999999999999E-3</v>
      </c>
      <c r="N45" s="59">
        <v>1E-3</v>
      </c>
    </row>
    <row r="46" spans="1:14">
      <c r="A46" t="s">
        <v>1133</v>
      </c>
      <c r="B46" t="s">
        <v>1134</v>
      </c>
      <c r="C46" t="s">
        <v>96</v>
      </c>
      <c r="D46" t="s">
        <v>108</v>
      </c>
      <c r="E46" t="s">
        <v>480</v>
      </c>
      <c r="F46" t="s">
        <v>113</v>
      </c>
      <c r="G46" t="s">
        <v>98</v>
      </c>
      <c r="H46" s="58">
        <v>52018.68</v>
      </c>
      <c r="I46" s="58">
        <v>495</v>
      </c>
      <c r="J46" s="58">
        <v>0</v>
      </c>
      <c r="K46" s="58">
        <v>257.49246599999998</v>
      </c>
      <c r="L46" s="59">
        <v>0</v>
      </c>
      <c r="M46" s="59">
        <v>1.55E-2</v>
      </c>
      <c r="N46" s="59">
        <v>2.3E-3</v>
      </c>
    </row>
    <row r="47" spans="1:14">
      <c r="A47" s="60" t="s">
        <v>1135</v>
      </c>
      <c r="B47" s="109" t="s">
        <v>3327</v>
      </c>
      <c r="C47" s="109" t="s">
        <v>3327</v>
      </c>
      <c r="D47" s="110" t="s">
        <v>3327</v>
      </c>
      <c r="E47" s="110" t="s">
        <v>3327</v>
      </c>
      <c r="F47" s="110" t="s">
        <v>3327</v>
      </c>
      <c r="G47" s="110" t="s">
        <v>3327</v>
      </c>
      <c r="H47" s="62">
        <v>318490.15000000002</v>
      </c>
      <c r="I47" s="110" t="s">
        <v>3327</v>
      </c>
      <c r="J47" s="62">
        <v>6.0494300000000001</v>
      </c>
      <c r="K47" s="62">
        <v>3904.5455288932685</v>
      </c>
      <c r="L47" s="110" t="s">
        <v>3327</v>
      </c>
      <c r="M47" s="61">
        <v>0.23480000000000001</v>
      </c>
      <c r="N47" s="61">
        <v>3.4599999999999999E-2</v>
      </c>
    </row>
    <row r="48" spans="1:14">
      <c r="A48" t="s">
        <v>1136</v>
      </c>
      <c r="B48" t="s">
        <v>1137</v>
      </c>
      <c r="C48" t="s">
        <v>96</v>
      </c>
      <c r="D48" t="s">
        <v>108</v>
      </c>
      <c r="E48" t="s">
        <v>1138</v>
      </c>
      <c r="F48" t="s">
        <v>97</v>
      </c>
      <c r="G48" t="s">
        <v>98</v>
      </c>
      <c r="H48" s="58">
        <v>336.07</v>
      </c>
      <c r="I48" s="58">
        <v>16440</v>
      </c>
      <c r="J48" s="58">
        <v>0</v>
      </c>
      <c r="K48" s="58">
        <v>55.249907999999998</v>
      </c>
      <c r="L48" s="59">
        <v>0</v>
      </c>
      <c r="M48" s="59">
        <v>3.3E-3</v>
      </c>
      <c r="N48" s="59">
        <v>5.0000000000000001E-4</v>
      </c>
    </row>
    <row r="49" spans="1:14">
      <c r="A49" t="s">
        <v>1139</v>
      </c>
      <c r="B49" t="s">
        <v>1140</v>
      </c>
      <c r="C49" t="s">
        <v>96</v>
      </c>
      <c r="D49" t="s">
        <v>108</v>
      </c>
      <c r="E49" t="s">
        <v>1141</v>
      </c>
      <c r="F49" t="s">
        <v>1142</v>
      </c>
      <c r="G49" t="s">
        <v>98</v>
      </c>
      <c r="H49" s="58">
        <v>818.77</v>
      </c>
      <c r="I49" s="58">
        <v>5575</v>
      </c>
      <c r="J49" s="58">
        <v>0</v>
      </c>
      <c r="K49" s="58">
        <v>45.646427500000001</v>
      </c>
      <c r="L49" s="59">
        <v>0</v>
      </c>
      <c r="M49" s="59">
        <v>2.7000000000000001E-3</v>
      </c>
      <c r="N49" s="59">
        <v>4.0000000000000002E-4</v>
      </c>
    </row>
    <row r="50" spans="1:14">
      <c r="A50" t="s">
        <v>1143</v>
      </c>
      <c r="B50" t="s">
        <v>1144</v>
      </c>
      <c r="C50" t="s">
        <v>96</v>
      </c>
      <c r="D50" t="s">
        <v>108</v>
      </c>
      <c r="E50" t="s">
        <v>1145</v>
      </c>
      <c r="F50" t="s">
        <v>322</v>
      </c>
      <c r="G50" t="s">
        <v>98</v>
      </c>
      <c r="H50" s="58">
        <v>34305.56</v>
      </c>
      <c r="I50" s="58">
        <v>124</v>
      </c>
      <c r="J50" s="58">
        <v>0</v>
      </c>
      <c r="K50" s="58">
        <v>42.538894399999997</v>
      </c>
      <c r="L50" s="59">
        <v>0</v>
      </c>
      <c r="M50" s="59">
        <v>2.5999999999999999E-3</v>
      </c>
      <c r="N50" s="59">
        <v>4.0000000000000002E-4</v>
      </c>
    </row>
    <row r="51" spans="1:14">
      <c r="A51" t="s">
        <v>1146</v>
      </c>
      <c r="B51" t="s">
        <v>1147</v>
      </c>
      <c r="C51" t="s">
        <v>96</v>
      </c>
      <c r="D51" t="s">
        <v>108</v>
      </c>
      <c r="E51" t="s">
        <v>681</v>
      </c>
      <c r="F51" t="s">
        <v>322</v>
      </c>
      <c r="G51" t="s">
        <v>98</v>
      </c>
      <c r="H51" s="58">
        <v>6839.84</v>
      </c>
      <c r="I51" s="58">
        <v>316</v>
      </c>
      <c r="J51" s="58">
        <v>0</v>
      </c>
      <c r="K51" s="58">
        <v>21.6138944</v>
      </c>
      <c r="L51" s="59">
        <v>0</v>
      </c>
      <c r="M51" s="59">
        <v>1.2999999999999999E-3</v>
      </c>
      <c r="N51" s="59">
        <v>2.0000000000000001E-4</v>
      </c>
    </row>
    <row r="52" spans="1:14">
      <c r="A52" t="s">
        <v>1148</v>
      </c>
      <c r="B52" t="s">
        <v>1149</v>
      </c>
      <c r="C52" t="s">
        <v>96</v>
      </c>
      <c r="D52" t="s">
        <v>108</v>
      </c>
      <c r="E52" t="s">
        <v>1150</v>
      </c>
      <c r="F52" t="s">
        <v>322</v>
      </c>
      <c r="G52" t="s">
        <v>98</v>
      </c>
      <c r="H52" s="58">
        <v>367.26</v>
      </c>
      <c r="I52" s="58">
        <v>8280</v>
      </c>
      <c r="J52" s="58">
        <v>0</v>
      </c>
      <c r="K52" s="58">
        <v>30.409127999999999</v>
      </c>
      <c r="L52" s="59">
        <v>0</v>
      </c>
      <c r="M52" s="59">
        <v>1.8E-3</v>
      </c>
      <c r="N52" s="59">
        <v>2.9999999999999997E-4</v>
      </c>
    </row>
    <row r="53" spans="1:14">
      <c r="A53" t="s">
        <v>1151</v>
      </c>
      <c r="B53" t="s">
        <v>1152</v>
      </c>
      <c r="C53" t="s">
        <v>96</v>
      </c>
      <c r="D53" t="s">
        <v>108</v>
      </c>
      <c r="E53" t="s">
        <v>566</v>
      </c>
      <c r="F53" t="s">
        <v>322</v>
      </c>
      <c r="G53" t="s">
        <v>98</v>
      </c>
      <c r="H53" s="58">
        <v>335.35</v>
      </c>
      <c r="I53" s="58">
        <v>29920</v>
      </c>
      <c r="J53" s="58">
        <v>2.3629899999999999</v>
      </c>
      <c r="K53" s="58">
        <v>102.69971</v>
      </c>
      <c r="L53" s="59">
        <v>0</v>
      </c>
      <c r="M53" s="59">
        <v>6.1999999999999998E-3</v>
      </c>
      <c r="N53" s="59">
        <v>8.9999999999999998E-4</v>
      </c>
    </row>
    <row r="54" spans="1:14">
      <c r="A54" t="s">
        <v>1153</v>
      </c>
      <c r="B54" t="s">
        <v>1154</v>
      </c>
      <c r="C54" t="s">
        <v>96</v>
      </c>
      <c r="D54" t="s">
        <v>108</v>
      </c>
      <c r="E54" t="s">
        <v>808</v>
      </c>
      <c r="F54" t="s">
        <v>322</v>
      </c>
      <c r="G54" t="s">
        <v>98</v>
      </c>
      <c r="H54" s="58">
        <v>20149.11</v>
      </c>
      <c r="I54" s="58">
        <v>295.7</v>
      </c>
      <c r="J54" s="58">
        <v>0</v>
      </c>
      <c r="K54" s="58">
        <v>59.580918269999998</v>
      </c>
      <c r="L54" s="59">
        <v>0</v>
      </c>
      <c r="M54" s="59">
        <v>3.5999999999999999E-3</v>
      </c>
      <c r="N54" s="59">
        <v>5.0000000000000001E-4</v>
      </c>
    </row>
    <row r="55" spans="1:14">
      <c r="A55" t="s">
        <v>1155</v>
      </c>
      <c r="B55" t="s">
        <v>1156</v>
      </c>
      <c r="C55" t="s">
        <v>96</v>
      </c>
      <c r="D55" t="s">
        <v>108</v>
      </c>
      <c r="E55" t="s">
        <v>671</v>
      </c>
      <c r="F55" t="s">
        <v>672</v>
      </c>
      <c r="G55" t="s">
        <v>98</v>
      </c>
      <c r="H55" s="58">
        <v>766.54</v>
      </c>
      <c r="I55" s="58">
        <v>9675</v>
      </c>
      <c r="J55" s="58">
        <v>0</v>
      </c>
      <c r="K55" s="58">
        <v>74.162745000000001</v>
      </c>
      <c r="L55" s="59">
        <v>0</v>
      </c>
      <c r="M55" s="59">
        <v>4.4999999999999997E-3</v>
      </c>
      <c r="N55" s="59">
        <v>6.9999999999999999E-4</v>
      </c>
    </row>
    <row r="56" spans="1:14">
      <c r="A56" t="s">
        <v>1157</v>
      </c>
      <c r="B56" t="s">
        <v>1158</v>
      </c>
      <c r="C56" t="s">
        <v>96</v>
      </c>
      <c r="D56" t="s">
        <v>108</v>
      </c>
      <c r="E56" t="s">
        <v>1159</v>
      </c>
      <c r="F56" t="s">
        <v>672</v>
      </c>
      <c r="G56" t="s">
        <v>98</v>
      </c>
      <c r="H56" s="58">
        <v>3347.07</v>
      </c>
      <c r="I56" s="58">
        <v>865.1</v>
      </c>
      <c r="J56" s="58">
        <v>0</v>
      </c>
      <c r="K56" s="58">
        <v>28.95550257</v>
      </c>
      <c r="L56" s="59">
        <v>0</v>
      </c>
      <c r="M56" s="59">
        <v>1.6999999999999999E-3</v>
      </c>
      <c r="N56" s="59">
        <v>2.9999999999999997E-4</v>
      </c>
    </row>
    <row r="57" spans="1:14">
      <c r="A57" t="s">
        <v>1160</v>
      </c>
      <c r="B57" t="s">
        <v>1161</v>
      </c>
      <c r="C57" t="s">
        <v>96</v>
      </c>
      <c r="D57" t="s">
        <v>108</v>
      </c>
      <c r="E57" t="s">
        <v>594</v>
      </c>
      <c r="F57" t="s">
        <v>595</v>
      </c>
      <c r="G57" t="s">
        <v>98</v>
      </c>
      <c r="H57" s="58">
        <v>76.680000000000007</v>
      </c>
      <c r="I57" s="58">
        <v>41750</v>
      </c>
      <c r="J57" s="58">
        <v>0</v>
      </c>
      <c r="K57" s="58">
        <v>32.0139</v>
      </c>
      <c r="L57" s="59">
        <v>0</v>
      </c>
      <c r="M57" s="59">
        <v>1.9E-3</v>
      </c>
      <c r="N57" s="59">
        <v>2.9999999999999997E-4</v>
      </c>
    </row>
    <row r="58" spans="1:14">
      <c r="A58" t="s">
        <v>1162</v>
      </c>
      <c r="B58" t="s">
        <v>1163</v>
      </c>
      <c r="C58" t="s">
        <v>96</v>
      </c>
      <c r="D58" t="s">
        <v>108</v>
      </c>
      <c r="E58" t="s">
        <v>1164</v>
      </c>
      <c r="F58" t="s">
        <v>431</v>
      </c>
      <c r="G58" t="s">
        <v>98</v>
      </c>
      <c r="H58" s="58">
        <v>189.61</v>
      </c>
      <c r="I58" s="58">
        <v>9747</v>
      </c>
      <c r="J58" s="58">
        <v>0</v>
      </c>
      <c r="K58" s="58">
        <v>18.481286699999998</v>
      </c>
      <c r="L58" s="59">
        <v>0</v>
      </c>
      <c r="M58" s="59">
        <v>1.1000000000000001E-3</v>
      </c>
      <c r="N58" s="59">
        <v>2.0000000000000001E-4</v>
      </c>
    </row>
    <row r="59" spans="1:14">
      <c r="A59" t="s">
        <v>1165</v>
      </c>
      <c r="B59" t="s">
        <v>1166</v>
      </c>
      <c r="C59" t="s">
        <v>96</v>
      </c>
      <c r="D59" t="s">
        <v>108</v>
      </c>
      <c r="E59" t="s">
        <v>716</v>
      </c>
      <c r="F59" t="s">
        <v>431</v>
      </c>
      <c r="G59" t="s">
        <v>98</v>
      </c>
      <c r="H59" s="58">
        <v>1029.1500000000001</v>
      </c>
      <c r="I59" s="58">
        <v>5850</v>
      </c>
      <c r="J59" s="58">
        <v>0</v>
      </c>
      <c r="K59" s="58">
        <v>60.205275</v>
      </c>
      <c r="L59" s="59">
        <v>0</v>
      </c>
      <c r="M59" s="59">
        <v>3.5999999999999999E-3</v>
      </c>
      <c r="N59" s="59">
        <v>5.0000000000000001E-4</v>
      </c>
    </row>
    <row r="60" spans="1:14">
      <c r="A60" t="s">
        <v>1167</v>
      </c>
      <c r="B60" t="s">
        <v>1168</v>
      </c>
      <c r="C60" t="s">
        <v>96</v>
      </c>
      <c r="D60" t="s">
        <v>108</v>
      </c>
      <c r="E60" t="s">
        <v>1169</v>
      </c>
      <c r="F60" t="s">
        <v>431</v>
      </c>
      <c r="G60" t="s">
        <v>98</v>
      </c>
      <c r="H60" s="58">
        <v>942.86</v>
      </c>
      <c r="I60" s="58">
        <v>9332</v>
      </c>
      <c r="J60" s="58">
        <v>0</v>
      </c>
      <c r="K60" s="58">
        <v>87.987695200000005</v>
      </c>
      <c r="L60" s="59">
        <v>0</v>
      </c>
      <c r="M60" s="59">
        <v>5.3E-3</v>
      </c>
      <c r="N60" s="59">
        <v>8.0000000000000004E-4</v>
      </c>
    </row>
    <row r="61" spans="1:14">
      <c r="A61" t="s">
        <v>1170</v>
      </c>
      <c r="B61" t="s">
        <v>1171</v>
      </c>
      <c r="C61" t="s">
        <v>96</v>
      </c>
      <c r="D61" t="s">
        <v>108</v>
      </c>
      <c r="E61" t="s">
        <v>1172</v>
      </c>
      <c r="F61" t="s">
        <v>549</v>
      </c>
      <c r="G61" t="s">
        <v>98</v>
      </c>
      <c r="H61" s="58">
        <v>2333.37</v>
      </c>
      <c r="I61" s="58">
        <v>1040</v>
      </c>
      <c r="J61" s="58">
        <v>0</v>
      </c>
      <c r="K61" s="58">
        <v>24.267047999999999</v>
      </c>
      <c r="L61" s="59">
        <v>0</v>
      </c>
      <c r="M61" s="59">
        <v>1.5E-3</v>
      </c>
      <c r="N61" s="59">
        <v>2.0000000000000001E-4</v>
      </c>
    </row>
    <row r="62" spans="1:14">
      <c r="A62" t="s">
        <v>1173</v>
      </c>
      <c r="B62" t="s">
        <v>1174</v>
      </c>
      <c r="C62" t="s">
        <v>96</v>
      </c>
      <c r="D62" t="s">
        <v>108</v>
      </c>
      <c r="E62" t="s">
        <v>770</v>
      </c>
      <c r="F62" t="s">
        <v>549</v>
      </c>
      <c r="G62" t="s">
        <v>98</v>
      </c>
      <c r="H62" s="58">
        <v>4744.55</v>
      </c>
      <c r="I62" s="58">
        <v>1488</v>
      </c>
      <c r="J62" s="58">
        <v>0</v>
      </c>
      <c r="K62" s="58">
        <v>70.598904000000005</v>
      </c>
      <c r="L62" s="59">
        <v>0</v>
      </c>
      <c r="M62" s="59">
        <v>4.1999999999999997E-3</v>
      </c>
      <c r="N62" s="59">
        <v>5.9999999999999995E-4</v>
      </c>
    </row>
    <row r="63" spans="1:14">
      <c r="A63" t="s">
        <v>1175</v>
      </c>
      <c r="B63" t="s">
        <v>1176</v>
      </c>
      <c r="C63" t="s">
        <v>96</v>
      </c>
      <c r="D63" t="s">
        <v>108</v>
      </c>
      <c r="E63" t="s">
        <v>1177</v>
      </c>
      <c r="F63" t="s">
        <v>549</v>
      </c>
      <c r="G63" t="s">
        <v>98</v>
      </c>
      <c r="H63" s="58">
        <v>456.84</v>
      </c>
      <c r="I63" s="58">
        <v>19150</v>
      </c>
      <c r="J63" s="58">
        <v>0</v>
      </c>
      <c r="K63" s="58">
        <v>87.484859999999998</v>
      </c>
      <c r="L63" s="59">
        <v>0</v>
      </c>
      <c r="M63" s="59">
        <v>5.3E-3</v>
      </c>
      <c r="N63" s="59">
        <v>8.0000000000000004E-4</v>
      </c>
    </row>
    <row r="64" spans="1:14">
      <c r="A64" t="s">
        <v>1178</v>
      </c>
      <c r="B64" t="s">
        <v>1179</v>
      </c>
      <c r="C64" t="s">
        <v>96</v>
      </c>
      <c r="D64" t="s">
        <v>108</v>
      </c>
      <c r="E64" t="s">
        <v>1180</v>
      </c>
      <c r="F64" t="s">
        <v>549</v>
      </c>
      <c r="G64" t="s">
        <v>98</v>
      </c>
      <c r="H64" s="58">
        <v>277</v>
      </c>
      <c r="I64" s="58">
        <v>10140</v>
      </c>
      <c r="J64" s="58">
        <v>0.35409000000000002</v>
      </c>
      <c r="K64" s="58">
        <v>28.441890000000001</v>
      </c>
      <c r="L64" s="59">
        <v>0</v>
      </c>
      <c r="M64" s="59">
        <v>1.6999999999999999E-3</v>
      </c>
      <c r="N64" s="59">
        <v>2.9999999999999997E-4</v>
      </c>
    </row>
    <row r="65" spans="1:14">
      <c r="A65" t="s">
        <v>1181</v>
      </c>
      <c r="B65" t="s">
        <v>1182</v>
      </c>
      <c r="C65" t="s">
        <v>96</v>
      </c>
      <c r="D65" t="s">
        <v>108</v>
      </c>
      <c r="E65" t="s">
        <v>548</v>
      </c>
      <c r="F65" t="s">
        <v>549</v>
      </c>
      <c r="G65" t="s">
        <v>98</v>
      </c>
      <c r="H65" s="58">
        <v>355.45</v>
      </c>
      <c r="I65" s="58">
        <v>26000</v>
      </c>
      <c r="J65" s="58">
        <v>0</v>
      </c>
      <c r="K65" s="58">
        <v>92.417000000000002</v>
      </c>
      <c r="L65" s="59">
        <v>0</v>
      </c>
      <c r="M65" s="59">
        <v>5.5999999999999999E-3</v>
      </c>
      <c r="N65" s="59">
        <v>8.0000000000000004E-4</v>
      </c>
    </row>
    <row r="66" spans="1:14">
      <c r="A66" t="s">
        <v>1183</v>
      </c>
      <c r="B66" t="s">
        <v>1184</v>
      </c>
      <c r="C66" t="s">
        <v>96</v>
      </c>
      <c r="D66" t="s">
        <v>108</v>
      </c>
      <c r="E66" t="s">
        <v>1185</v>
      </c>
      <c r="F66" t="s">
        <v>549</v>
      </c>
      <c r="G66" t="s">
        <v>98</v>
      </c>
      <c r="H66" s="58">
        <v>5595.18</v>
      </c>
      <c r="I66" s="58">
        <v>1082</v>
      </c>
      <c r="J66" s="58">
        <v>0</v>
      </c>
      <c r="K66" s="58">
        <v>60.539847600000002</v>
      </c>
      <c r="L66" s="59">
        <v>0</v>
      </c>
      <c r="M66" s="59">
        <v>3.5999999999999999E-3</v>
      </c>
      <c r="N66" s="59">
        <v>5.0000000000000001E-4</v>
      </c>
    </row>
    <row r="67" spans="1:14">
      <c r="A67" t="s">
        <v>1186</v>
      </c>
      <c r="B67" t="s">
        <v>1187</v>
      </c>
      <c r="C67" t="s">
        <v>96</v>
      </c>
      <c r="D67" t="s">
        <v>108</v>
      </c>
      <c r="E67" t="s">
        <v>1188</v>
      </c>
      <c r="F67" t="s">
        <v>549</v>
      </c>
      <c r="G67" t="s">
        <v>98</v>
      </c>
      <c r="H67" s="58">
        <v>350.37</v>
      </c>
      <c r="I67" s="58">
        <v>8105</v>
      </c>
      <c r="J67" s="58">
        <v>0</v>
      </c>
      <c r="K67" s="58">
        <v>28.397488500000001</v>
      </c>
      <c r="L67" s="59">
        <v>0</v>
      </c>
      <c r="M67" s="59">
        <v>1.6999999999999999E-3</v>
      </c>
      <c r="N67" s="59">
        <v>2.9999999999999997E-4</v>
      </c>
    </row>
    <row r="68" spans="1:14">
      <c r="A68" t="s">
        <v>1189</v>
      </c>
      <c r="B68" t="s">
        <v>1190</v>
      </c>
      <c r="C68" t="s">
        <v>96</v>
      </c>
      <c r="D68" t="s">
        <v>108</v>
      </c>
      <c r="E68" t="s">
        <v>802</v>
      </c>
      <c r="F68" t="s">
        <v>549</v>
      </c>
      <c r="G68" t="s">
        <v>98</v>
      </c>
      <c r="H68" s="58">
        <v>229.59</v>
      </c>
      <c r="I68" s="58">
        <v>3946</v>
      </c>
      <c r="J68" s="58">
        <v>0</v>
      </c>
      <c r="K68" s="58">
        <v>9.0596213999999993</v>
      </c>
      <c r="L68" s="59">
        <v>0</v>
      </c>
      <c r="M68" s="59">
        <v>5.0000000000000001E-4</v>
      </c>
      <c r="N68" s="59">
        <v>1E-4</v>
      </c>
    </row>
    <row r="69" spans="1:14">
      <c r="A69" t="s">
        <v>1191</v>
      </c>
      <c r="B69" t="s">
        <v>1192</v>
      </c>
      <c r="C69" t="s">
        <v>96</v>
      </c>
      <c r="D69" t="s">
        <v>108</v>
      </c>
      <c r="E69" t="s">
        <v>797</v>
      </c>
      <c r="F69" t="s">
        <v>549</v>
      </c>
      <c r="G69" t="s">
        <v>98</v>
      </c>
      <c r="H69" s="58">
        <v>1369.89</v>
      </c>
      <c r="I69" s="58">
        <v>2604.998756</v>
      </c>
      <c r="J69" s="58">
        <v>0</v>
      </c>
      <c r="K69" s="58">
        <v>35.685617458568402</v>
      </c>
      <c r="L69" s="59">
        <v>0</v>
      </c>
      <c r="M69" s="59">
        <v>2.0999999999999999E-3</v>
      </c>
      <c r="N69" s="59">
        <v>2.9999999999999997E-4</v>
      </c>
    </row>
    <row r="70" spans="1:14">
      <c r="A70" t="s">
        <v>1193</v>
      </c>
      <c r="B70" t="s">
        <v>1194</v>
      </c>
      <c r="C70" t="s">
        <v>96</v>
      </c>
      <c r="D70" t="s">
        <v>108</v>
      </c>
      <c r="E70" t="s">
        <v>1195</v>
      </c>
      <c r="F70" t="s">
        <v>314</v>
      </c>
      <c r="G70" t="s">
        <v>98</v>
      </c>
      <c r="H70" s="58">
        <v>22.36</v>
      </c>
      <c r="I70" s="58">
        <v>16000</v>
      </c>
      <c r="J70" s="58">
        <v>0</v>
      </c>
      <c r="K70" s="58">
        <v>3.5775999999999999</v>
      </c>
      <c r="L70" s="59">
        <v>0</v>
      </c>
      <c r="M70" s="59">
        <v>2.0000000000000001E-4</v>
      </c>
      <c r="N70" s="59">
        <v>0</v>
      </c>
    </row>
    <row r="71" spans="1:14">
      <c r="A71" t="s">
        <v>1196</v>
      </c>
      <c r="B71" t="s">
        <v>1197</v>
      </c>
      <c r="C71" t="s">
        <v>96</v>
      </c>
      <c r="D71" t="s">
        <v>108</v>
      </c>
      <c r="E71" t="s">
        <v>1198</v>
      </c>
      <c r="F71" t="s">
        <v>103</v>
      </c>
      <c r="G71" t="s">
        <v>98</v>
      </c>
      <c r="H71" s="58">
        <v>354.61</v>
      </c>
      <c r="I71" s="58">
        <v>11060</v>
      </c>
      <c r="J71" s="58">
        <v>0</v>
      </c>
      <c r="K71" s="58">
        <v>39.219866000000003</v>
      </c>
      <c r="L71" s="59">
        <v>0</v>
      </c>
      <c r="M71" s="59">
        <v>2.3999999999999998E-3</v>
      </c>
      <c r="N71" s="59">
        <v>2.9999999999999997E-4</v>
      </c>
    </row>
    <row r="72" spans="1:14">
      <c r="A72" t="s">
        <v>1199</v>
      </c>
      <c r="B72" t="s">
        <v>1200</v>
      </c>
      <c r="C72" t="s">
        <v>96</v>
      </c>
      <c r="D72" t="s">
        <v>108</v>
      </c>
      <c r="E72" t="s">
        <v>1201</v>
      </c>
      <c r="F72" t="s">
        <v>103</v>
      </c>
      <c r="G72" t="s">
        <v>98</v>
      </c>
      <c r="H72" s="58">
        <v>251.72</v>
      </c>
      <c r="I72" s="58">
        <v>46400</v>
      </c>
      <c r="J72" s="58">
        <v>0</v>
      </c>
      <c r="K72" s="58">
        <v>116.79808</v>
      </c>
      <c r="L72" s="59">
        <v>0</v>
      </c>
      <c r="M72" s="59">
        <v>7.0000000000000001E-3</v>
      </c>
      <c r="N72" s="59">
        <v>1E-3</v>
      </c>
    </row>
    <row r="73" spans="1:14">
      <c r="A73" t="s">
        <v>1202</v>
      </c>
      <c r="B73" t="s">
        <v>1203</v>
      </c>
      <c r="C73" t="s">
        <v>96</v>
      </c>
      <c r="D73" t="s">
        <v>108</v>
      </c>
      <c r="E73" t="s">
        <v>1204</v>
      </c>
      <c r="F73" t="s">
        <v>103</v>
      </c>
      <c r="G73" t="s">
        <v>98</v>
      </c>
      <c r="H73" s="58">
        <v>572.33000000000004</v>
      </c>
      <c r="I73" s="58">
        <v>7554</v>
      </c>
      <c r="J73" s="58">
        <v>0</v>
      </c>
      <c r="K73" s="58">
        <v>43.233808199999999</v>
      </c>
      <c r="L73" s="59">
        <v>0</v>
      </c>
      <c r="M73" s="59">
        <v>2.5999999999999999E-3</v>
      </c>
      <c r="N73" s="59">
        <v>4.0000000000000002E-4</v>
      </c>
    </row>
    <row r="74" spans="1:14">
      <c r="A74" t="s">
        <v>1205</v>
      </c>
      <c r="B74" t="s">
        <v>1206</v>
      </c>
      <c r="C74" t="s">
        <v>96</v>
      </c>
      <c r="D74" t="s">
        <v>108</v>
      </c>
      <c r="E74" t="s">
        <v>1207</v>
      </c>
      <c r="F74" t="s">
        <v>1089</v>
      </c>
      <c r="G74" t="s">
        <v>98</v>
      </c>
      <c r="H74" s="58">
        <v>113362.95</v>
      </c>
      <c r="I74" s="58">
        <v>150.69999999999999</v>
      </c>
      <c r="J74" s="58">
        <v>0</v>
      </c>
      <c r="K74" s="58">
        <v>170.83796565</v>
      </c>
      <c r="L74" s="59">
        <v>0</v>
      </c>
      <c r="M74" s="59">
        <v>1.03E-2</v>
      </c>
      <c r="N74" s="59">
        <v>1.5E-3</v>
      </c>
    </row>
    <row r="75" spans="1:14">
      <c r="A75" t="s">
        <v>1208</v>
      </c>
      <c r="B75" t="s">
        <v>1209</v>
      </c>
      <c r="C75" t="s">
        <v>96</v>
      </c>
      <c r="D75" t="s">
        <v>108</v>
      </c>
      <c r="E75" t="s">
        <v>1210</v>
      </c>
      <c r="F75" t="s">
        <v>1089</v>
      </c>
      <c r="G75" t="s">
        <v>98</v>
      </c>
      <c r="H75" s="58">
        <v>1116.5899999999999</v>
      </c>
      <c r="I75" s="58">
        <v>3253</v>
      </c>
      <c r="J75" s="58">
        <v>0</v>
      </c>
      <c r="K75" s="58">
        <v>36.322672699999998</v>
      </c>
      <c r="L75" s="59">
        <v>0</v>
      </c>
      <c r="M75" s="59">
        <v>2.2000000000000001E-3</v>
      </c>
      <c r="N75" s="59">
        <v>2.9999999999999997E-4</v>
      </c>
    </row>
    <row r="76" spans="1:14">
      <c r="A76" t="s">
        <v>1211</v>
      </c>
      <c r="B76" t="s">
        <v>1212</v>
      </c>
      <c r="C76" t="s">
        <v>96</v>
      </c>
      <c r="D76" t="s">
        <v>108</v>
      </c>
      <c r="E76" t="s">
        <v>1213</v>
      </c>
      <c r="F76" t="s">
        <v>1089</v>
      </c>
      <c r="G76" t="s">
        <v>98</v>
      </c>
      <c r="H76" s="58">
        <v>2397</v>
      </c>
      <c r="I76" s="58">
        <v>1817.0005100000001</v>
      </c>
      <c r="J76" s="58">
        <v>0</v>
      </c>
      <c r="K76" s="58">
        <v>43.553502224699997</v>
      </c>
      <c r="L76" s="59">
        <v>0</v>
      </c>
      <c r="M76" s="59">
        <v>2.5999999999999999E-3</v>
      </c>
      <c r="N76" s="59">
        <v>4.0000000000000002E-4</v>
      </c>
    </row>
    <row r="77" spans="1:14">
      <c r="A77" t="s">
        <v>1214</v>
      </c>
      <c r="B77" t="s">
        <v>1215</v>
      </c>
      <c r="C77" t="s">
        <v>96</v>
      </c>
      <c r="D77" t="s">
        <v>108</v>
      </c>
      <c r="E77" t="s">
        <v>1216</v>
      </c>
      <c r="F77" t="s">
        <v>1089</v>
      </c>
      <c r="G77" t="s">
        <v>98</v>
      </c>
      <c r="H77" s="58">
        <v>14857</v>
      </c>
      <c r="I77" s="58">
        <v>299.60000000000002</v>
      </c>
      <c r="J77" s="58">
        <v>0</v>
      </c>
      <c r="K77" s="58">
        <v>44.511572000000001</v>
      </c>
      <c r="L77" s="59">
        <v>0</v>
      </c>
      <c r="M77" s="59">
        <v>2.7000000000000001E-3</v>
      </c>
      <c r="N77" s="59">
        <v>4.0000000000000002E-4</v>
      </c>
    </row>
    <row r="78" spans="1:14">
      <c r="A78" t="s">
        <v>1217</v>
      </c>
      <c r="B78" t="s">
        <v>1218</v>
      </c>
      <c r="C78" t="s">
        <v>96</v>
      </c>
      <c r="D78" t="s">
        <v>108</v>
      </c>
      <c r="E78" t="s">
        <v>1219</v>
      </c>
      <c r="F78" t="s">
        <v>477</v>
      </c>
      <c r="G78" t="s">
        <v>98</v>
      </c>
      <c r="H78" s="58">
        <v>195.87</v>
      </c>
      <c r="I78" s="58">
        <v>14100</v>
      </c>
      <c r="J78" s="58">
        <v>0</v>
      </c>
      <c r="K78" s="58">
        <v>27.61767</v>
      </c>
      <c r="L78" s="59">
        <v>0</v>
      </c>
      <c r="M78" s="59">
        <v>1.6999999999999999E-3</v>
      </c>
      <c r="N78" s="59">
        <v>2.0000000000000001E-4</v>
      </c>
    </row>
    <row r="79" spans="1:14">
      <c r="A79" t="s">
        <v>1220</v>
      </c>
      <c r="B79" t="s">
        <v>1221</v>
      </c>
      <c r="C79" t="s">
        <v>96</v>
      </c>
      <c r="D79" t="s">
        <v>108</v>
      </c>
      <c r="E79" t="s">
        <v>1222</v>
      </c>
      <c r="F79" t="s">
        <v>613</v>
      </c>
      <c r="G79" t="s">
        <v>98</v>
      </c>
      <c r="H79" s="58">
        <v>114.34</v>
      </c>
      <c r="I79" s="58">
        <v>6944</v>
      </c>
      <c r="J79" s="58">
        <v>0</v>
      </c>
      <c r="K79" s="58">
        <v>7.9397696</v>
      </c>
      <c r="L79" s="59">
        <v>0</v>
      </c>
      <c r="M79" s="59">
        <v>5.0000000000000001E-4</v>
      </c>
      <c r="N79" s="59">
        <v>1E-4</v>
      </c>
    </row>
    <row r="80" spans="1:14">
      <c r="A80" t="s">
        <v>1223</v>
      </c>
      <c r="B80" t="s">
        <v>1224</v>
      </c>
      <c r="C80" t="s">
        <v>96</v>
      </c>
      <c r="D80" t="s">
        <v>108</v>
      </c>
      <c r="E80" t="s">
        <v>612</v>
      </c>
      <c r="F80" t="s">
        <v>613</v>
      </c>
      <c r="G80" t="s">
        <v>98</v>
      </c>
      <c r="H80" s="58">
        <v>561.13</v>
      </c>
      <c r="I80" s="58">
        <v>39900</v>
      </c>
      <c r="J80" s="58">
        <v>0</v>
      </c>
      <c r="K80" s="58">
        <v>223.89087000000001</v>
      </c>
      <c r="L80" s="59">
        <v>0</v>
      </c>
      <c r="M80" s="59">
        <v>1.35E-2</v>
      </c>
      <c r="N80" s="59">
        <v>2E-3</v>
      </c>
    </row>
    <row r="81" spans="1:14">
      <c r="A81" t="s">
        <v>1225</v>
      </c>
      <c r="B81" t="s">
        <v>1226</v>
      </c>
      <c r="C81" t="s">
        <v>96</v>
      </c>
      <c r="D81" t="s">
        <v>108</v>
      </c>
      <c r="E81" t="s">
        <v>1227</v>
      </c>
      <c r="F81" t="s">
        <v>731</v>
      </c>
      <c r="G81" t="s">
        <v>98</v>
      </c>
      <c r="H81" s="58">
        <v>356.8</v>
      </c>
      <c r="I81" s="58">
        <v>10760</v>
      </c>
      <c r="J81" s="58">
        <v>0</v>
      </c>
      <c r="K81" s="58">
        <v>38.391680000000001</v>
      </c>
      <c r="L81" s="59">
        <v>0</v>
      </c>
      <c r="M81" s="59">
        <v>2.3E-3</v>
      </c>
      <c r="N81" s="59">
        <v>2.9999999999999997E-4</v>
      </c>
    </row>
    <row r="82" spans="1:14">
      <c r="A82" t="s">
        <v>1228</v>
      </c>
      <c r="B82" t="s">
        <v>1229</v>
      </c>
      <c r="C82" t="s">
        <v>96</v>
      </c>
      <c r="D82" t="s">
        <v>108</v>
      </c>
      <c r="E82" t="s">
        <v>1230</v>
      </c>
      <c r="F82" t="s">
        <v>731</v>
      </c>
      <c r="G82" t="s">
        <v>98</v>
      </c>
      <c r="H82" s="58">
        <v>215.66</v>
      </c>
      <c r="I82" s="58">
        <v>26550</v>
      </c>
      <c r="J82" s="58">
        <v>0</v>
      </c>
      <c r="K82" s="58">
        <v>57.257730000000002</v>
      </c>
      <c r="L82" s="59">
        <v>0</v>
      </c>
      <c r="M82" s="59">
        <v>3.3999999999999998E-3</v>
      </c>
      <c r="N82" s="59">
        <v>5.0000000000000001E-4</v>
      </c>
    </row>
    <row r="83" spans="1:14">
      <c r="A83" t="s">
        <v>1231</v>
      </c>
      <c r="B83" t="s">
        <v>1232</v>
      </c>
      <c r="C83" t="s">
        <v>96</v>
      </c>
      <c r="D83" t="s">
        <v>108</v>
      </c>
      <c r="E83" t="s">
        <v>1233</v>
      </c>
      <c r="F83" t="s">
        <v>766</v>
      </c>
      <c r="G83" t="s">
        <v>98</v>
      </c>
      <c r="H83" s="58">
        <v>4963.3</v>
      </c>
      <c r="I83" s="58">
        <v>1064</v>
      </c>
      <c r="J83" s="58">
        <v>0</v>
      </c>
      <c r="K83" s="58">
        <v>52.809511999999998</v>
      </c>
      <c r="L83" s="59">
        <v>0</v>
      </c>
      <c r="M83" s="59">
        <v>3.2000000000000002E-3</v>
      </c>
      <c r="N83" s="59">
        <v>5.0000000000000001E-4</v>
      </c>
    </row>
    <row r="84" spans="1:14">
      <c r="A84" t="s">
        <v>1234</v>
      </c>
      <c r="B84" t="s">
        <v>1235</v>
      </c>
      <c r="C84" t="s">
        <v>96</v>
      </c>
      <c r="D84" t="s">
        <v>108</v>
      </c>
      <c r="E84" t="s">
        <v>1236</v>
      </c>
      <c r="F84" t="s">
        <v>766</v>
      </c>
      <c r="G84" t="s">
        <v>98</v>
      </c>
      <c r="H84" s="58">
        <v>3348.66</v>
      </c>
      <c r="I84" s="58">
        <v>459.3</v>
      </c>
      <c r="J84" s="58">
        <v>0</v>
      </c>
      <c r="K84" s="58">
        <v>15.38039538</v>
      </c>
      <c r="L84" s="59">
        <v>0</v>
      </c>
      <c r="M84" s="59">
        <v>8.9999999999999998E-4</v>
      </c>
      <c r="N84" s="59">
        <v>1E-4</v>
      </c>
    </row>
    <row r="85" spans="1:14">
      <c r="A85" t="s">
        <v>1237</v>
      </c>
      <c r="B85" t="s">
        <v>1238</v>
      </c>
      <c r="C85" t="s">
        <v>96</v>
      </c>
      <c r="D85" t="s">
        <v>108</v>
      </c>
      <c r="E85" t="s">
        <v>1239</v>
      </c>
      <c r="F85" t="s">
        <v>618</v>
      </c>
      <c r="G85" t="s">
        <v>98</v>
      </c>
      <c r="H85" s="58">
        <v>376.31</v>
      </c>
      <c r="I85" s="58">
        <v>4150</v>
      </c>
      <c r="J85" s="58">
        <v>0</v>
      </c>
      <c r="K85" s="58">
        <v>15.616865000000001</v>
      </c>
      <c r="L85" s="59">
        <v>0</v>
      </c>
      <c r="M85" s="59">
        <v>8.9999999999999998E-4</v>
      </c>
      <c r="N85" s="59">
        <v>1E-4</v>
      </c>
    </row>
    <row r="86" spans="1:14">
      <c r="A86" t="s">
        <v>1240</v>
      </c>
      <c r="B86" t="s">
        <v>1241</v>
      </c>
      <c r="C86" t="s">
        <v>96</v>
      </c>
      <c r="D86" t="s">
        <v>108</v>
      </c>
      <c r="E86" t="s">
        <v>635</v>
      </c>
      <c r="F86" t="s">
        <v>618</v>
      </c>
      <c r="G86" t="s">
        <v>98</v>
      </c>
      <c r="H86" s="58">
        <v>6595.04</v>
      </c>
      <c r="I86" s="58">
        <v>1210</v>
      </c>
      <c r="J86" s="58">
        <v>0</v>
      </c>
      <c r="K86" s="58">
        <v>79.799983999999995</v>
      </c>
      <c r="L86" s="59">
        <v>0</v>
      </c>
      <c r="M86" s="59">
        <v>4.7999999999999996E-3</v>
      </c>
      <c r="N86" s="59">
        <v>6.9999999999999999E-4</v>
      </c>
    </row>
    <row r="87" spans="1:14">
      <c r="A87" t="s">
        <v>1242</v>
      </c>
      <c r="B87" t="s">
        <v>1243</v>
      </c>
      <c r="C87" t="s">
        <v>96</v>
      </c>
      <c r="D87" t="s">
        <v>108</v>
      </c>
      <c r="E87" t="s">
        <v>1244</v>
      </c>
      <c r="F87" t="s">
        <v>618</v>
      </c>
      <c r="G87" t="s">
        <v>98</v>
      </c>
      <c r="H87" s="58">
        <v>890.07</v>
      </c>
      <c r="I87" s="58">
        <v>5400</v>
      </c>
      <c r="J87" s="58">
        <v>0</v>
      </c>
      <c r="K87" s="58">
        <v>48.063780000000001</v>
      </c>
      <c r="L87" s="59">
        <v>0</v>
      </c>
      <c r="M87" s="59">
        <v>2.8999999999999998E-3</v>
      </c>
      <c r="N87" s="59">
        <v>4.0000000000000002E-4</v>
      </c>
    </row>
    <row r="88" spans="1:14">
      <c r="A88" t="s">
        <v>1245</v>
      </c>
      <c r="B88" t="s">
        <v>1246</v>
      </c>
      <c r="C88" t="s">
        <v>96</v>
      </c>
      <c r="D88" t="s">
        <v>108</v>
      </c>
      <c r="E88" t="s">
        <v>1247</v>
      </c>
      <c r="F88" t="s">
        <v>342</v>
      </c>
      <c r="G88" t="s">
        <v>98</v>
      </c>
      <c r="H88" s="58">
        <v>1552.79</v>
      </c>
      <c r="I88" s="58">
        <v>3024</v>
      </c>
      <c r="J88" s="58">
        <v>0</v>
      </c>
      <c r="K88" s="58">
        <v>46.956369600000002</v>
      </c>
      <c r="L88" s="59">
        <v>0</v>
      </c>
      <c r="M88" s="59">
        <v>2.8E-3</v>
      </c>
      <c r="N88" s="59">
        <v>4.0000000000000002E-4</v>
      </c>
    </row>
    <row r="89" spans="1:14">
      <c r="A89" t="s">
        <v>1248</v>
      </c>
      <c r="B89" t="s">
        <v>1249</v>
      </c>
      <c r="C89" t="s">
        <v>96</v>
      </c>
      <c r="D89" t="s">
        <v>108</v>
      </c>
      <c r="E89" t="s">
        <v>638</v>
      </c>
      <c r="F89" t="s">
        <v>342</v>
      </c>
      <c r="G89" t="s">
        <v>98</v>
      </c>
      <c r="H89" s="58">
        <v>402.82</v>
      </c>
      <c r="I89" s="58">
        <v>3447</v>
      </c>
      <c r="J89" s="58">
        <v>0</v>
      </c>
      <c r="K89" s="58">
        <v>13.8852054</v>
      </c>
      <c r="L89" s="59">
        <v>0</v>
      </c>
      <c r="M89" s="59">
        <v>8.0000000000000004E-4</v>
      </c>
      <c r="N89" s="59">
        <v>1E-4</v>
      </c>
    </row>
    <row r="90" spans="1:14">
      <c r="A90" t="s">
        <v>1250</v>
      </c>
      <c r="B90" t="s">
        <v>1251</v>
      </c>
      <c r="C90" t="s">
        <v>96</v>
      </c>
      <c r="D90" t="s">
        <v>108</v>
      </c>
      <c r="E90" t="s">
        <v>434</v>
      </c>
      <c r="F90" t="s">
        <v>342</v>
      </c>
      <c r="G90" t="s">
        <v>98</v>
      </c>
      <c r="H90" s="58">
        <v>81.34</v>
      </c>
      <c r="I90" s="58">
        <v>76070</v>
      </c>
      <c r="J90" s="58">
        <v>0</v>
      </c>
      <c r="K90" s="58">
        <v>61.875337999999999</v>
      </c>
      <c r="L90" s="59">
        <v>0</v>
      </c>
      <c r="M90" s="59">
        <v>3.7000000000000002E-3</v>
      </c>
      <c r="N90" s="59">
        <v>5.0000000000000001E-4</v>
      </c>
    </row>
    <row r="91" spans="1:14">
      <c r="A91" t="s">
        <v>1252</v>
      </c>
      <c r="B91" t="s">
        <v>1253</v>
      </c>
      <c r="C91" t="s">
        <v>96</v>
      </c>
      <c r="D91" t="s">
        <v>108</v>
      </c>
      <c r="E91" t="s">
        <v>1254</v>
      </c>
      <c r="F91" t="s">
        <v>342</v>
      </c>
      <c r="G91" t="s">
        <v>98</v>
      </c>
      <c r="H91" s="58">
        <v>2760.35</v>
      </c>
      <c r="I91" s="58">
        <v>884</v>
      </c>
      <c r="J91" s="58">
        <v>0</v>
      </c>
      <c r="K91" s="58">
        <v>24.401494</v>
      </c>
      <c r="L91" s="59">
        <v>0</v>
      </c>
      <c r="M91" s="59">
        <v>1.5E-3</v>
      </c>
      <c r="N91" s="59">
        <v>2.0000000000000001E-4</v>
      </c>
    </row>
    <row r="92" spans="1:14">
      <c r="A92" t="s">
        <v>1255</v>
      </c>
      <c r="B92" t="s">
        <v>1256</v>
      </c>
      <c r="C92" t="s">
        <v>96</v>
      </c>
      <c r="D92" t="s">
        <v>108</v>
      </c>
      <c r="E92" t="s">
        <v>467</v>
      </c>
      <c r="F92" t="s">
        <v>342</v>
      </c>
      <c r="G92" t="s">
        <v>98</v>
      </c>
      <c r="H92" s="58">
        <v>1072.96</v>
      </c>
      <c r="I92" s="58">
        <v>8550</v>
      </c>
      <c r="J92" s="58">
        <v>0</v>
      </c>
      <c r="K92" s="58">
        <v>91.738079999999997</v>
      </c>
      <c r="L92" s="59">
        <v>0</v>
      </c>
      <c r="M92" s="59">
        <v>5.4999999999999997E-3</v>
      </c>
      <c r="N92" s="59">
        <v>8.0000000000000004E-4</v>
      </c>
    </row>
    <row r="93" spans="1:14">
      <c r="A93" t="s">
        <v>1257</v>
      </c>
      <c r="B93" t="s">
        <v>1258</v>
      </c>
      <c r="C93" t="s">
        <v>96</v>
      </c>
      <c r="D93" t="s">
        <v>108</v>
      </c>
      <c r="E93" t="s">
        <v>605</v>
      </c>
      <c r="F93" t="s">
        <v>342</v>
      </c>
      <c r="G93" t="s">
        <v>98</v>
      </c>
      <c r="H93" s="58">
        <v>34767.730000000003</v>
      </c>
      <c r="I93" s="58">
        <v>169</v>
      </c>
      <c r="J93" s="58">
        <v>0</v>
      </c>
      <c r="K93" s="58">
        <v>58.757463700000002</v>
      </c>
      <c r="L93" s="59">
        <v>1E-4</v>
      </c>
      <c r="M93" s="59">
        <v>3.5000000000000001E-3</v>
      </c>
      <c r="N93" s="59">
        <v>5.0000000000000001E-4</v>
      </c>
    </row>
    <row r="94" spans="1:14">
      <c r="A94" t="s">
        <v>1259</v>
      </c>
      <c r="B94" t="s">
        <v>1260</v>
      </c>
      <c r="C94" t="s">
        <v>96</v>
      </c>
      <c r="D94" t="s">
        <v>108</v>
      </c>
      <c r="E94" t="s">
        <v>394</v>
      </c>
      <c r="F94" t="s">
        <v>342</v>
      </c>
      <c r="G94" t="s">
        <v>98</v>
      </c>
      <c r="H94" s="58">
        <v>406.52</v>
      </c>
      <c r="I94" s="58">
        <v>23770</v>
      </c>
      <c r="J94" s="58">
        <v>3.3323499999999999</v>
      </c>
      <c r="K94" s="58">
        <v>99.962153999999998</v>
      </c>
      <c r="L94" s="59">
        <v>0</v>
      </c>
      <c r="M94" s="59">
        <v>6.0000000000000001E-3</v>
      </c>
      <c r="N94" s="59">
        <v>8.9999999999999998E-4</v>
      </c>
    </row>
    <row r="95" spans="1:14">
      <c r="A95" t="s">
        <v>1261</v>
      </c>
      <c r="B95" t="s">
        <v>1262</v>
      </c>
      <c r="C95" t="s">
        <v>96</v>
      </c>
      <c r="D95" t="s">
        <v>108</v>
      </c>
      <c r="E95" t="s">
        <v>397</v>
      </c>
      <c r="F95" t="s">
        <v>342</v>
      </c>
      <c r="G95" t="s">
        <v>98</v>
      </c>
      <c r="H95" s="58">
        <v>5835.46</v>
      </c>
      <c r="I95" s="58">
        <v>1700</v>
      </c>
      <c r="J95" s="58">
        <v>0</v>
      </c>
      <c r="K95" s="58">
        <v>99.202820000000003</v>
      </c>
      <c r="L95" s="59">
        <v>0</v>
      </c>
      <c r="M95" s="59">
        <v>6.0000000000000001E-3</v>
      </c>
      <c r="N95" s="59">
        <v>8.9999999999999998E-4</v>
      </c>
    </row>
    <row r="96" spans="1:14">
      <c r="A96" t="s">
        <v>1263</v>
      </c>
      <c r="B96" t="s">
        <v>1264</v>
      </c>
      <c r="C96" t="s">
        <v>96</v>
      </c>
      <c r="D96" t="s">
        <v>108</v>
      </c>
      <c r="E96" t="s">
        <v>1265</v>
      </c>
      <c r="F96" t="s">
        <v>109</v>
      </c>
      <c r="G96" t="s">
        <v>98</v>
      </c>
      <c r="H96" s="58">
        <v>1480.92</v>
      </c>
      <c r="I96" s="58">
        <v>1990</v>
      </c>
      <c r="J96" s="58">
        <v>0</v>
      </c>
      <c r="K96" s="58">
        <v>29.470307999999999</v>
      </c>
      <c r="L96" s="59">
        <v>0</v>
      </c>
      <c r="M96" s="59">
        <v>1.8E-3</v>
      </c>
      <c r="N96" s="59">
        <v>2.9999999999999997E-4</v>
      </c>
    </row>
    <row r="97" spans="1:14">
      <c r="A97" t="s">
        <v>1266</v>
      </c>
      <c r="B97" t="s">
        <v>1267</v>
      </c>
      <c r="C97" t="s">
        <v>96</v>
      </c>
      <c r="D97" t="s">
        <v>108</v>
      </c>
      <c r="E97" t="s">
        <v>1268</v>
      </c>
      <c r="F97" t="s">
        <v>1269</v>
      </c>
      <c r="G97" t="s">
        <v>98</v>
      </c>
      <c r="H97" s="58">
        <v>2030.86</v>
      </c>
      <c r="I97" s="58">
        <v>4109</v>
      </c>
      <c r="J97" s="58">
        <v>0</v>
      </c>
      <c r="K97" s="58">
        <v>83.448037400000004</v>
      </c>
      <c r="L97" s="59">
        <v>0</v>
      </c>
      <c r="M97" s="59">
        <v>5.0000000000000001E-3</v>
      </c>
      <c r="N97" s="59">
        <v>6.9999999999999999E-4</v>
      </c>
    </row>
    <row r="98" spans="1:14">
      <c r="A98" t="s">
        <v>1270</v>
      </c>
      <c r="B98" t="s">
        <v>1271</v>
      </c>
      <c r="C98" t="s">
        <v>96</v>
      </c>
      <c r="D98" t="s">
        <v>108</v>
      </c>
      <c r="E98" t="s">
        <v>1272</v>
      </c>
      <c r="F98" t="s">
        <v>1273</v>
      </c>
      <c r="G98" t="s">
        <v>98</v>
      </c>
      <c r="H98" s="58">
        <v>706.98</v>
      </c>
      <c r="I98" s="58">
        <v>7405</v>
      </c>
      <c r="J98" s="58">
        <v>0</v>
      </c>
      <c r="K98" s="58">
        <v>52.351869000000001</v>
      </c>
      <c r="L98" s="59">
        <v>0</v>
      </c>
      <c r="M98" s="59">
        <v>3.0999999999999999E-3</v>
      </c>
      <c r="N98" s="59">
        <v>5.0000000000000001E-4</v>
      </c>
    </row>
    <row r="99" spans="1:14">
      <c r="A99" t="s">
        <v>1274</v>
      </c>
      <c r="B99" t="s">
        <v>1275</v>
      </c>
      <c r="C99" t="s">
        <v>96</v>
      </c>
      <c r="D99" t="s">
        <v>108</v>
      </c>
      <c r="E99" t="s">
        <v>1276</v>
      </c>
      <c r="F99" t="s">
        <v>1273</v>
      </c>
      <c r="G99" t="s">
        <v>98</v>
      </c>
      <c r="H99" s="58">
        <v>382.01</v>
      </c>
      <c r="I99" s="58">
        <v>15690</v>
      </c>
      <c r="J99" s="58">
        <v>0</v>
      </c>
      <c r="K99" s="58">
        <v>59.937368999999997</v>
      </c>
      <c r="L99" s="59">
        <v>0</v>
      </c>
      <c r="M99" s="59">
        <v>3.5999999999999999E-3</v>
      </c>
      <c r="N99" s="59">
        <v>5.0000000000000001E-4</v>
      </c>
    </row>
    <row r="100" spans="1:14">
      <c r="A100" t="s">
        <v>1277</v>
      </c>
      <c r="B100" t="s">
        <v>1278</v>
      </c>
      <c r="C100" t="s">
        <v>96</v>
      </c>
      <c r="D100" t="s">
        <v>108</v>
      </c>
      <c r="E100" t="s">
        <v>1279</v>
      </c>
      <c r="F100" t="s">
        <v>1273</v>
      </c>
      <c r="G100" t="s">
        <v>98</v>
      </c>
      <c r="H100" s="58">
        <v>163.02000000000001</v>
      </c>
      <c r="I100" s="58">
        <v>24060</v>
      </c>
      <c r="J100" s="58">
        <v>0</v>
      </c>
      <c r="K100" s="58">
        <v>39.222611999999998</v>
      </c>
      <c r="L100" s="59">
        <v>0</v>
      </c>
      <c r="M100" s="59">
        <v>2.3999999999999998E-3</v>
      </c>
      <c r="N100" s="59">
        <v>2.9999999999999997E-4</v>
      </c>
    </row>
    <row r="101" spans="1:14">
      <c r="A101" t="s">
        <v>1280</v>
      </c>
      <c r="B101" t="s">
        <v>1281</v>
      </c>
      <c r="C101" t="s">
        <v>96</v>
      </c>
      <c r="D101" t="s">
        <v>108</v>
      </c>
      <c r="E101" t="s">
        <v>1282</v>
      </c>
      <c r="F101" t="s">
        <v>1273</v>
      </c>
      <c r="G101" t="s">
        <v>98</v>
      </c>
      <c r="H101" s="58">
        <v>748.65</v>
      </c>
      <c r="I101" s="58">
        <v>7154</v>
      </c>
      <c r="J101" s="58">
        <v>0</v>
      </c>
      <c r="K101" s="58">
        <v>53.558421000000003</v>
      </c>
      <c r="L101" s="59">
        <v>0</v>
      </c>
      <c r="M101" s="59">
        <v>3.2000000000000002E-3</v>
      </c>
      <c r="N101" s="59">
        <v>5.0000000000000001E-4</v>
      </c>
    </row>
    <row r="102" spans="1:14">
      <c r="A102" t="s">
        <v>1283</v>
      </c>
      <c r="B102" t="s">
        <v>1284</v>
      </c>
      <c r="C102" t="s">
        <v>96</v>
      </c>
      <c r="D102" t="s">
        <v>108</v>
      </c>
      <c r="E102" t="s">
        <v>1285</v>
      </c>
      <c r="F102" t="s">
        <v>1273</v>
      </c>
      <c r="G102" t="s">
        <v>98</v>
      </c>
      <c r="H102" s="58">
        <v>149.36000000000001</v>
      </c>
      <c r="I102" s="58">
        <v>20210</v>
      </c>
      <c r="J102" s="58">
        <v>0</v>
      </c>
      <c r="K102" s="58">
        <v>30.185656000000002</v>
      </c>
      <c r="L102" s="59">
        <v>0</v>
      </c>
      <c r="M102" s="59">
        <v>1.8E-3</v>
      </c>
      <c r="N102" s="59">
        <v>2.9999999999999997E-4</v>
      </c>
    </row>
    <row r="103" spans="1:14">
      <c r="A103" t="s">
        <v>1286</v>
      </c>
      <c r="B103" t="s">
        <v>1287</v>
      </c>
      <c r="C103" t="s">
        <v>96</v>
      </c>
      <c r="D103" t="s">
        <v>108</v>
      </c>
      <c r="E103" t="s">
        <v>1288</v>
      </c>
      <c r="F103" t="s">
        <v>1273</v>
      </c>
      <c r="G103" t="s">
        <v>98</v>
      </c>
      <c r="H103" s="58">
        <v>11112.06</v>
      </c>
      <c r="I103" s="58">
        <v>1709</v>
      </c>
      <c r="J103" s="58">
        <v>0</v>
      </c>
      <c r="K103" s="58">
        <v>189.9051054</v>
      </c>
      <c r="L103" s="59">
        <v>0</v>
      </c>
      <c r="M103" s="59">
        <v>1.14E-2</v>
      </c>
      <c r="N103" s="59">
        <v>1.6999999999999999E-3</v>
      </c>
    </row>
    <row r="104" spans="1:14">
      <c r="A104" t="s">
        <v>1289</v>
      </c>
      <c r="B104" t="s">
        <v>1290</v>
      </c>
      <c r="C104" t="s">
        <v>96</v>
      </c>
      <c r="D104" t="s">
        <v>108</v>
      </c>
      <c r="E104" t="s">
        <v>1291</v>
      </c>
      <c r="F104" t="s">
        <v>1292</v>
      </c>
      <c r="G104" t="s">
        <v>98</v>
      </c>
      <c r="H104" s="58">
        <v>3129.79</v>
      </c>
      <c r="I104" s="58">
        <v>4651</v>
      </c>
      <c r="J104" s="58">
        <v>0</v>
      </c>
      <c r="K104" s="58">
        <v>145.5665329</v>
      </c>
      <c r="L104" s="59">
        <v>0</v>
      </c>
      <c r="M104" s="59">
        <v>8.8000000000000005E-3</v>
      </c>
      <c r="N104" s="59">
        <v>1.2999999999999999E-3</v>
      </c>
    </row>
    <row r="105" spans="1:14">
      <c r="A105" t="s">
        <v>1293</v>
      </c>
      <c r="B105" t="s">
        <v>1294</v>
      </c>
      <c r="C105" t="s">
        <v>96</v>
      </c>
      <c r="D105" t="s">
        <v>108</v>
      </c>
      <c r="E105" t="s">
        <v>1295</v>
      </c>
      <c r="F105" t="s">
        <v>1292</v>
      </c>
      <c r="G105" t="s">
        <v>98</v>
      </c>
      <c r="H105" s="58">
        <v>748.69</v>
      </c>
      <c r="I105" s="58">
        <v>19210</v>
      </c>
      <c r="J105" s="58">
        <v>0</v>
      </c>
      <c r="K105" s="58">
        <v>143.82334900000001</v>
      </c>
      <c r="L105" s="59">
        <v>0</v>
      </c>
      <c r="M105" s="59">
        <v>8.6E-3</v>
      </c>
      <c r="N105" s="59">
        <v>1.2999999999999999E-3</v>
      </c>
    </row>
    <row r="106" spans="1:14">
      <c r="A106" t="s">
        <v>1296</v>
      </c>
      <c r="B106" t="s">
        <v>1297</v>
      </c>
      <c r="C106" t="s">
        <v>96</v>
      </c>
      <c r="D106" t="s">
        <v>108</v>
      </c>
      <c r="E106" t="s">
        <v>1298</v>
      </c>
      <c r="F106" t="s">
        <v>1292</v>
      </c>
      <c r="G106" t="s">
        <v>98</v>
      </c>
      <c r="H106" s="58">
        <v>2103.9299999999998</v>
      </c>
      <c r="I106" s="58">
        <v>6799</v>
      </c>
      <c r="J106" s="58">
        <v>0</v>
      </c>
      <c r="K106" s="58">
        <v>143.04620070000001</v>
      </c>
      <c r="L106" s="59">
        <v>0</v>
      </c>
      <c r="M106" s="59">
        <v>8.6E-3</v>
      </c>
      <c r="N106" s="59">
        <v>1.2999999999999999E-3</v>
      </c>
    </row>
    <row r="107" spans="1:14">
      <c r="A107" t="s">
        <v>1299</v>
      </c>
      <c r="B107" t="s">
        <v>1300</v>
      </c>
      <c r="C107" t="s">
        <v>96</v>
      </c>
      <c r="D107" t="s">
        <v>108</v>
      </c>
      <c r="E107" t="s">
        <v>1301</v>
      </c>
      <c r="F107" t="s">
        <v>110</v>
      </c>
      <c r="G107" t="s">
        <v>98</v>
      </c>
      <c r="H107" s="58">
        <v>206.72</v>
      </c>
      <c r="I107" s="58">
        <v>30260</v>
      </c>
      <c r="J107" s="58">
        <v>0</v>
      </c>
      <c r="K107" s="58">
        <v>62.553471999999999</v>
      </c>
      <c r="L107" s="59">
        <v>0</v>
      </c>
      <c r="M107" s="59">
        <v>3.8E-3</v>
      </c>
      <c r="N107" s="59">
        <v>5.9999999999999995E-4</v>
      </c>
    </row>
    <row r="108" spans="1:14">
      <c r="A108" t="s">
        <v>1302</v>
      </c>
      <c r="B108" t="s">
        <v>1303</v>
      </c>
      <c r="C108" t="s">
        <v>96</v>
      </c>
      <c r="D108" t="s">
        <v>108</v>
      </c>
      <c r="E108" t="s">
        <v>1304</v>
      </c>
      <c r="F108" t="s">
        <v>111</v>
      </c>
      <c r="G108" t="s">
        <v>98</v>
      </c>
      <c r="H108" s="58">
        <v>745.69</v>
      </c>
      <c r="I108" s="58">
        <v>509.6</v>
      </c>
      <c r="J108" s="58">
        <v>0</v>
      </c>
      <c r="K108" s="58">
        <v>3.8000362399999998</v>
      </c>
      <c r="L108" s="59">
        <v>0</v>
      </c>
      <c r="M108" s="59">
        <v>2.0000000000000001E-4</v>
      </c>
      <c r="N108" s="59">
        <v>0</v>
      </c>
    </row>
    <row r="109" spans="1:14">
      <c r="A109" t="s">
        <v>1305</v>
      </c>
      <c r="B109" t="s">
        <v>1306</v>
      </c>
      <c r="C109" t="s">
        <v>96</v>
      </c>
      <c r="D109" t="s">
        <v>108</v>
      </c>
      <c r="E109" t="s">
        <v>1307</v>
      </c>
      <c r="F109" t="s">
        <v>111</v>
      </c>
      <c r="G109" t="s">
        <v>98</v>
      </c>
      <c r="H109" s="58">
        <v>1475.59</v>
      </c>
      <c r="I109" s="58">
        <v>1320</v>
      </c>
      <c r="J109" s="58">
        <v>0</v>
      </c>
      <c r="K109" s="58">
        <v>19.477788</v>
      </c>
      <c r="L109" s="59">
        <v>0</v>
      </c>
      <c r="M109" s="59">
        <v>1.1999999999999999E-3</v>
      </c>
      <c r="N109" s="59">
        <v>2.0000000000000001E-4</v>
      </c>
    </row>
    <row r="110" spans="1:14">
      <c r="A110" t="s">
        <v>1308</v>
      </c>
      <c r="B110" t="s">
        <v>1309</v>
      </c>
      <c r="C110" t="s">
        <v>96</v>
      </c>
      <c r="D110" t="s">
        <v>108</v>
      </c>
      <c r="E110" t="s">
        <v>1310</v>
      </c>
      <c r="F110" t="s">
        <v>112</v>
      </c>
      <c r="G110" t="s">
        <v>98</v>
      </c>
      <c r="H110" s="58">
        <v>236.24</v>
      </c>
      <c r="I110" s="58">
        <v>7011</v>
      </c>
      <c r="J110" s="58">
        <v>0</v>
      </c>
      <c r="K110" s="58">
        <v>16.5627864</v>
      </c>
      <c r="L110" s="59">
        <v>0</v>
      </c>
      <c r="M110" s="59">
        <v>1E-3</v>
      </c>
      <c r="N110" s="59">
        <v>1E-4</v>
      </c>
    </row>
    <row r="111" spans="1:14">
      <c r="A111" t="s">
        <v>1311</v>
      </c>
      <c r="B111" t="s">
        <v>1312</v>
      </c>
      <c r="C111" t="s">
        <v>96</v>
      </c>
      <c r="D111" t="s">
        <v>108</v>
      </c>
      <c r="E111" t="s">
        <v>1313</v>
      </c>
      <c r="F111" t="s">
        <v>112</v>
      </c>
      <c r="G111" t="s">
        <v>98</v>
      </c>
      <c r="H111" s="58">
        <v>11.42</v>
      </c>
      <c r="I111" s="58">
        <v>11150</v>
      </c>
      <c r="J111" s="58">
        <v>0</v>
      </c>
      <c r="K111" s="58">
        <v>1.2733300000000001</v>
      </c>
      <c r="L111" s="59">
        <v>0</v>
      </c>
      <c r="M111" s="59">
        <v>1E-4</v>
      </c>
      <c r="N111" s="59">
        <v>0</v>
      </c>
    </row>
    <row r="112" spans="1:14">
      <c r="A112" t="s">
        <v>1314</v>
      </c>
      <c r="B112" t="s">
        <v>1315</v>
      </c>
      <c r="C112" t="s">
        <v>96</v>
      </c>
      <c r="D112" t="s">
        <v>108</v>
      </c>
      <c r="E112" t="s">
        <v>1316</v>
      </c>
      <c r="F112" t="s">
        <v>113</v>
      </c>
      <c r="G112" t="s">
        <v>98</v>
      </c>
      <c r="H112" s="58">
        <v>5523.51</v>
      </c>
      <c r="I112" s="58">
        <v>1798</v>
      </c>
      <c r="J112" s="58">
        <v>0</v>
      </c>
      <c r="K112" s="58">
        <v>99.312709799999993</v>
      </c>
      <c r="L112" s="59">
        <v>0</v>
      </c>
      <c r="M112" s="59">
        <v>6.0000000000000001E-3</v>
      </c>
      <c r="N112" s="59">
        <v>8.9999999999999998E-4</v>
      </c>
    </row>
    <row r="113" spans="1:14">
      <c r="A113" t="s">
        <v>1317</v>
      </c>
      <c r="B113" t="s">
        <v>1318</v>
      </c>
      <c r="C113" t="s">
        <v>96</v>
      </c>
      <c r="D113" t="s">
        <v>108</v>
      </c>
      <c r="E113" t="s">
        <v>563</v>
      </c>
      <c r="F113" t="s">
        <v>113</v>
      </c>
      <c r="G113" t="s">
        <v>98</v>
      </c>
      <c r="H113" s="58">
        <v>4886.8900000000003</v>
      </c>
      <c r="I113" s="58">
        <v>1494</v>
      </c>
      <c r="J113" s="58">
        <v>0</v>
      </c>
      <c r="K113" s="58">
        <v>73.010136599999996</v>
      </c>
      <c r="L113" s="59">
        <v>0</v>
      </c>
      <c r="M113" s="59">
        <v>4.4000000000000003E-3</v>
      </c>
      <c r="N113" s="59">
        <v>5.9999999999999995E-4</v>
      </c>
    </row>
    <row r="114" spans="1:14">
      <c r="A114" s="60" t="s">
        <v>1319</v>
      </c>
      <c r="B114" s="109" t="s">
        <v>3327</v>
      </c>
      <c r="C114" s="109" t="s">
        <v>3327</v>
      </c>
      <c r="D114" s="110" t="s">
        <v>3327</v>
      </c>
      <c r="E114" s="110" t="s">
        <v>3327</v>
      </c>
      <c r="F114" s="110" t="s">
        <v>3327</v>
      </c>
      <c r="G114" s="110" t="s">
        <v>3327</v>
      </c>
      <c r="H114" s="62">
        <v>180092.31</v>
      </c>
      <c r="I114" s="110" t="s">
        <v>3327</v>
      </c>
      <c r="J114" s="62">
        <v>1.1352500000000001</v>
      </c>
      <c r="K114" s="62">
        <v>756.04317140541025</v>
      </c>
      <c r="L114" s="110" t="s">
        <v>3327</v>
      </c>
      <c r="M114" s="61">
        <v>4.5499999999999999E-2</v>
      </c>
      <c r="N114" s="61">
        <v>6.7000000000000002E-3</v>
      </c>
    </row>
    <row r="115" spans="1:14">
      <c r="A115" t="s">
        <v>1320</v>
      </c>
      <c r="B115" t="s">
        <v>1321</v>
      </c>
      <c r="C115" t="s">
        <v>96</v>
      </c>
      <c r="D115" t="s">
        <v>108</v>
      </c>
      <c r="E115" t="s">
        <v>1322</v>
      </c>
      <c r="F115" t="s">
        <v>1142</v>
      </c>
      <c r="G115" t="s">
        <v>98</v>
      </c>
      <c r="H115" s="58">
        <v>366.99</v>
      </c>
      <c r="I115" s="58">
        <v>113.3</v>
      </c>
      <c r="J115" s="58">
        <v>0</v>
      </c>
      <c r="K115" s="58">
        <v>0.41579967000000001</v>
      </c>
      <c r="L115" s="59">
        <v>0</v>
      </c>
      <c r="M115" s="59">
        <v>0</v>
      </c>
      <c r="N115" s="59">
        <v>0</v>
      </c>
    </row>
    <row r="116" spans="1:14">
      <c r="A116" t="s">
        <v>1323</v>
      </c>
      <c r="B116" t="s">
        <v>1324</v>
      </c>
      <c r="C116" t="s">
        <v>96</v>
      </c>
      <c r="D116" t="s">
        <v>108</v>
      </c>
      <c r="E116" t="s">
        <v>1325</v>
      </c>
      <c r="F116" t="s">
        <v>322</v>
      </c>
      <c r="G116" t="s">
        <v>98</v>
      </c>
      <c r="H116" s="58">
        <v>464.97</v>
      </c>
      <c r="I116" s="58">
        <v>2602</v>
      </c>
      <c r="J116" s="58">
        <v>0</v>
      </c>
      <c r="K116" s="58">
        <v>12.098519400000001</v>
      </c>
      <c r="L116" s="59">
        <v>0</v>
      </c>
      <c r="M116" s="59">
        <v>6.9999999999999999E-4</v>
      </c>
      <c r="N116" s="59">
        <v>1E-4</v>
      </c>
    </row>
    <row r="117" spans="1:14">
      <c r="A117" t="s">
        <v>1326</v>
      </c>
      <c r="B117" t="s">
        <v>1327</v>
      </c>
      <c r="C117" t="s">
        <v>96</v>
      </c>
      <c r="D117" t="s">
        <v>108</v>
      </c>
      <c r="E117" t="s">
        <v>811</v>
      </c>
      <c r="F117" t="s">
        <v>672</v>
      </c>
      <c r="G117" t="s">
        <v>98</v>
      </c>
      <c r="H117" s="58">
        <v>72.099999999999994</v>
      </c>
      <c r="I117" s="58">
        <v>5400</v>
      </c>
      <c r="J117" s="58">
        <v>0</v>
      </c>
      <c r="K117" s="58">
        <v>3.8934000000000002</v>
      </c>
      <c r="L117" s="59">
        <v>0</v>
      </c>
      <c r="M117" s="59">
        <v>2.0000000000000001E-4</v>
      </c>
      <c r="N117" s="59">
        <v>0</v>
      </c>
    </row>
    <row r="118" spans="1:14">
      <c r="A118" t="s">
        <v>1328</v>
      </c>
      <c r="B118" t="s">
        <v>1329</v>
      </c>
      <c r="C118" t="s">
        <v>96</v>
      </c>
      <c r="D118" t="s">
        <v>108</v>
      </c>
      <c r="E118" t="s">
        <v>1330</v>
      </c>
      <c r="F118" t="s">
        <v>672</v>
      </c>
      <c r="G118" t="s">
        <v>98</v>
      </c>
      <c r="H118" s="58">
        <v>744.15</v>
      </c>
      <c r="I118" s="58">
        <v>1600</v>
      </c>
      <c r="J118" s="58">
        <v>0</v>
      </c>
      <c r="K118" s="58">
        <v>11.9064</v>
      </c>
      <c r="L118" s="59">
        <v>0</v>
      </c>
      <c r="M118" s="59">
        <v>6.9999999999999999E-4</v>
      </c>
      <c r="N118" s="59">
        <v>1E-4</v>
      </c>
    </row>
    <row r="119" spans="1:14">
      <c r="A119" t="s">
        <v>1331</v>
      </c>
      <c r="B119" t="s">
        <v>1332</v>
      </c>
      <c r="C119" t="s">
        <v>96</v>
      </c>
      <c r="D119" t="s">
        <v>108</v>
      </c>
      <c r="E119" t="s">
        <v>1333</v>
      </c>
      <c r="F119" t="s">
        <v>672</v>
      </c>
      <c r="G119" t="s">
        <v>98</v>
      </c>
      <c r="H119" s="58">
        <v>851.76</v>
      </c>
      <c r="I119" s="58">
        <v>720.6</v>
      </c>
      <c r="J119" s="58">
        <v>0</v>
      </c>
      <c r="K119" s="58">
        <v>6.1377825599999998</v>
      </c>
      <c r="L119" s="59">
        <v>0</v>
      </c>
      <c r="M119" s="59">
        <v>4.0000000000000002E-4</v>
      </c>
      <c r="N119" s="59">
        <v>1E-4</v>
      </c>
    </row>
    <row r="120" spans="1:14">
      <c r="A120" t="s">
        <v>1334</v>
      </c>
      <c r="B120" t="s">
        <v>1335</v>
      </c>
      <c r="C120" t="s">
        <v>96</v>
      </c>
      <c r="D120" t="s">
        <v>108</v>
      </c>
      <c r="E120" t="s">
        <v>1336</v>
      </c>
      <c r="F120" t="s">
        <v>672</v>
      </c>
      <c r="G120" t="s">
        <v>98</v>
      </c>
      <c r="H120" s="58">
        <v>804.36</v>
      </c>
      <c r="I120" s="58">
        <v>576.70000000000005</v>
      </c>
      <c r="J120" s="58">
        <v>0</v>
      </c>
      <c r="K120" s="58">
        <v>4.6387441200000001</v>
      </c>
      <c r="L120" s="59">
        <v>0</v>
      </c>
      <c r="M120" s="59">
        <v>2.9999999999999997E-4</v>
      </c>
      <c r="N120" s="59">
        <v>0</v>
      </c>
    </row>
    <row r="121" spans="1:14">
      <c r="A121" t="s">
        <v>1337</v>
      </c>
      <c r="B121" t="s">
        <v>1338</v>
      </c>
      <c r="C121" t="s">
        <v>96</v>
      </c>
      <c r="D121" t="s">
        <v>108</v>
      </c>
      <c r="E121" t="s">
        <v>1339</v>
      </c>
      <c r="F121" t="s">
        <v>595</v>
      </c>
      <c r="G121" t="s">
        <v>98</v>
      </c>
      <c r="H121" s="58">
        <v>8320.6299999999992</v>
      </c>
      <c r="I121" s="58">
        <v>145.80000000000001</v>
      </c>
      <c r="J121" s="58">
        <v>0</v>
      </c>
      <c r="K121" s="58">
        <v>12.13147854</v>
      </c>
      <c r="L121" s="59">
        <v>0</v>
      </c>
      <c r="M121" s="59">
        <v>6.9999999999999999E-4</v>
      </c>
      <c r="N121" s="59">
        <v>1E-4</v>
      </c>
    </row>
    <row r="122" spans="1:14">
      <c r="A122" t="s">
        <v>1340</v>
      </c>
      <c r="B122" t="s">
        <v>1341</v>
      </c>
      <c r="C122" t="s">
        <v>96</v>
      </c>
      <c r="D122" t="s">
        <v>108</v>
      </c>
      <c r="E122" t="s">
        <v>1342</v>
      </c>
      <c r="F122" t="s">
        <v>1343</v>
      </c>
      <c r="G122" t="s">
        <v>98</v>
      </c>
      <c r="H122" s="58">
        <v>246.94</v>
      </c>
      <c r="I122" s="58">
        <v>2227</v>
      </c>
      <c r="J122" s="58">
        <v>0</v>
      </c>
      <c r="K122" s="58">
        <v>5.4993537999999997</v>
      </c>
      <c r="L122" s="59">
        <v>0</v>
      </c>
      <c r="M122" s="59">
        <v>2.9999999999999997E-4</v>
      </c>
      <c r="N122" s="59">
        <v>0</v>
      </c>
    </row>
    <row r="123" spans="1:14">
      <c r="A123" t="s">
        <v>1344</v>
      </c>
      <c r="B123" t="s">
        <v>1345</v>
      </c>
      <c r="C123" t="s">
        <v>96</v>
      </c>
      <c r="D123" t="s">
        <v>108</v>
      </c>
      <c r="E123" t="s">
        <v>1346</v>
      </c>
      <c r="F123" t="s">
        <v>549</v>
      </c>
      <c r="G123" t="s">
        <v>98</v>
      </c>
      <c r="H123" s="58">
        <v>183.11</v>
      </c>
      <c r="I123" s="58">
        <v>29590</v>
      </c>
      <c r="J123" s="58">
        <v>0</v>
      </c>
      <c r="K123" s="58">
        <v>54.182248999999999</v>
      </c>
      <c r="L123" s="59">
        <v>1E-4</v>
      </c>
      <c r="M123" s="59">
        <v>3.3E-3</v>
      </c>
      <c r="N123" s="59">
        <v>5.0000000000000001E-4</v>
      </c>
    </row>
    <row r="124" spans="1:14">
      <c r="A124" t="s">
        <v>1347</v>
      </c>
      <c r="B124" t="s">
        <v>1348</v>
      </c>
      <c r="C124" t="s">
        <v>96</v>
      </c>
      <c r="D124" t="s">
        <v>108</v>
      </c>
      <c r="E124" t="s">
        <v>1349</v>
      </c>
      <c r="F124" t="s">
        <v>549</v>
      </c>
      <c r="G124" t="s">
        <v>98</v>
      </c>
      <c r="H124" s="58">
        <v>5.69</v>
      </c>
      <c r="I124" s="58">
        <v>164.4</v>
      </c>
      <c r="J124" s="58">
        <v>0</v>
      </c>
      <c r="K124" s="58">
        <v>9.3543600000000008E-3</v>
      </c>
      <c r="L124" s="59">
        <v>0</v>
      </c>
      <c r="M124" s="59">
        <v>0</v>
      </c>
      <c r="N124" s="59">
        <v>0</v>
      </c>
    </row>
    <row r="125" spans="1:14">
      <c r="A125" t="s">
        <v>1350</v>
      </c>
      <c r="B125" t="s">
        <v>1351</v>
      </c>
      <c r="C125" t="s">
        <v>96</v>
      </c>
      <c r="D125" t="s">
        <v>108</v>
      </c>
      <c r="E125" t="s">
        <v>1352</v>
      </c>
      <c r="F125" t="s">
        <v>549</v>
      </c>
      <c r="G125" t="s">
        <v>98</v>
      </c>
      <c r="H125" s="58">
        <v>122.08</v>
      </c>
      <c r="I125" s="58">
        <v>2774.000031</v>
      </c>
      <c r="J125" s="58">
        <v>0</v>
      </c>
      <c r="K125" s="58">
        <v>3.3864992378448</v>
      </c>
      <c r="L125" s="59">
        <v>0</v>
      </c>
      <c r="M125" s="59">
        <v>2.0000000000000001E-4</v>
      </c>
      <c r="N125" s="59">
        <v>0</v>
      </c>
    </row>
    <row r="126" spans="1:14">
      <c r="A126" t="s">
        <v>1353</v>
      </c>
      <c r="B126" t="s">
        <v>1354</v>
      </c>
      <c r="C126" t="s">
        <v>96</v>
      </c>
      <c r="D126" t="s">
        <v>108</v>
      </c>
      <c r="E126" t="s">
        <v>805</v>
      </c>
      <c r="F126" t="s">
        <v>549</v>
      </c>
      <c r="G126" t="s">
        <v>98</v>
      </c>
      <c r="H126" s="58">
        <v>3756.54</v>
      </c>
      <c r="I126" s="58">
        <v>420.000001</v>
      </c>
      <c r="J126" s="58">
        <v>0</v>
      </c>
      <c r="K126" s="58">
        <v>15.7774680375654</v>
      </c>
      <c r="L126" s="59">
        <v>0</v>
      </c>
      <c r="M126" s="59">
        <v>8.9999999999999998E-4</v>
      </c>
      <c r="N126" s="59">
        <v>1E-4</v>
      </c>
    </row>
    <row r="127" spans="1:14">
      <c r="A127" t="s">
        <v>1355</v>
      </c>
      <c r="B127" t="s">
        <v>1356</v>
      </c>
      <c r="C127" t="s">
        <v>96</v>
      </c>
      <c r="D127" t="s">
        <v>108</v>
      </c>
      <c r="E127" t="s">
        <v>1357</v>
      </c>
      <c r="F127" t="s">
        <v>549</v>
      </c>
      <c r="G127" t="s">
        <v>98</v>
      </c>
      <c r="H127" s="58">
        <v>853.61</v>
      </c>
      <c r="I127" s="58">
        <v>3575</v>
      </c>
      <c r="J127" s="58">
        <v>0</v>
      </c>
      <c r="K127" s="58">
        <v>30.516557500000001</v>
      </c>
      <c r="L127" s="59">
        <v>0</v>
      </c>
      <c r="M127" s="59">
        <v>1.8E-3</v>
      </c>
      <c r="N127" s="59">
        <v>2.9999999999999997E-4</v>
      </c>
    </row>
    <row r="128" spans="1:14">
      <c r="A128" t="s">
        <v>1358</v>
      </c>
      <c r="B128" t="s">
        <v>1359</v>
      </c>
      <c r="C128" t="s">
        <v>96</v>
      </c>
      <c r="D128" t="s">
        <v>108</v>
      </c>
      <c r="E128" t="s">
        <v>1360</v>
      </c>
      <c r="F128" t="s">
        <v>1361</v>
      </c>
      <c r="G128" t="s">
        <v>98</v>
      </c>
      <c r="H128" s="58">
        <v>124.25</v>
      </c>
      <c r="I128" s="58">
        <v>1558</v>
      </c>
      <c r="J128" s="58">
        <v>0</v>
      </c>
      <c r="K128" s="58">
        <v>1.9358150000000001</v>
      </c>
      <c r="L128" s="59">
        <v>0</v>
      </c>
      <c r="M128" s="59">
        <v>1E-4</v>
      </c>
      <c r="N128" s="59">
        <v>0</v>
      </c>
    </row>
    <row r="129" spans="1:14">
      <c r="A129" t="s">
        <v>1362</v>
      </c>
      <c r="B129" t="s">
        <v>1363</v>
      </c>
      <c r="C129" t="s">
        <v>96</v>
      </c>
      <c r="D129" t="s">
        <v>108</v>
      </c>
      <c r="E129" t="s">
        <v>1364</v>
      </c>
      <c r="F129" t="s">
        <v>1361</v>
      </c>
      <c r="G129" t="s">
        <v>98</v>
      </c>
      <c r="H129" s="58">
        <v>488.41</v>
      </c>
      <c r="I129" s="58">
        <v>627.29999999999995</v>
      </c>
      <c r="J129" s="58">
        <v>0</v>
      </c>
      <c r="K129" s="58">
        <v>3.0637959299999999</v>
      </c>
      <c r="L129" s="59">
        <v>0</v>
      </c>
      <c r="M129" s="59">
        <v>2.0000000000000001E-4</v>
      </c>
      <c r="N129" s="59">
        <v>0</v>
      </c>
    </row>
    <row r="130" spans="1:14">
      <c r="A130" t="s">
        <v>1365</v>
      </c>
      <c r="B130" t="s">
        <v>1366</v>
      </c>
      <c r="C130" t="s">
        <v>96</v>
      </c>
      <c r="D130" t="s">
        <v>108</v>
      </c>
      <c r="E130" t="s">
        <v>1367</v>
      </c>
      <c r="F130" t="s">
        <v>103</v>
      </c>
      <c r="G130" t="s">
        <v>98</v>
      </c>
      <c r="H130" s="58">
        <v>511.99</v>
      </c>
      <c r="I130" s="58">
        <v>2300</v>
      </c>
      <c r="J130" s="58">
        <v>0</v>
      </c>
      <c r="K130" s="58">
        <v>11.77577</v>
      </c>
      <c r="L130" s="59">
        <v>0</v>
      </c>
      <c r="M130" s="59">
        <v>6.9999999999999999E-4</v>
      </c>
      <c r="N130" s="59">
        <v>1E-4</v>
      </c>
    </row>
    <row r="131" spans="1:14">
      <c r="A131" t="s">
        <v>1368</v>
      </c>
      <c r="B131" t="s">
        <v>1369</v>
      </c>
      <c r="C131" t="s">
        <v>96</v>
      </c>
      <c r="D131" t="s">
        <v>108</v>
      </c>
      <c r="E131" t="s">
        <v>1370</v>
      </c>
      <c r="F131" t="s">
        <v>103</v>
      </c>
      <c r="G131" t="s">
        <v>98</v>
      </c>
      <c r="H131" s="58">
        <v>119.16</v>
      </c>
      <c r="I131" s="58">
        <v>9550</v>
      </c>
      <c r="J131" s="58">
        <v>0</v>
      </c>
      <c r="K131" s="58">
        <v>11.37978</v>
      </c>
      <c r="L131" s="59">
        <v>0</v>
      </c>
      <c r="M131" s="59">
        <v>6.9999999999999999E-4</v>
      </c>
      <c r="N131" s="59">
        <v>1E-4</v>
      </c>
    </row>
    <row r="132" spans="1:14">
      <c r="A132" t="s">
        <v>1371</v>
      </c>
      <c r="B132" t="s">
        <v>1372</v>
      </c>
      <c r="C132" t="s">
        <v>96</v>
      </c>
      <c r="D132" t="s">
        <v>108</v>
      </c>
      <c r="E132" t="s">
        <v>544</v>
      </c>
      <c r="F132" t="s">
        <v>103</v>
      </c>
      <c r="G132" t="s">
        <v>98</v>
      </c>
      <c r="H132" s="58">
        <v>58415.35</v>
      </c>
      <c r="I132" s="58">
        <v>65.599999999999994</v>
      </c>
      <c r="J132" s="58">
        <v>0</v>
      </c>
      <c r="K132" s="58">
        <v>38.320469600000003</v>
      </c>
      <c r="L132" s="59">
        <v>0</v>
      </c>
      <c r="M132" s="59">
        <v>2.3E-3</v>
      </c>
      <c r="N132" s="59">
        <v>2.9999999999999997E-4</v>
      </c>
    </row>
    <row r="133" spans="1:14">
      <c r="A133" t="s">
        <v>1373</v>
      </c>
      <c r="B133" t="s">
        <v>1374</v>
      </c>
      <c r="C133" t="s">
        <v>96</v>
      </c>
      <c r="D133" t="s">
        <v>108</v>
      </c>
      <c r="E133" t="s">
        <v>1375</v>
      </c>
      <c r="F133" t="s">
        <v>103</v>
      </c>
      <c r="G133" t="s">
        <v>98</v>
      </c>
      <c r="H133" s="58">
        <v>2813.62</v>
      </c>
      <c r="I133" s="58">
        <v>507.8</v>
      </c>
      <c r="J133" s="58">
        <v>0</v>
      </c>
      <c r="K133" s="58">
        <v>14.287562360000001</v>
      </c>
      <c r="L133" s="59">
        <v>0</v>
      </c>
      <c r="M133" s="59">
        <v>8.9999999999999998E-4</v>
      </c>
      <c r="N133" s="59">
        <v>1E-4</v>
      </c>
    </row>
    <row r="134" spans="1:14">
      <c r="A134" t="s">
        <v>1376</v>
      </c>
      <c r="B134" t="s">
        <v>1377</v>
      </c>
      <c r="C134" t="s">
        <v>96</v>
      </c>
      <c r="D134" t="s">
        <v>108</v>
      </c>
      <c r="E134" t="s">
        <v>675</v>
      </c>
      <c r="F134" t="s">
        <v>103</v>
      </c>
      <c r="G134" t="s">
        <v>98</v>
      </c>
      <c r="H134" s="58">
        <v>398.82</v>
      </c>
      <c r="I134" s="58">
        <v>4.9000000000000004</v>
      </c>
      <c r="J134" s="58">
        <v>0</v>
      </c>
      <c r="K134" s="58">
        <v>1.9542179999999999E-2</v>
      </c>
      <c r="L134" s="59">
        <v>0</v>
      </c>
      <c r="M134" s="59">
        <v>0</v>
      </c>
      <c r="N134" s="59">
        <v>0</v>
      </c>
    </row>
    <row r="135" spans="1:14">
      <c r="A135" t="s">
        <v>1378</v>
      </c>
      <c r="B135" t="s">
        <v>1379</v>
      </c>
      <c r="C135" t="s">
        <v>96</v>
      </c>
      <c r="D135" t="s">
        <v>108</v>
      </c>
      <c r="E135" t="s">
        <v>1380</v>
      </c>
      <c r="F135" t="s">
        <v>1089</v>
      </c>
      <c r="G135" t="s">
        <v>98</v>
      </c>
      <c r="H135" s="58">
        <v>591.78</v>
      </c>
      <c r="I135" s="58">
        <v>1336</v>
      </c>
      <c r="J135" s="58">
        <v>0</v>
      </c>
      <c r="K135" s="58">
        <v>7.9061807999999996</v>
      </c>
      <c r="L135" s="59">
        <v>0</v>
      </c>
      <c r="M135" s="59">
        <v>5.0000000000000001E-4</v>
      </c>
      <c r="N135" s="59">
        <v>1E-4</v>
      </c>
    </row>
    <row r="136" spans="1:14">
      <c r="A136" t="s">
        <v>1381</v>
      </c>
      <c r="B136" t="s">
        <v>1382</v>
      </c>
      <c r="C136" t="s">
        <v>96</v>
      </c>
      <c r="D136" t="s">
        <v>108</v>
      </c>
      <c r="E136" t="s">
        <v>1383</v>
      </c>
      <c r="F136" t="s">
        <v>1384</v>
      </c>
      <c r="G136" t="s">
        <v>98</v>
      </c>
      <c r="H136" s="58">
        <v>813.74</v>
      </c>
      <c r="I136" s="58">
        <v>574</v>
      </c>
      <c r="J136" s="58">
        <v>0</v>
      </c>
      <c r="K136" s="58">
        <v>4.6708676000000002</v>
      </c>
      <c r="L136" s="59">
        <v>0</v>
      </c>
      <c r="M136" s="59">
        <v>2.9999999999999997E-4</v>
      </c>
      <c r="N136" s="59">
        <v>0</v>
      </c>
    </row>
    <row r="137" spans="1:14">
      <c r="A137" t="s">
        <v>1385</v>
      </c>
      <c r="B137" t="s">
        <v>1386</v>
      </c>
      <c r="C137" t="s">
        <v>96</v>
      </c>
      <c r="D137" t="s">
        <v>108</v>
      </c>
      <c r="E137" t="s">
        <v>1387</v>
      </c>
      <c r="F137" t="s">
        <v>477</v>
      </c>
      <c r="G137" t="s">
        <v>98</v>
      </c>
      <c r="H137" s="58">
        <v>1007.08</v>
      </c>
      <c r="I137" s="58">
        <v>900</v>
      </c>
      <c r="J137" s="58">
        <v>0</v>
      </c>
      <c r="K137" s="58">
        <v>9.06372</v>
      </c>
      <c r="L137" s="59">
        <v>0</v>
      </c>
      <c r="M137" s="59">
        <v>5.0000000000000001E-4</v>
      </c>
      <c r="N137" s="59">
        <v>1E-4</v>
      </c>
    </row>
    <row r="138" spans="1:14">
      <c r="A138" t="s">
        <v>1388</v>
      </c>
      <c r="B138" t="s">
        <v>1389</v>
      </c>
      <c r="C138" t="s">
        <v>96</v>
      </c>
      <c r="D138" t="s">
        <v>108</v>
      </c>
      <c r="E138" t="s">
        <v>1390</v>
      </c>
      <c r="F138" t="s">
        <v>477</v>
      </c>
      <c r="G138" t="s">
        <v>98</v>
      </c>
      <c r="H138" s="58">
        <v>628.75</v>
      </c>
      <c r="I138" s="58">
        <v>951.2</v>
      </c>
      <c r="J138" s="58">
        <v>0</v>
      </c>
      <c r="K138" s="58">
        <v>5.9806699999999999</v>
      </c>
      <c r="L138" s="59">
        <v>0</v>
      </c>
      <c r="M138" s="59">
        <v>4.0000000000000002E-4</v>
      </c>
      <c r="N138" s="59">
        <v>1E-4</v>
      </c>
    </row>
    <row r="139" spans="1:14">
      <c r="A139" t="s">
        <v>1391</v>
      </c>
      <c r="B139" t="s">
        <v>1392</v>
      </c>
      <c r="C139" t="s">
        <v>96</v>
      </c>
      <c r="D139" t="s">
        <v>108</v>
      </c>
      <c r="E139" t="s">
        <v>1393</v>
      </c>
      <c r="F139" t="s">
        <v>477</v>
      </c>
      <c r="G139" t="s">
        <v>98</v>
      </c>
      <c r="H139" s="58">
        <v>274.7</v>
      </c>
      <c r="I139" s="58">
        <v>417.2</v>
      </c>
      <c r="J139" s="58">
        <v>0</v>
      </c>
      <c r="K139" s="58">
        <v>1.1460484</v>
      </c>
      <c r="L139" s="59">
        <v>0</v>
      </c>
      <c r="M139" s="59">
        <v>1E-4</v>
      </c>
      <c r="N139" s="59">
        <v>0</v>
      </c>
    </row>
    <row r="140" spans="1:14">
      <c r="A140" t="s">
        <v>1394</v>
      </c>
      <c r="B140" t="s">
        <v>1395</v>
      </c>
      <c r="C140" t="s">
        <v>96</v>
      </c>
      <c r="D140" t="s">
        <v>108</v>
      </c>
      <c r="E140" t="s">
        <v>1396</v>
      </c>
      <c r="F140" t="s">
        <v>477</v>
      </c>
      <c r="G140" t="s">
        <v>98</v>
      </c>
      <c r="H140" s="58">
        <v>4796.17</v>
      </c>
      <c r="I140" s="58">
        <v>1100</v>
      </c>
      <c r="J140" s="58">
        <v>0.80786000000000002</v>
      </c>
      <c r="K140" s="58">
        <v>53.565730000000002</v>
      </c>
      <c r="L140" s="59">
        <v>0</v>
      </c>
      <c r="M140" s="59">
        <v>3.2000000000000002E-3</v>
      </c>
      <c r="N140" s="59">
        <v>5.0000000000000001E-4</v>
      </c>
    </row>
    <row r="141" spans="1:14">
      <c r="A141" t="s">
        <v>1397</v>
      </c>
      <c r="B141" t="s">
        <v>1398</v>
      </c>
      <c r="C141" t="s">
        <v>96</v>
      </c>
      <c r="D141" t="s">
        <v>108</v>
      </c>
      <c r="E141" t="s">
        <v>1399</v>
      </c>
      <c r="F141" t="s">
        <v>477</v>
      </c>
      <c r="G141" t="s">
        <v>98</v>
      </c>
      <c r="H141" s="58">
        <v>602.69000000000005</v>
      </c>
      <c r="I141" s="58">
        <v>3813</v>
      </c>
      <c r="J141" s="58">
        <v>0</v>
      </c>
      <c r="K141" s="58">
        <v>22.9805697</v>
      </c>
      <c r="L141" s="59">
        <v>0</v>
      </c>
      <c r="M141" s="59">
        <v>1.4E-3</v>
      </c>
      <c r="N141" s="59">
        <v>2.0000000000000001E-4</v>
      </c>
    </row>
    <row r="142" spans="1:14">
      <c r="A142" t="s">
        <v>1400</v>
      </c>
      <c r="B142" t="s">
        <v>1401</v>
      </c>
      <c r="C142" t="s">
        <v>96</v>
      </c>
      <c r="D142" t="s">
        <v>108</v>
      </c>
      <c r="E142" t="s">
        <v>1402</v>
      </c>
      <c r="F142" t="s">
        <v>477</v>
      </c>
      <c r="G142" t="s">
        <v>98</v>
      </c>
      <c r="H142" s="58">
        <v>3080.67</v>
      </c>
      <c r="I142" s="58">
        <v>311.2</v>
      </c>
      <c r="J142" s="58">
        <v>0</v>
      </c>
      <c r="K142" s="58">
        <v>9.5870450399999996</v>
      </c>
      <c r="L142" s="59">
        <v>0</v>
      </c>
      <c r="M142" s="59">
        <v>5.9999999999999995E-4</v>
      </c>
      <c r="N142" s="59">
        <v>1E-4</v>
      </c>
    </row>
    <row r="143" spans="1:14">
      <c r="A143" t="s">
        <v>1403</v>
      </c>
      <c r="B143" t="s">
        <v>1404</v>
      </c>
      <c r="C143" t="s">
        <v>96</v>
      </c>
      <c r="D143" t="s">
        <v>108</v>
      </c>
      <c r="E143" t="s">
        <v>1405</v>
      </c>
      <c r="F143" t="s">
        <v>477</v>
      </c>
      <c r="G143" t="s">
        <v>98</v>
      </c>
      <c r="H143" s="58">
        <v>186.04</v>
      </c>
      <c r="I143" s="58">
        <v>5397</v>
      </c>
      <c r="J143" s="58">
        <v>0</v>
      </c>
      <c r="K143" s="58">
        <v>10.0405788</v>
      </c>
      <c r="L143" s="59">
        <v>0</v>
      </c>
      <c r="M143" s="59">
        <v>5.9999999999999995E-4</v>
      </c>
      <c r="N143" s="59">
        <v>1E-4</v>
      </c>
    </row>
    <row r="144" spans="1:14">
      <c r="A144" t="s">
        <v>1406</v>
      </c>
      <c r="B144" t="s">
        <v>1407</v>
      </c>
      <c r="C144" t="s">
        <v>96</v>
      </c>
      <c r="D144" t="s">
        <v>108</v>
      </c>
      <c r="E144" t="s">
        <v>1408</v>
      </c>
      <c r="F144" t="s">
        <v>477</v>
      </c>
      <c r="G144" t="s">
        <v>98</v>
      </c>
      <c r="H144" s="58">
        <v>729.48</v>
      </c>
      <c r="I144" s="58">
        <v>1035</v>
      </c>
      <c r="J144" s="58">
        <v>0</v>
      </c>
      <c r="K144" s="58">
        <v>7.5501180000000003</v>
      </c>
      <c r="L144" s="59">
        <v>0</v>
      </c>
      <c r="M144" s="59">
        <v>5.0000000000000001E-4</v>
      </c>
      <c r="N144" s="59">
        <v>1E-4</v>
      </c>
    </row>
    <row r="145" spans="1:14">
      <c r="A145" t="s">
        <v>1409</v>
      </c>
      <c r="B145" t="s">
        <v>1410</v>
      </c>
      <c r="C145" t="s">
        <v>96</v>
      </c>
      <c r="D145" t="s">
        <v>108</v>
      </c>
      <c r="E145" t="s">
        <v>1411</v>
      </c>
      <c r="F145" t="s">
        <v>1111</v>
      </c>
      <c r="G145" t="s">
        <v>98</v>
      </c>
      <c r="H145" s="58">
        <v>436.16</v>
      </c>
      <c r="I145" s="58">
        <v>2373</v>
      </c>
      <c r="J145" s="58">
        <v>0</v>
      </c>
      <c r="K145" s="58">
        <v>10.3500768</v>
      </c>
      <c r="L145" s="59">
        <v>0</v>
      </c>
      <c r="M145" s="59">
        <v>5.9999999999999995E-4</v>
      </c>
      <c r="N145" s="59">
        <v>1E-4</v>
      </c>
    </row>
    <row r="146" spans="1:14">
      <c r="A146" t="s">
        <v>1412</v>
      </c>
      <c r="B146" t="s">
        <v>1413</v>
      </c>
      <c r="C146" t="s">
        <v>96</v>
      </c>
      <c r="D146" t="s">
        <v>108</v>
      </c>
      <c r="E146" t="s">
        <v>1414</v>
      </c>
      <c r="F146" t="s">
        <v>1111</v>
      </c>
      <c r="G146" t="s">
        <v>98</v>
      </c>
      <c r="H146" s="58">
        <v>18.39</v>
      </c>
      <c r="I146" s="58">
        <v>14000</v>
      </c>
      <c r="J146" s="58">
        <v>0</v>
      </c>
      <c r="K146" s="58">
        <v>2.5746000000000002</v>
      </c>
      <c r="L146" s="59">
        <v>0</v>
      </c>
      <c r="M146" s="59">
        <v>2.0000000000000001E-4</v>
      </c>
      <c r="N146" s="59">
        <v>0</v>
      </c>
    </row>
    <row r="147" spans="1:14">
      <c r="A147" t="s">
        <v>1415</v>
      </c>
      <c r="B147" t="s">
        <v>1416</v>
      </c>
      <c r="C147" t="s">
        <v>96</v>
      </c>
      <c r="D147" t="s">
        <v>108</v>
      </c>
      <c r="E147" t="s">
        <v>1417</v>
      </c>
      <c r="F147" t="s">
        <v>1111</v>
      </c>
      <c r="G147" t="s">
        <v>98</v>
      </c>
      <c r="H147" s="58">
        <v>317.54000000000002</v>
      </c>
      <c r="I147" s="58">
        <v>6480</v>
      </c>
      <c r="J147" s="58">
        <v>0</v>
      </c>
      <c r="K147" s="58">
        <v>20.576592000000002</v>
      </c>
      <c r="L147" s="59">
        <v>0</v>
      </c>
      <c r="M147" s="59">
        <v>1.1999999999999999E-3</v>
      </c>
      <c r="N147" s="59">
        <v>2.0000000000000001E-4</v>
      </c>
    </row>
    <row r="148" spans="1:14">
      <c r="A148" t="s">
        <v>1418</v>
      </c>
      <c r="B148" t="s">
        <v>1419</v>
      </c>
      <c r="C148" t="s">
        <v>96</v>
      </c>
      <c r="D148" t="s">
        <v>108</v>
      </c>
      <c r="E148" t="s">
        <v>1420</v>
      </c>
      <c r="F148" t="s">
        <v>1111</v>
      </c>
      <c r="G148" t="s">
        <v>98</v>
      </c>
      <c r="H148" s="58">
        <v>2016.32</v>
      </c>
      <c r="I148" s="58">
        <v>1411</v>
      </c>
      <c r="J148" s="58">
        <v>0</v>
      </c>
      <c r="K148" s="58">
        <v>28.4502752</v>
      </c>
      <c r="L148" s="59">
        <v>0</v>
      </c>
      <c r="M148" s="59">
        <v>1.6999999999999999E-3</v>
      </c>
      <c r="N148" s="59">
        <v>2.9999999999999997E-4</v>
      </c>
    </row>
    <row r="149" spans="1:14">
      <c r="A149" t="s">
        <v>1421</v>
      </c>
      <c r="B149" t="s">
        <v>1422</v>
      </c>
      <c r="C149" t="s">
        <v>96</v>
      </c>
      <c r="D149" t="s">
        <v>108</v>
      </c>
      <c r="E149" t="s">
        <v>1423</v>
      </c>
      <c r="F149" t="s">
        <v>1424</v>
      </c>
      <c r="G149" t="s">
        <v>98</v>
      </c>
      <c r="H149" s="58">
        <v>604.62</v>
      </c>
      <c r="I149" s="58">
        <v>710.8</v>
      </c>
      <c r="J149" s="58">
        <v>0</v>
      </c>
      <c r="K149" s="58">
        <v>4.2976389599999996</v>
      </c>
      <c r="L149" s="59">
        <v>0</v>
      </c>
      <c r="M149" s="59">
        <v>2.9999999999999997E-4</v>
      </c>
      <c r="N149" s="59">
        <v>0</v>
      </c>
    </row>
    <row r="150" spans="1:14">
      <c r="A150" t="s">
        <v>1425</v>
      </c>
      <c r="B150" t="s">
        <v>1426</v>
      </c>
      <c r="C150" t="s">
        <v>96</v>
      </c>
      <c r="D150" t="s">
        <v>108</v>
      </c>
      <c r="E150" t="s">
        <v>1427</v>
      </c>
      <c r="F150" t="s">
        <v>613</v>
      </c>
      <c r="G150" t="s">
        <v>98</v>
      </c>
      <c r="H150" s="58">
        <v>300.06</v>
      </c>
      <c r="I150" s="58">
        <v>7000</v>
      </c>
      <c r="J150" s="58">
        <v>0</v>
      </c>
      <c r="K150" s="58">
        <v>21.004200000000001</v>
      </c>
      <c r="L150" s="59">
        <v>0</v>
      </c>
      <c r="M150" s="59">
        <v>1.2999999999999999E-3</v>
      </c>
      <c r="N150" s="59">
        <v>2.0000000000000001E-4</v>
      </c>
    </row>
    <row r="151" spans="1:14">
      <c r="A151" t="s">
        <v>1428</v>
      </c>
      <c r="B151" t="s">
        <v>1429</v>
      </c>
      <c r="C151" t="s">
        <v>96</v>
      </c>
      <c r="D151" t="s">
        <v>108</v>
      </c>
      <c r="E151" t="s">
        <v>1430</v>
      </c>
      <c r="F151" t="s">
        <v>731</v>
      </c>
      <c r="G151" t="s">
        <v>98</v>
      </c>
      <c r="H151" s="58">
        <v>892.98</v>
      </c>
      <c r="I151" s="58">
        <v>468</v>
      </c>
      <c r="J151" s="58">
        <v>0</v>
      </c>
      <c r="K151" s="58">
        <v>4.1791463999999996</v>
      </c>
      <c r="L151" s="59">
        <v>0</v>
      </c>
      <c r="M151" s="59">
        <v>2.9999999999999997E-4</v>
      </c>
      <c r="N151" s="59">
        <v>0</v>
      </c>
    </row>
    <row r="152" spans="1:14">
      <c r="A152" t="s">
        <v>1431</v>
      </c>
      <c r="B152" t="s">
        <v>1432</v>
      </c>
      <c r="C152" t="s">
        <v>96</v>
      </c>
      <c r="D152" t="s">
        <v>108</v>
      </c>
      <c r="E152" t="s">
        <v>1433</v>
      </c>
      <c r="F152" t="s">
        <v>731</v>
      </c>
      <c r="G152" t="s">
        <v>98</v>
      </c>
      <c r="H152" s="58">
        <v>3080.76</v>
      </c>
      <c r="I152" s="58">
        <v>230.2</v>
      </c>
      <c r="J152" s="58">
        <v>0</v>
      </c>
      <c r="K152" s="58">
        <v>7.0919095199999997</v>
      </c>
      <c r="L152" s="59">
        <v>0</v>
      </c>
      <c r="M152" s="59">
        <v>4.0000000000000002E-4</v>
      </c>
      <c r="N152" s="59">
        <v>1E-4</v>
      </c>
    </row>
    <row r="153" spans="1:14">
      <c r="A153" t="s">
        <v>1434</v>
      </c>
      <c r="B153" t="s">
        <v>1435</v>
      </c>
      <c r="C153" t="s">
        <v>96</v>
      </c>
      <c r="D153" t="s">
        <v>108</v>
      </c>
      <c r="E153" t="s">
        <v>1436</v>
      </c>
      <c r="F153" t="s">
        <v>731</v>
      </c>
      <c r="G153" t="s">
        <v>98</v>
      </c>
      <c r="H153" s="58">
        <v>1182.92</v>
      </c>
      <c r="I153" s="58">
        <v>776.5</v>
      </c>
      <c r="J153" s="58">
        <v>0</v>
      </c>
      <c r="K153" s="58">
        <v>9.1853738000000007</v>
      </c>
      <c r="L153" s="59">
        <v>0</v>
      </c>
      <c r="M153" s="59">
        <v>5.9999999999999995E-4</v>
      </c>
      <c r="N153" s="59">
        <v>1E-4</v>
      </c>
    </row>
    <row r="154" spans="1:14">
      <c r="A154" t="s">
        <v>1437</v>
      </c>
      <c r="B154" t="s">
        <v>1438</v>
      </c>
      <c r="C154" t="s">
        <v>96</v>
      </c>
      <c r="D154" t="s">
        <v>108</v>
      </c>
      <c r="E154" t="s">
        <v>1439</v>
      </c>
      <c r="F154" t="s">
        <v>766</v>
      </c>
      <c r="G154" t="s">
        <v>98</v>
      </c>
      <c r="H154" s="58">
        <v>248.22</v>
      </c>
      <c r="I154" s="58">
        <v>11590</v>
      </c>
      <c r="J154" s="58">
        <v>0</v>
      </c>
      <c r="K154" s="58">
        <v>28.768698000000001</v>
      </c>
      <c r="L154" s="59">
        <v>0</v>
      </c>
      <c r="M154" s="59">
        <v>1.6999999999999999E-3</v>
      </c>
      <c r="N154" s="59">
        <v>2.9999999999999997E-4</v>
      </c>
    </row>
    <row r="155" spans="1:14">
      <c r="A155" t="s">
        <v>1440</v>
      </c>
      <c r="B155" t="s">
        <v>1441</v>
      </c>
      <c r="C155" t="s">
        <v>96</v>
      </c>
      <c r="D155" t="s">
        <v>108</v>
      </c>
      <c r="E155" t="s">
        <v>1442</v>
      </c>
      <c r="F155" t="s">
        <v>766</v>
      </c>
      <c r="G155" t="s">
        <v>98</v>
      </c>
      <c r="H155" s="58">
        <v>52.24</v>
      </c>
      <c r="I155" s="58">
        <v>19800</v>
      </c>
      <c r="J155" s="58">
        <v>0</v>
      </c>
      <c r="K155" s="58">
        <v>10.34352</v>
      </c>
      <c r="L155" s="59">
        <v>0</v>
      </c>
      <c r="M155" s="59">
        <v>5.9999999999999995E-4</v>
      </c>
      <c r="N155" s="59">
        <v>1E-4</v>
      </c>
    </row>
    <row r="156" spans="1:14">
      <c r="A156" t="s">
        <v>1443</v>
      </c>
      <c r="B156" t="s">
        <v>1444</v>
      </c>
      <c r="C156" t="s">
        <v>96</v>
      </c>
      <c r="D156" t="s">
        <v>108</v>
      </c>
      <c r="E156" t="s">
        <v>1445</v>
      </c>
      <c r="F156" t="s">
        <v>766</v>
      </c>
      <c r="G156" t="s">
        <v>98</v>
      </c>
      <c r="H156" s="58">
        <v>377.04</v>
      </c>
      <c r="I156" s="58">
        <v>233.7</v>
      </c>
      <c r="J156" s="58">
        <v>0</v>
      </c>
      <c r="K156" s="58">
        <v>0.88114247999999995</v>
      </c>
      <c r="L156" s="59">
        <v>0</v>
      </c>
      <c r="M156" s="59">
        <v>1E-4</v>
      </c>
      <c r="N156" s="59">
        <v>0</v>
      </c>
    </row>
    <row r="157" spans="1:14">
      <c r="A157" t="s">
        <v>1446</v>
      </c>
      <c r="B157" t="s">
        <v>1447</v>
      </c>
      <c r="C157" t="s">
        <v>96</v>
      </c>
      <c r="D157" t="s">
        <v>108</v>
      </c>
      <c r="E157" t="s">
        <v>1448</v>
      </c>
      <c r="F157" t="s">
        <v>618</v>
      </c>
      <c r="G157" t="s">
        <v>98</v>
      </c>
      <c r="H157" s="58">
        <v>3645.96</v>
      </c>
      <c r="I157" s="58">
        <v>512</v>
      </c>
      <c r="J157" s="58">
        <v>0</v>
      </c>
      <c r="K157" s="58">
        <v>18.667315200000001</v>
      </c>
      <c r="L157" s="59">
        <v>0</v>
      </c>
      <c r="M157" s="59">
        <v>1.1000000000000001E-3</v>
      </c>
      <c r="N157" s="59">
        <v>2.0000000000000001E-4</v>
      </c>
    </row>
    <row r="158" spans="1:14">
      <c r="A158" t="s">
        <v>1449</v>
      </c>
      <c r="B158" t="s">
        <v>1450</v>
      </c>
      <c r="C158" t="s">
        <v>96</v>
      </c>
      <c r="D158" t="s">
        <v>108</v>
      </c>
      <c r="E158" t="s">
        <v>1451</v>
      </c>
      <c r="F158" t="s">
        <v>618</v>
      </c>
      <c r="G158" t="s">
        <v>98</v>
      </c>
      <c r="H158" s="58">
        <v>66.83</v>
      </c>
      <c r="I158" s="58">
        <v>6898</v>
      </c>
      <c r="J158" s="58">
        <v>0</v>
      </c>
      <c r="K158" s="58">
        <v>4.6099334000000001</v>
      </c>
      <c r="L158" s="59">
        <v>0</v>
      </c>
      <c r="M158" s="59">
        <v>2.9999999999999997E-4</v>
      </c>
      <c r="N158" s="59">
        <v>0</v>
      </c>
    </row>
    <row r="159" spans="1:14">
      <c r="A159" t="s">
        <v>1452</v>
      </c>
      <c r="B159" t="s">
        <v>1453</v>
      </c>
      <c r="C159" t="s">
        <v>96</v>
      </c>
      <c r="D159" t="s">
        <v>108</v>
      </c>
      <c r="E159" t="s">
        <v>818</v>
      </c>
      <c r="F159" t="s">
        <v>342</v>
      </c>
      <c r="G159" t="s">
        <v>98</v>
      </c>
      <c r="H159" s="58">
        <v>5659.64</v>
      </c>
      <c r="I159" s="58">
        <v>394</v>
      </c>
      <c r="J159" s="58">
        <v>0</v>
      </c>
      <c r="K159" s="58">
        <v>22.298981600000001</v>
      </c>
      <c r="L159" s="59">
        <v>1E-4</v>
      </c>
      <c r="M159" s="59">
        <v>1.2999999999999999E-3</v>
      </c>
      <c r="N159" s="59">
        <v>2.0000000000000001E-4</v>
      </c>
    </row>
    <row r="160" spans="1:14">
      <c r="A160" t="s">
        <v>1454</v>
      </c>
      <c r="B160" t="s">
        <v>1455</v>
      </c>
      <c r="C160" t="s">
        <v>96</v>
      </c>
      <c r="D160" t="s">
        <v>108</v>
      </c>
      <c r="E160" t="s">
        <v>1456</v>
      </c>
      <c r="F160" t="s">
        <v>1457</v>
      </c>
      <c r="G160" t="s">
        <v>98</v>
      </c>
      <c r="H160" s="58">
        <v>9000.14</v>
      </c>
      <c r="I160" s="58">
        <v>160.30000000000001</v>
      </c>
      <c r="J160" s="58">
        <v>0</v>
      </c>
      <c r="K160" s="58">
        <v>14.42722442</v>
      </c>
      <c r="L160" s="59">
        <v>0</v>
      </c>
      <c r="M160" s="59">
        <v>8.9999999999999998E-4</v>
      </c>
      <c r="N160" s="59">
        <v>1E-4</v>
      </c>
    </row>
    <row r="161" spans="1:14">
      <c r="A161" t="s">
        <v>1458</v>
      </c>
      <c r="B161" t="s">
        <v>1459</v>
      </c>
      <c r="C161" t="s">
        <v>96</v>
      </c>
      <c r="D161" t="s">
        <v>108</v>
      </c>
      <c r="E161" t="s">
        <v>1460</v>
      </c>
      <c r="F161" t="s">
        <v>1461</v>
      </c>
      <c r="G161" t="s">
        <v>98</v>
      </c>
      <c r="H161" s="58">
        <v>3668.75</v>
      </c>
      <c r="I161" s="58">
        <v>592.4</v>
      </c>
      <c r="J161" s="58">
        <v>0</v>
      </c>
      <c r="K161" s="58">
        <v>21.733675000000002</v>
      </c>
      <c r="L161" s="59">
        <v>0</v>
      </c>
      <c r="M161" s="59">
        <v>1.2999999999999999E-3</v>
      </c>
      <c r="N161" s="59">
        <v>2.0000000000000001E-4</v>
      </c>
    </row>
    <row r="162" spans="1:14">
      <c r="A162" t="s">
        <v>1462</v>
      </c>
      <c r="B162" t="s">
        <v>1463</v>
      </c>
      <c r="C162" t="s">
        <v>96</v>
      </c>
      <c r="D162" t="s">
        <v>108</v>
      </c>
      <c r="E162" t="s">
        <v>1464</v>
      </c>
      <c r="F162" t="s">
        <v>109</v>
      </c>
      <c r="G162" t="s">
        <v>98</v>
      </c>
      <c r="H162" s="58">
        <v>17.39</v>
      </c>
      <c r="I162" s="58">
        <v>7941</v>
      </c>
      <c r="J162" s="58">
        <v>0</v>
      </c>
      <c r="K162" s="58">
        <v>1.3809399</v>
      </c>
      <c r="L162" s="59">
        <v>0</v>
      </c>
      <c r="M162" s="59">
        <v>1E-4</v>
      </c>
      <c r="N162" s="59">
        <v>0</v>
      </c>
    </row>
    <row r="163" spans="1:14">
      <c r="A163" t="s">
        <v>1465</v>
      </c>
      <c r="B163" t="s">
        <v>1466</v>
      </c>
      <c r="C163" t="s">
        <v>96</v>
      </c>
      <c r="D163" t="s">
        <v>108</v>
      </c>
      <c r="E163" t="s">
        <v>1467</v>
      </c>
      <c r="F163" t="s">
        <v>109</v>
      </c>
      <c r="G163" t="s">
        <v>98</v>
      </c>
      <c r="H163" s="58">
        <v>3002.86</v>
      </c>
      <c r="I163" s="58">
        <v>130.1</v>
      </c>
      <c r="J163" s="58">
        <v>0</v>
      </c>
      <c r="K163" s="58">
        <v>3.9067208600000001</v>
      </c>
      <c r="L163" s="59">
        <v>0</v>
      </c>
      <c r="M163" s="59">
        <v>2.0000000000000001E-4</v>
      </c>
      <c r="N163" s="59">
        <v>0</v>
      </c>
    </row>
    <row r="164" spans="1:14">
      <c r="A164" t="s">
        <v>1468</v>
      </c>
      <c r="B164" t="s">
        <v>1469</v>
      </c>
      <c r="C164" t="s">
        <v>96</v>
      </c>
      <c r="D164" t="s">
        <v>108</v>
      </c>
      <c r="E164" t="s">
        <v>1470</v>
      </c>
      <c r="F164" t="s">
        <v>109</v>
      </c>
      <c r="G164" t="s">
        <v>98</v>
      </c>
      <c r="H164" s="58">
        <v>756.28</v>
      </c>
      <c r="I164" s="58">
        <v>392.7</v>
      </c>
      <c r="J164" s="58">
        <v>0</v>
      </c>
      <c r="K164" s="58">
        <v>2.9699115599999999</v>
      </c>
      <c r="L164" s="59">
        <v>0</v>
      </c>
      <c r="M164" s="59">
        <v>2.0000000000000001E-4</v>
      </c>
      <c r="N164" s="59">
        <v>0</v>
      </c>
    </row>
    <row r="165" spans="1:14">
      <c r="A165" t="s">
        <v>1471</v>
      </c>
      <c r="B165" t="s">
        <v>1472</v>
      </c>
      <c r="C165" t="s">
        <v>96</v>
      </c>
      <c r="D165" t="s">
        <v>108</v>
      </c>
      <c r="E165" t="s">
        <v>1473</v>
      </c>
      <c r="F165" t="s">
        <v>109</v>
      </c>
      <c r="G165" t="s">
        <v>98</v>
      </c>
      <c r="H165" s="58">
        <v>245.57</v>
      </c>
      <c r="I165" s="58">
        <v>243.2</v>
      </c>
      <c r="J165" s="58">
        <v>0</v>
      </c>
      <c r="K165" s="58">
        <v>0.59722624000000002</v>
      </c>
      <c r="L165" s="59">
        <v>0</v>
      </c>
      <c r="M165" s="59">
        <v>0</v>
      </c>
      <c r="N165" s="59">
        <v>0</v>
      </c>
    </row>
    <row r="166" spans="1:14">
      <c r="A166" t="s">
        <v>1474</v>
      </c>
      <c r="B166" t="s">
        <v>1475</v>
      </c>
      <c r="C166" t="s">
        <v>96</v>
      </c>
      <c r="D166" t="s">
        <v>108</v>
      </c>
      <c r="E166" t="s">
        <v>1476</v>
      </c>
      <c r="F166" t="s">
        <v>109</v>
      </c>
      <c r="G166" t="s">
        <v>98</v>
      </c>
      <c r="H166" s="58">
        <v>2001.79</v>
      </c>
      <c r="I166" s="58">
        <v>460.1</v>
      </c>
      <c r="J166" s="58">
        <v>0</v>
      </c>
      <c r="K166" s="58">
        <v>9.2102357900000005</v>
      </c>
      <c r="L166" s="59">
        <v>0</v>
      </c>
      <c r="M166" s="59">
        <v>5.9999999999999995E-4</v>
      </c>
      <c r="N166" s="59">
        <v>1E-4</v>
      </c>
    </row>
    <row r="167" spans="1:14">
      <c r="A167" t="s">
        <v>1477</v>
      </c>
      <c r="B167" t="s">
        <v>1478</v>
      </c>
      <c r="C167" t="s">
        <v>96</v>
      </c>
      <c r="D167" t="s">
        <v>108</v>
      </c>
      <c r="E167" t="s">
        <v>1479</v>
      </c>
      <c r="F167" t="s">
        <v>1269</v>
      </c>
      <c r="G167" t="s">
        <v>98</v>
      </c>
      <c r="H167" s="58">
        <v>754.01</v>
      </c>
      <c r="I167" s="58">
        <v>160.1</v>
      </c>
      <c r="J167" s="58">
        <v>0</v>
      </c>
      <c r="K167" s="58">
        <v>1.20717001</v>
      </c>
      <c r="L167" s="59">
        <v>0</v>
      </c>
      <c r="M167" s="59">
        <v>1E-4</v>
      </c>
      <c r="N167" s="59">
        <v>0</v>
      </c>
    </row>
    <row r="168" spans="1:14">
      <c r="A168" t="s">
        <v>1480</v>
      </c>
      <c r="B168" t="s">
        <v>1481</v>
      </c>
      <c r="C168" t="s">
        <v>96</v>
      </c>
      <c r="D168" t="s">
        <v>108</v>
      </c>
      <c r="E168" t="s">
        <v>1482</v>
      </c>
      <c r="F168" t="s">
        <v>1269</v>
      </c>
      <c r="G168" t="s">
        <v>98</v>
      </c>
      <c r="H168" s="58">
        <v>313.07</v>
      </c>
      <c r="I168" s="58">
        <v>108.4</v>
      </c>
      <c r="J168" s="58">
        <v>0</v>
      </c>
      <c r="K168" s="58">
        <v>0.33936788000000001</v>
      </c>
      <c r="L168" s="59">
        <v>0</v>
      </c>
      <c r="M168" s="59">
        <v>0</v>
      </c>
      <c r="N168" s="59">
        <v>0</v>
      </c>
    </row>
    <row r="169" spans="1:14">
      <c r="A169" t="s">
        <v>1483</v>
      </c>
      <c r="B169" t="s">
        <v>1484</v>
      </c>
      <c r="C169" t="s">
        <v>96</v>
      </c>
      <c r="D169" t="s">
        <v>108</v>
      </c>
      <c r="E169" t="s">
        <v>1485</v>
      </c>
      <c r="F169" t="s">
        <v>1269</v>
      </c>
      <c r="G169" t="s">
        <v>98</v>
      </c>
      <c r="H169" s="58">
        <v>501.75</v>
      </c>
      <c r="I169" s="58">
        <v>565.20000000000005</v>
      </c>
      <c r="J169" s="58">
        <v>0</v>
      </c>
      <c r="K169" s="58">
        <v>2.8358910000000002</v>
      </c>
      <c r="L169" s="59">
        <v>0</v>
      </c>
      <c r="M169" s="59">
        <v>2.0000000000000001E-4</v>
      </c>
      <c r="N169" s="59">
        <v>0</v>
      </c>
    </row>
    <row r="170" spans="1:14">
      <c r="A170" t="s">
        <v>1486</v>
      </c>
      <c r="B170" t="s">
        <v>1487</v>
      </c>
      <c r="C170" t="s">
        <v>96</v>
      </c>
      <c r="D170" t="s">
        <v>108</v>
      </c>
      <c r="E170" t="s">
        <v>1488</v>
      </c>
      <c r="F170" t="s">
        <v>1273</v>
      </c>
      <c r="G170" t="s">
        <v>98</v>
      </c>
      <c r="H170" s="58">
        <v>1880.9</v>
      </c>
      <c r="I170" s="58">
        <v>101.4</v>
      </c>
      <c r="J170" s="58">
        <v>0</v>
      </c>
      <c r="K170" s="58">
        <v>1.9072325999999999</v>
      </c>
      <c r="L170" s="59">
        <v>0</v>
      </c>
      <c r="M170" s="59">
        <v>1E-4</v>
      </c>
      <c r="N170" s="59">
        <v>0</v>
      </c>
    </row>
    <row r="171" spans="1:14">
      <c r="A171" t="s">
        <v>1489</v>
      </c>
      <c r="B171" t="s">
        <v>1490</v>
      </c>
      <c r="C171" t="s">
        <v>96</v>
      </c>
      <c r="D171" t="s">
        <v>108</v>
      </c>
      <c r="E171" t="s">
        <v>1491</v>
      </c>
      <c r="F171" t="s">
        <v>1273</v>
      </c>
      <c r="G171" t="s">
        <v>98</v>
      </c>
      <c r="H171" s="58">
        <v>1250.77</v>
      </c>
      <c r="I171" s="58">
        <v>293.60000000000002</v>
      </c>
      <c r="J171" s="58">
        <v>0</v>
      </c>
      <c r="K171" s="58">
        <v>3.6722607200000001</v>
      </c>
      <c r="L171" s="59">
        <v>0</v>
      </c>
      <c r="M171" s="59">
        <v>2.0000000000000001E-4</v>
      </c>
      <c r="N171" s="59">
        <v>0</v>
      </c>
    </row>
    <row r="172" spans="1:14">
      <c r="A172" t="s">
        <v>1492</v>
      </c>
      <c r="B172" t="s">
        <v>1493</v>
      </c>
      <c r="C172" t="s">
        <v>96</v>
      </c>
      <c r="D172" t="s">
        <v>108</v>
      </c>
      <c r="E172" t="s">
        <v>1494</v>
      </c>
      <c r="F172" t="s">
        <v>1273</v>
      </c>
      <c r="G172" t="s">
        <v>98</v>
      </c>
      <c r="H172" s="58">
        <v>1663.75</v>
      </c>
      <c r="I172" s="58">
        <v>705</v>
      </c>
      <c r="J172" s="58">
        <v>0</v>
      </c>
      <c r="K172" s="58">
        <v>11.7294375</v>
      </c>
      <c r="L172" s="59">
        <v>0</v>
      </c>
      <c r="M172" s="59">
        <v>6.9999999999999999E-4</v>
      </c>
      <c r="N172" s="59">
        <v>1E-4</v>
      </c>
    </row>
    <row r="173" spans="1:14">
      <c r="A173" t="s">
        <v>1495</v>
      </c>
      <c r="B173" t="s">
        <v>1496</v>
      </c>
      <c r="C173" t="s">
        <v>96</v>
      </c>
      <c r="D173" t="s">
        <v>108</v>
      </c>
      <c r="E173" t="s">
        <v>1497</v>
      </c>
      <c r="F173" t="s">
        <v>110</v>
      </c>
      <c r="G173" t="s">
        <v>98</v>
      </c>
      <c r="H173" s="58">
        <v>1624.13</v>
      </c>
      <c r="I173" s="58">
        <v>433</v>
      </c>
      <c r="J173" s="58">
        <v>0</v>
      </c>
      <c r="K173" s="58">
        <v>7.0324828999999998</v>
      </c>
      <c r="L173" s="59">
        <v>0</v>
      </c>
      <c r="M173" s="59">
        <v>4.0000000000000002E-4</v>
      </c>
      <c r="N173" s="59">
        <v>1E-4</v>
      </c>
    </row>
    <row r="174" spans="1:14">
      <c r="A174" t="s">
        <v>1498</v>
      </c>
      <c r="B174" t="s">
        <v>1499</v>
      </c>
      <c r="C174" t="s">
        <v>96</v>
      </c>
      <c r="D174" t="s">
        <v>108</v>
      </c>
      <c r="E174" t="s">
        <v>1500</v>
      </c>
      <c r="F174" t="s">
        <v>110</v>
      </c>
      <c r="G174" t="s">
        <v>98</v>
      </c>
      <c r="H174" s="58">
        <v>714.18</v>
      </c>
      <c r="I174" s="58">
        <v>1999</v>
      </c>
      <c r="J174" s="58">
        <v>0</v>
      </c>
      <c r="K174" s="58">
        <v>14.2764582</v>
      </c>
      <c r="L174" s="59">
        <v>0</v>
      </c>
      <c r="M174" s="59">
        <v>8.9999999999999998E-4</v>
      </c>
      <c r="N174" s="59">
        <v>1E-4</v>
      </c>
    </row>
    <row r="175" spans="1:14">
      <c r="A175" t="s">
        <v>1501</v>
      </c>
      <c r="B175" t="s">
        <v>1502</v>
      </c>
      <c r="C175" t="s">
        <v>96</v>
      </c>
      <c r="D175" t="s">
        <v>108</v>
      </c>
      <c r="E175" t="s">
        <v>1503</v>
      </c>
      <c r="F175" t="s">
        <v>110</v>
      </c>
      <c r="G175" t="s">
        <v>98</v>
      </c>
      <c r="H175" s="58">
        <v>273.32</v>
      </c>
      <c r="I175" s="58">
        <v>1762</v>
      </c>
      <c r="J175" s="58">
        <v>0</v>
      </c>
      <c r="K175" s="58">
        <v>4.8158984</v>
      </c>
      <c r="L175" s="59">
        <v>0</v>
      </c>
      <c r="M175" s="59">
        <v>2.9999999999999997E-4</v>
      </c>
      <c r="N175" s="59">
        <v>0</v>
      </c>
    </row>
    <row r="176" spans="1:14">
      <c r="A176" t="s">
        <v>1504</v>
      </c>
      <c r="B176" t="s">
        <v>1505</v>
      </c>
      <c r="C176" t="s">
        <v>96</v>
      </c>
      <c r="D176" t="s">
        <v>108</v>
      </c>
      <c r="E176" t="s">
        <v>1506</v>
      </c>
      <c r="F176" t="s">
        <v>110</v>
      </c>
      <c r="G176" t="s">
        <v>98</v>
      </c>
      <c r="H176" s="58">
        <v>2902.17</v>
      </c>
      <c r="I176" s="58">
        <v>397.9</v>
      </c>
      <c r="J176" s="58">
        <v>0</v>
      </c>
      <c r="K176" s="58">
        <v>11.54773443</v>
      </c>
      <c r="L176" s="59">
        <v>0</v>
      </c>
      <c r="M176" s="59">
        <v>6.9999999999999999E-4</v>
      </c>
      <c r="N176" s="59">
        <v>1E-4</v>
      </c>
    </row>
    <row r="177" spans="1:14">
      <c r="A177" t="s">
        <v>1507</v>
      </c>
      <c r="B177" t="s">
        <v>1508</v>
      </c>
      <c r="C177" t="s">
        <v>96</v>
      </c>
      <c r="D177" t="s">
        <v>108</v>
      </c>
      <c r="E177" t="s">
        <v>1509</v>
      </c>
      <c r="F177" t="s">
        <v>110</v>
      </c>
      <c r="G177" t="s">
        <v>98</v>
      </c>
      <c r="H177" s="58">
        <v>4245.63</v>
      </c>
      <c r="I177" s="58">
        <v>449.6</v>
      </c>
      <c r="J177" s="58">
        <v>0</v>
      </c>
      <c r="K177" s="58">
        <v>19.088352480000001</v>
      </c>
      <c r="L177" s="59">
        <v>0</v>
      </c>
      <c r="M177" s="59">
        <v>1.1000000000000001E-3</v>
      </c>
      <c r="N177" s="59">
        <v>2.0000000000000001E-4</v>
      </c>
    </row>
    <row r="178" spans="1:14">
      <c r="A178" t="s">
        <v>1510</v>
      </c>
      <c r="B178" t="s">
        <v>1511</v>
      </c>
      <c r="C178" t="s">
        <v>96</v>
      </c>
      <c r="D178" t="s">
        <v>108</v>
      </c>
      <c r="E178" t="s">
        <v>1512</v>
      </c>
      <c r="F178" t="s">
        <v>110</v>
      </c>
      <c r="G178" t="s">
        <v>98</v>
      </c>
      <c r="H178" s="58">
        <v>436.52</v>
      </c>
      <c r="I178" s="58">
        <v>1518</v>
      </c>
      <c r="J178" s="58">
        <v>0.32739000000000001</v>
      </c>
      <c r="K178" s="58">
        <v>6.9537636000000003</v>
      </c>
      <c r="L178" s="59">
        <v>0</v>
      </c>
      <c r="M178" s="59">
        <v>4.0000000000000002E-4</v>
      </c>
      <c r="N178" s="59">
        <v>1E-4</v>
      </c>
    </row>
    <row r="179" spans="1:14">
      <c r="A179" t="s">
        <v>1513</v>
      </c>
      <c r="B179" t="s">
        <v>1514</v>
      </c>
      <c r="C179" t="s">
        <v>96</v>
      </c>
      <c r="D179" t="s">
        <v>108</v>
      </c>
      <c r="E179" t="s">
        <v>1515</v>
      </c>
      <c r="F179" t="s">
        <v>110</v>
      </c>
      <c r="G179" t="s">
        <v>98</v>
      </c>
      <c r="H179" s="58">
        <v>27705.55</v>
      </c>
      <c r="I179" s="58">
        <v>142.1</v>
      </c>
      <c r="J179" s="58">
        <v>0</v>
      </c>
      <c r="K179" s="58">
        <v>39.369586550000001</v>
      </c>
      <c r="L179" s="59">
        <v>1E-4</v>
      </c>
      <c r="M179" s="59">
        <v>2.3999999999999998E-3</v>
      </c>
      <c r="N179" s="59">
        <v>2.9999999999999997E-4</v>
      </c>
    </row>
    <row r="180" spans="1:14">
      <c r="A180" t="s">
        <v>1516</v>
      </c>
      <c r="B180" t="s">
        <v>1517</v>
      </c>
      <c r="C180" t="s">
        <v>96</v>
      </c>
      <c r="D180" t="s">
        <v>108</v>
      </c>
      <c r="E180" t="s">
        <v>1518</v>
      </c>
      <c r="F180" t="s">
        <v>112</v>
      </c>
      <c r="G180" t="s">
        <v>98</v>
      </c>
      <c r="H180" s="58">
        <v>249.84</v>
      </c>
      <c r="I180" s="58">
        <v>2290</v>
      </c>
      <c r="J180" s="58">
        <v>0</v>
      </c>
      <c r="K180" s="58">
        <v>5.721336</v>
      </c>
      <c r="L180" s="59">
        <v>0</v>
      </c>
      <c r="M180" s="59">
        <v>2.9999999999999997E-4</v>
      </c>
      <c r="N180" s="59">
        <v>1E-4</v>
      </c>
    </row>
    <row r="181" spans="1:14">
      <c r="A181" t="s">
        <v>1519</v>
      </c>
      <c r="B181" t="s">
        <v>1520</v>
      </c>
      <c r="C181" t="s">
        <v>96</v>
      </c>
      <c r="D181" t="s">
        <v>108</v>
      </c>
      <c r="E181" t="s">
        <v>1521</v>
      </c>
      <c r="F181" t="s">
        <v>112</v>
      </c>
      <c r="G181" t="s">
        <v>98</v>
      </c>
      <c r="H181" s="58">
        <v>4908.76</v>
      </c>
      <c r="I181" s="58">
        <v>61.7</v>
      </c>
      <c r="J181" s="58">
        <v>0</v>
      </c>
      <c r="K181" s="58">
        <v>3.02870492</v>
      </c>
      <c r="L181" s="59">
        <v>0</v>
      </c>
      <c r="M181" s="59">
        <v>2.0000000000000001E-4</v>
      </c>
      <c r="N181" s="59">
        <v>0</v>
      </c>
    </row>
    <row r="182" spans="1:14">
      <c r="A182" t="s">
        <v>1522</v>
      </c>
      <c r="B182" t="s">
        <v>1523</v>
      </c>
      <c r="C182" t="s">
        <v>96</v>
      </c>
      <c r="D182" t="s">
        <v>108</v>
      </c>
      <c r="E182" t="s">
        <v>1524</v>
      </c>
      <c r="F182" t="s">
        <v>112</v>
      </c>
      <c r="G182" t="s">
        <v>98</v>
      </c>
      <c r="H182" s="58">
        <v>699.87</v>
      </c>
      <c r="I182" s="58">
        <v>163.5</v>
      </c>
      <c r="J182" s="58">
        <v>0</v>
      </c>
      <c r="K182" s="58">
        <v>1.14428745</v>
      </c>
      <c r="L182" s="59">
        <v>0</v>
      </c>
      <c r="M182" s="59">
        <v>1E-4</v>
      </c>
      <c r="N182" s="59">
        <v>0</v>
      </c>
    </row>
    <row r="183" spans="1:14">
      <c r="A183" s="60" t="s">
        <v>1525</v>
      </c>
      <c r="B183" s="109" t="s">
        <v>3327</v>
      </c>
      <c r="C183" s="109" t="s">
        <v>3327</v>
      </c>
      <c r="D183" s="110" t="s">
        <v>3327</v>
      </c>
      <c r="E183" s="110" t="s">
        <v>3327</v>
      </c>
      <c r="F183" s="110" t="s">
        <v>3327</v>
      </c>
      <c r="G183" s="110" t="s">
        <v>3327</v>
      </c>
      <c r="H183" s="62">
        <v>0</v>
      </c>
      <c r="I183" s="110" t="s">
        <v>3327</v>
      </c>
      <c r="J183" s="62">
        <v>0</v>
      </c>
      <c r="K183" s="62">
        <v>0</v>
      </c>
      <c r="L183" s="110" t="s">
        <v>3327</v>
      </c>
      <c r="M183" s="61">
        <v>0</v>
      </c>
      <c r="N183" s="61">
        <v>0</v>
      </c>
    </row>
    <row r="184" spans="1:14">
      <c r="A184" t="s">
        <v>180</v>
      </c>
      <c r="B184" t="s">
        <v>180</v>
      </c>
      <c r="C184" s="109" t="s">
        <v>3327</v>
      </c>
      <c r="D184" s="110" t="s">
        <v>3327</v>
      </c>
      <c r="E184" s="110" t="s">
        <v>3327</v>
      </c>
      <c r="F184" t="s">
        <v>180</v>
      </c>
      <c r="G184" t="s">
        <v>180</v>
      </c>
      <c r="H184" s="58">
        <v>0</v>
      </c>
      <c r="I184" s="58">
        <v>0</v>
      </c>
      <c r="J184" s="110" t="s">
        <v>3327</v>
      </c>
      <c r="K184" s="58">
        <v>0</v>
      </c>
      <c r="L184" s="59">
        <v>0</v>
      </c>
      <c r="M184" s="59">
        <v>0</v>
      </c>
      <c r="N184" s="59">
        <v>0</v>
      </c>
    </row>
    <row r="185" spans="1:14">
      <c r="A185" s="60" t="s">
        <v>190</v>
      </c>
      <c r="B185" s="109" t="s">
        <v>3327</v>
      </c>
      <c r="C185" s="109" t="s">
        <v>3327</v>
      </c>
      <c r="D185" s="110" t="s">
        <v>3327</v>
      </c>
      <c r="E185" s="110" t="s">
        <v>3327</v>
      </c>
      <c r="F185" s="110" t="s">
        <v>3327</v>
      </c>
      <c r="G185" s="110" t="s">
        <v>3327</v>
      </c>
      <c r="H185" s="62">
        <v>38763.03</v>
      </c>
      <c r="I185" s="110" t="s">
        <v>3327</v>
      </c>
      <c r="J185" s="62">
        <v>1.23316</v>
      </c>
      <c r="K185" s="62">
        <v>4327.4726606918739</v>
      </c>
      <c r="L185" s="110" t="s">
        <v>3327</v>
      </c>
      <c r="M185" s="61">
        <v>0.26029999999999998</v>
      </c>
      <c r="N185" s="61">
        <v>3.8399999999999997E-2</v>
      </c>
    </row>
    <row r="186" spans="1:14">
      <c r="A186" s="60" t="s">
        <v>309</v>
      </c>
      <c r="B186" s="109" t="s">
        <v>3327</v>
      </c>
      <c r="C186" s="109" t="s">
        <v>3327</v>
      </c>
      <c r="D186" s="110" t="s">
        <v>3327</v>
      </c>
      <c r="E186" s="110" t="s">
        <v>3327</v>
      </c>
      <c r="F186" s="110" t="s">
        <v>3327</v>
      </c>
      <c r="G186" s="110" t="s">
        <v>3327</v>
      </c>
      <c r="H186" s="62">
        <v>21334.03</v>
      </c>
      <c r="I186" s="110" t="s">
        <v>3327</v>
      </c>
      <c r="J186" s="62">
        <v>4.7099999999999998E-3</v>
      </c>
      <c r="K186" s="62">
        <v>1705.6087709439</v>
      </c>
      <c r="L186" s="110" t="s">
        <v>3327</v>
      </c>
      <c r="M186" s="61">
        <v>0.1026</v>
      </c>
      <c r="N186" s="61">
        <v>1.5100000000000001E-2</v>
      </c>
    </row>
    <row r="187" spans="1:14">
      <c r="A187" t="s">
        <v>1526</v>
      </c>
      <c r="B187" t="s">
        <v>1527</v>
      </c>
      <c r="C187" t="s">
        <v>1528</v>
      </c>
      <c r="D187" t="s">
        <v>825</v>
      </c>
      <c r="E187" t="s">
        <v>1529</v>
      </c>
      <c r="F187" t="s">
        <v>898</v>
      </c>
      <c r="G187" t="s">
        <v>100</v>
      </c>
      <c r="H187" s="58">
        <v>142.21</v>
      </c>
      <c r="I187" s="58">
        <v>4332</v>
      </c>
      <c r="J187" s="58">
        <v>0</v>
      </c>
      <c r="K187" s="58">
        <v>22.344268424399999</v>
      </c>
      <c r="L187" s="59">
        <v>0</v>
      </c>
      <c r="M187" s="59">
        <v>1.2999999999999999E-3</v>
      </c>
      <c r="N187" s="59">
        <v>2.0000000000000001E-4</v>
      </c>
    </row>
    <row r="188" spans="1:14">
      <c r="A188" t="s">
        <v>1530</v>
      </c>
      <c r="B188" t="s">
        <v>1531</v>
      </c>
      <c r="C188" t="s">
        <v>1532</v>
      </c>
      <c r="D188" t="s">
        <v>825</v>
      </c>
      <c r="E188" t="s">
        <v>1533</v>
      </c>
      <c r="F188" t="s">
        <v>890</v>
      </c>
      <c r="G188" t="s">
        <v>100</v>
      </c>
      <c r="H188" s="58">
        <v>35.97</v>
      </c>
      <c r="I188" s="58">
        <v>585</v>
      </c>
      <c r="J188" s="58">
        <v>0</v>
      </c>
      <c r="K188" s="58">
        <v>0.76320966150000003</v>
      </c>
      <c r="L188" s="59">
        <v>0</v>
      </c>
      <c r="M188" s="59">
        <v>0</v>
      </c>
      <c r="N188" s="59">
        <v>0</v>
      </c>
    </row>
    <row r="189" spans="1:14">
      <c r="A189" t="s">
        <v>1534</v>
      </c>
      <c r="B189" t="s">
        <v>1535</v>
      </c>
      <c r="C189" t="s">
        <v>1532</v>
      </c>
      <c r="D189" t="s">
        <v>825</v>
      </c>
      <c r="E189" t="s">
        <v>1536</v>
      </c>
      <c r="F189" t="s">
        <v>890</v>
      </c>
      <c r="G189" t="s">
        <v>100</v>
      </c>
      <c r="H189" s="58">
        <v>354.84</v>
      </c>
      <c r="I189" s="58">
        <v>1916</v>
      </c>
      <c r="J189" s="58">
        <v>0</v>
      </c>
      <c r="K189" s="58">
        <v>24.6590096688</v>
      </c>
      <c r="L189" s="59">
        <v>0</v>
      </c>
      <c r="M189" s="59">
        <v>1.5E-3</v>
      </c>
      <c r="N189" s="59">
        <v>2.0000000000000001E-4</v>
      </c>
    </row>
    <row r="190" spans="1:14">
      <c r="A190" t="s">
        <v>1537</v>
      </c>
      <c r="B190" t="s">
        <v>1538</v>
      </c>
      <c r="C190" t="s">
        <v>1528</v>
      </c>
      <c r="D190" t="s">
        <v>825</v>
      </c>
      <c r="E190" t="s">
        <v>1539</v>
      </c>
      <c r="F190" t="s">
        <v>932</v>
      </c>
      <c r="G190" t="s">
        <v>100</v>
      </c>
      <c r="H190" s="58">
        <v>321.08</v>
      </c>
      <c r="I190" s="58">
        <v>2722</v>
      </c>
      <c r="J190" s="58">
        <v>0</v>
      </c>
      <c r="K190" s="58">
        <v>31.699245895200001</v>
      </c>
      <c r="L190" s="59">
        <v>0</v>
      </c>
      <c r="M190" s="59">
        <v>1.9E-3</v>
      </c>
      <c r="N190" s="59">
        <v>2.9999999999999997E-4</v>
      </c>
    </row>
    <row r="191" spans="1:14">
      <c r="A191" t="s">
        <v>1540</v>
      </c>
      <c r="B191" t="s">
        <v>1541</v>
      </c>
      <c r="C191" t="s">
        <v>1532</v>
      </c>
      <c r="D191" t="s">
        <v>825</v>
      </c>
      <c r="E191" t="s">
        <v>1542</v>
      </c>
      <c r="F191" t="s">
        <v>903</v>
      </c>
      <c r="G191" t="s">
        <v>100</v>
      </c>
      <c r="H191" s="58">
        <v>892.98</v>
      </c>
      <c r="I191" s="58">
        <v>521</v>
      </c>
      <c r="J191" s="58">
        <v>0</v>
      </c>
      <c r="K191" s="58">
        <v>16.8743483766</v>
      </c>
      <c r="L191" s="59">
        <v>0</v>
      </c>
      <c r="M191" s="59">
        <v>1E-3</v>
      </c>
      <c r="N191" s="59">
        <v>1E-4</v>
      </c>
    </row>
    <row r="192" spans="1:14">
      <c r="A192" t="s">
        <v>1543</v>
      </c>
      <c r="B192" t="s">
        <v>1544</v>
      </c>
      <c r="C192" t="s">
        <v>1532</v>
      </c>
      <c r="D192" t="s">
        <v>825</v>
      </c>
      <c r="E192" t="s">
        <v>1545</v>
      </c>
      <c r="F192" t="s">
        <v>972</v>
      </c>
      <c r="G192" t="s">
        <v>100</v>
      </c>
      <c r="H192" s="58">
        <v>334.56</v>
      </c>
      <c r="I192" s="58">
        <v>2224</v>
      </c>
      <c r="J192" s="58">
        <v>0</v>
      </c>
      <c r="K192" s="58">
        <v>26.987108428799999</v>
      </c>
      <c r="L192" s="59">
        <v>0</v>
      </c>
      <c r="M192" s="59">
        <v>1.6000000000000001E-3</v>
      </c>
      <c r="N192" s="59">
        <v>2.0000000000000001E-4</v>
      </c>
    </row>
    <row r="193" spans="1:14">
      <c r="A193" t="s">
        <v>1546</v>
      </c>
      <c r="B193" t="s">
        <v>1547</v>
      </c>
      <c r="C193" t="s">
        <v>1532</v>
      </c>
      <c r="D193" t="s">
        <v>825</v>
      </c>
      <c r="E193" t="s">
        <v>1548</v>
      </c>
      <c r="F193" t="s">
        <v>1013</v>
      </c>
      <c r="G193" t="s">
        <v>100</v>
      </c>
      <c r="H193" s="58">
        <v>456.74</v>
      </c>
      <c r="I193" s="58">
        <v>110.5</v>
      </c>
      <c r="J193" s="58">
        <v>0</v>
      </c>
      <c r="K193" s="58">
        <v>1.8305385579</v>
      </c>
      <c r="L193" s="59">
        <v>0</v>
      </c>
      <c r="M193" s="59">
        <v>1E-4</v>
      </c>
      <c r="N193" s="59">
        <v>0</v>
      </c>
    </row>
    <row r="194" spans="1:14">
      <c r="A194" t="s">
        <v>1549</v>
      </c>
      <c r="B194" t="s">
        <v>1550</v>
      </c>
      <c r="C194" t="s">
        <v>1532</v>
      </c>
      <c r="D194" t="s">
        <v>825</v>
      </c>
      <c r="E194" t="s">
        <v>1551</v>
      </c>
      <c r="F194" t="s">
        <v>1013</v>
      </c>
      <c r="G194" t="s">
        <v>100</v>
      </c>
      <c r="H194" s="58">
        <v>241.22</v>
      </c>
      <c r="I194" s="58">
        <v>1500</v>
      </c>
      <c r="J194" s="58">
        <v>0</v>
      </c>
      <c r="K194" s="58">
        <v>13.123574100000001</v>
      </c>
      <c r="L194" s="59">
        <v>0</v>
      </c>
      <c r="M194" s="59">
        <v>8.0000000000000004E-4</v>
      </c>
      <c r="N194" s="59">
        <v>1E-4</v>
      </c>
    </row>
    <row r="195" spans="1:14">
      <c r="A195" t="s">
        <v>1552</v>
      </c>
      <c r="B195" t="s">
        <v>1553</v>
      </c>
      <c r="C195" t="s">
        <v>1532</v>
      </c>
      <c r="D195" t="s">
        <v>825</v>
      </c>
      <c r="E195" t="s">
        <v>1554</v>
      </c>
      <c r="F195" t="s">
        <v>1555</v>
      </c>
      <c r="G195" t="s">
        <v>100</v>
      </c>
      <c r="H195" s="58">
        <v>194.97</v>
      </c>
      <c r="I195" s="58">
        <v>3963</v>
      </c>
      <c r="J195" s="58">
        <v>0</v>
      </c>
      <c r="K195" s="58">
        <v>28.0245998097</v>
      </c>
      <c r="L195" s="59">
        <v>0</v>
      </c>
      <c r="M195" s="59">
        <v>1.6999999999999999E-3</v>
      </c>
      <c r="N195" s="59">
        <v>2.0000000000000001E-4</v>
      </c>
    </row>
    <row r="196" spans="1:14">
      <c r="A196" t="s">
        <v>1556</v>
      </c>
      <c r="B196" t="s">
        <v>1557</v>
      </c>
      <c r="C196" t="s">
        <v>1532</v>
      </c>
      <c r="D196" t="s">
        <v>825</v>
      </c>
      <c r="E196" t="s">
        <v>1558</v>
      </c>
      <c r="F196" t="s">
        <v>1559</v>
      </c>
      <c r="G196" t="s">
        <v>100</v>
      </c>
      <c r="H196" s="58">
        <v>187.74</v>
      </c>
      <c r="I196" s="58">
        <v>9360</v>
      </c>
      <c r="J196" s="58">
        <v>0</v>
      </c>
      <c r="K196" s="58">
        <v>63.735326927999999</v>
      </c>
      <c r="L196" s="59">
        <v>0</v>
      </c>
      <c r="M196" s="59">
        <v>3.8E-3</v>
      </c>
      <c r="N196" s="59">
        <v>5.9999999999999995E-4</v>
      </c>
    </row>
    <row r="197" spans="1:14">
      <c r="A197" t="s">
        <v>1560</v>
      </c>
      <c r="B197" t="s">
        <v>1561</v>
      </c>
      <c r="C197" t="s">
        <v>1532</v>
      </c>
      <c r="D197" t="s">
        <v>825</v>
      </c>
      <c r="E197" t="s">
        <v>1562</v>
      </c>
      <c r="F197" t="s">
        <v>935</v>
      </c>
      <c r="G197" t="s">
        <v>100</v>
      </c>
      <c r="H197" s="58">
        <v>168.94</v>
      </c>
      <c r="I197" s="58">
        <v>3461</v>
      </c>
      <c r="J197" s="58">
        <v>0</v>
      </c>
      <c r="K197" s="58">
        <v>21.2071176018</v>
      </c>
      <c r="L197" s="59">
        <v>0</v>
      </c>
      <c r="M197" s="59">
        <v>1.2999999999999999E-3</v>
      </c>
      <c r="N197" s="59">
        <v>2.0000000000000001E-4</v>
      </c>
    </row>
    <row r="198" spans="1:14">
      <c r="A198" t="s">
        <v>1563</v>
      </c>
      <c r="B198" t="s">
        <v>1564</v>
      </c>
      <c r="C198" t="s">
        <v>1532</v>
      </c>
      <c r="D198" t="s">
        <v>825</v>
      </c>
      <c r="E198" t="s">
        <v>1565</v>
      </c>
      <c r="F198" t="s">
        <v>935</v>
      </c>
      <c r="G198" t="s">
        <v>100</v>
      </c>
      <c r="H198" s="58">
        <v>58.27</v>
      </c>
      <c r="I198" s="58">
        <v>18781</v>
      </c>
      <c r="J198" s="58">
        <v>0</v>
      </c>
      <c r="K198" s="58">
        <v>39.692758914899997</v>
      </c>
      <c r="L198" s="59">
        <v>0</v>
      </c>
      <c r="M198" s="59">
        <v>2.3999999999999998E-3</v>
      </c>
      <c r="N198" s="59">
        <v>4.0000000000000002E-4</v>
      </c>
    </row>
    <row r="199" spans="1:14">
      <c r="A199" t="s">
        <v>1566</v>
      </c>
      <c r="B199" t="s">
        <v>1567</v>
      </c>
      <c r="C199" t="s">
        <v>1528</v>
      </c>
      <c r="D199" t="s">
        <v>825</v>
      </c>
      <c r="E199" t="s">
        <v>1568</v>
      </c>
      <c r="F199" t="s">
        <v>935</v>
      </c>
      <c r="G199" t="s">
        <v>100</v>
      </c>
      <c r="H199" s="58">
        <v>274.79000000000002</v>
      </c>
      <c r="I199" s="58">
        <v>468</v>
      </c>
      <c r="J199" s="58">
        <v>0</v>
      </c>
      <c r="K199" s="58">
        <v>4.6643843843999999</v>
      </c>
      <c r="L199" s="59">
        <v>0</v>
      </c>
      <c r="M199" s="59">
        <v>2.9999999999999997E-4</v>
      </c>
      <c r="N199" s="59">
        <v>0</v>
      </c>
    </row>
    <row r="200" spans="1:14">
      <c r="A200" t="s">
        <v>1569</v>
      </c>
      <c r="B200" t="s">
        <v>1570</v>
      </c>
      <c r="C200" t="s">
        <v>1528</v>
      </c>
      <c r="D200" t="s">
        <v>825</v>
      </c>
      <c r="E200" t="s">
        <v>1571</v>
      </c>
      <c r="F200" t="s">
        <v>935</v>
      </c>
      <c r="G200" t="s">
        <v>100</v>
      </c>
      <c r="H200" s="58">
        <v>590.46</v>
      </c>
      <c r="I200" s="58">
        <v>533</v>
      </c>
      <c r="J200" s="58">
        <v>0</v>
      </c>
      <c r="K200" s="58">
        <v>11.4147195786</v>
      </c>
      <c r="L200" s="59">
        <v>0</v>
      </c>
      <c r="M200" s="59">
        <v>6.9999999999999999E-4</v>
      </c>
      <c r="N200" s="59">
        <v>1E-4</v>
      </c>
    </row>
    <row r="201" spans="1:14">
      <c r="A201" t="s">
        <v>1572</v>
      </c>
      <c r="B201" t="s">
        <v>1573</v>
      </c>
      <c r="C201" t="s">
        <v>1532</v>
      </c>
      <c r="D201" t="s">
        <v>825</v>
      </c>
      <c r="E201" t="s">
        <v>1574</v>
      </c>
      <c r="F201" t="s">
        <v>935</v>
      </c>
      <c r="G201" t="s">
        <v>100</v>
      </c>
      <c r="H201" s="58">
        <v>99.36</v>
      </c>
      <c r="I201" s="58">
        <v>12302</v>
      </c>
      <c r="J201" s="58">
        <v>0</v>
      </c>
      <c r="K201" s="58">
        <v>44.333790134399997</v>
      </c>
      <c r="L201" s="59">
        <v>0</v>
      </c>
      <c r="M201" s="59">
        <v>2.7000000000000001E-3</v>
      </c>
      <c r="N201" s="59">
        <v>4.0000000000000002E-4</v>
      </c>
    </row>
    <row r="202" spans="1:14">
      <c r="A202" t="s">
        <v>1575</v>
      </c>
      <c r="B202" t="s">
        <v>1576</v>
      </c>
      <c r="C202" t="s">
        <v>1532</v>
      </c>
      <c r="D202" t="s">
        <v>825</v>
      </c>
      <c r="E202" t="s">
        <v>1577</v>
      </c>
      <c r="F202" t="s">
        <v>935</v>
      </c>
      <c r="G202" t="s">
        <v>100</v>
      </c>
      <c r="H202" s="58">
        <v>32.74</v>
      </c>
      <c r="I202" s="58">
        <v>21905</v>
      </c>
      <c r="J202" s="58">
        <v>0</v>
      </c>
      <c r="K202" s="58">
        <v>26.011745018999999</v>
      </c>
      <c r="L202" s="59">
        <v>0</v>
      </c>
      <c r="M202" s="59">
        <v>1.6000000000000001E-3</v>
      </c>
      <c r="N202" s="59">
        <v>2.0000000000000001E-4</v>
      </c>
    </row>
    <row r="203" spans="1:14">
      <c r="A203" t="s">
        <v>1578</v>
      </c>
      <c r="B203" t="s">
        <v>1579</v>
      </c>
      <c r="C203" t="s">
        <v>1532</v>
      </c>
      <c r="D203" t="s">
        <v>825</v>
      </c>
      <c r="E203" t="s">
        <v>1580</v>
      </c>
      <c r="F203" t="s">
        <v>1581</v>
      </c>
      <c r="G203" t="s">
        <v>100</v>
      </c>
      <c r="H203" s="58">
        <v>520.9</v>
      </c>
      <c r="I203" s="58">
        <v>218</v>
      </c>
      <c r="J203" s="58">
        <v>0</v>
      </c>
      <c r="K203" s="58">
        <v>4.1186833739999997</v>
      </c>
      <c r="L203" s="59">
        <v>0</v>
      </c>
      <c r="M203" s="59">
        <v>2.0000000000000001E-4</v>
      </c>
      <c r="N203" s="59">
        <v>0</v>
      </c>
    </row>
    <row r="204" spans="1:14">
      <c r="A204" t="s">
        <v>1582</v>
      </c>
      <c r="B204" t="s">
        <v>1583</v>
      </c>
      <c r="C204" t="s">
        <v>1532</v>
      </c>
      <c r="D204" t="s">
        <v>825</v>
      </c>
      <c r="E204" t="s">
        <v>1584</v>
      </c>
      <c r="F204" t="s">
        <v>1581</v>
      </c>
      <c r="G204" t="s">
        <v>100</v>
      </c>
      <c r="H204" s="58">
        <v>2156.16</v>
      </c>
      <c r="I204" s="58">
        <v>253</v>
      </c>
      <c r="J204" s="58">
        <v>0</v>
      </c>
      <c r="K204" s="58">
        <v>19.785592569599999</v>
      </c>
      <c r="L204" s="59">
        <v>0</v>
      </c>
      <c r="M204" s="59">
        <v>1.1999999999999999E-3</v>
      </c>
      <c r="N204" s="59">
        <v>2.0000000000000001E-4</v>
      </c>
    </row>
    <row r="205" spans="1:14">
      <c r="A205" t="s">
        <v>1585</v>
      </c>
      <c r="B205" t="s">
        <v>1586</v>
      </c>
      <c r="C205" t="s">
        <v>1532</v>
      </c>
      <c r="D205" t="s">
        <v>825</v>
      </c>
      <c r="E205" t="s">
        <v>1587</v>
      </c>
      <c r="F205" t="s">
        <v>1581</v>
      </c>
      <c r="G205" t="s">
        <v>100</v>
      </c>
      <c r="H205" s="58">
        <v>382.71</v>
      </c>
      <c r="I205" s="58">
        <v>1428</v>
      </c>
      <c r="J205" s="58">
        <v>0</v>
      </c>
      <c r="K205" s="58">
        <v>19.821913347599999</v>
      </c>
      <c r="L205" s="59">
        <v>0</v>
      </c>
      <c r="M205" s="59">
        <v>1.1999999999999999E-3</v>
      </c>
      <c r="N205" s="59">
        <v>2.0000000000000001E-4</v>
      </c>
    </row>
    <row r="206" spans="1:14">
      <c r="A206" t="s">
        <v>1588</v>
      </c>
      <c r="B206" t="s">
        <v>1589</v>
      </c>
      <c r="C206" t="s">
        <v>1528</v>
      </c>
      <c r="D206" t="s">
        <v>825</v>
      </c>
      <c r="E206" t="s">
        <v>1590</v>
      </c>
      <c r="F206" t="s">
        <v>1591</v>
      </c>
      <c r="G206" t="s">
        <v>100</v>
      </c>
      <c r="H206" s="58">
        <v>63.25</v>
      </c>
      <c r="I206" s="58">
        <v>987</v>
      </c>
      <c r="J206" s="58">
        <v>0</v>
      </c>
      <c r="K206" s="58">
        <v>2.2642544925000001</v>
      </c>
      <c r="L206" s="59">
        <v>0</v>
      </c>
      <c r="M206" s="59">
        <v>1E-4</v>
      </c>
      <c r="N206" s="59">
        <v>0</v>
      </c>
    </row>
    <row r="207" spans="1:14">
      <c r="A207" t="s">
        <v>1592</v>
      </c>
      <c r="B207" t="s">
        <v>1593</v>
      </c>
      <c r="C207" t="s">
        <v>1528</v>
      </c>
      <c r="D207" t="s">
        <v>825</v>
      </c>
      <c r="E207" t="s">
        <v>1052</v>
      </c>
      <c r="F207" t="s">
        <v>672</v>
      </c>
      <c r="G207" t="s">
        <v>100</v>
      </c>
      <c r="H207" s="58">
        <v>389.01</v>
      </c>
      <c r="I207" s="58">
        <v>7579</v>
      </c>
      <c r="J207" s="58">
        <v>0</v>
      </c>
      <c r="K207" s="58">
        <v>106.9350872733</v>
      </c>
      <c r="L207" s="59">
        <v>0</v>
      </c>
      <c r="M207" s="59">
        <v>6.4000000000000003E-3</v>
      </c>
      <c r="N207" s="59">
        <v>8.9999999999999998E-4</v>
      </c>
    </row>
    <row r="208" spans="1:14">
      <c r="A208" t="s">
        <v>1594</v>
      </c>
      <c r="B208" t="s">
        <v>1595</v>
      </c>
      <c r="C208" t="s">
        <v>1532</v>
      </c>
      <c r="D208" t="s">
        <v>825</v>
      </c>
      <c r="E208" t="s">
        <v>821</v>
      </c>
      <c r="F208" t="s">
        <v>685</v>
      </c>
      <c r="G208" t="s">
        <v>100</v>
      </c>
      <c r="H208" s="58">
        <v>2.6</v>
      </c>
      <c r="I208" s="58">
        <v>21325</v>
      </c>
      <c r="J208" s="58">
        <v>4.7099999999999998E-3</v>
      </c>
      <c r="K208" s="58">
        <v>2.0157001499999998</v>
      </c>
      <c r="L208" s="59">
        <v>0</v>
      </c>
      <c r="M208" s="59">
        <v>1E-4</v>
      </c>
      <c r="N208" s="59">
        <v>0</v>
      </c>
    </row>
    <row r="209" spans="1:14">
      <c r="A209" t="s">
        <v>1596</v>
      </c>
      <c r="B209" t="s">
        <v>1597</v>
      </c>
      <c r="C209" t="s">
        <v>1532</v>
      </c>
      <c r="D209" t="s">
        <v>825</v>
      </c>
      <c r="E209" t="s">
        <v>1100</v>
      </c>
      <c r="F209" t="s">
        <v>1101</v>
      </c>
      <c r="G209" t="s">
        <v>100</v>
      </c>
      <c r="H209" s="58">
        <v>648.82000000000005</v>
      </c>
      <c r="I209" s="58">
        <v>3052</v>
      </c>
      <c r="J209" s="58">
        <v>0</v>
      </c>
      <c r="K209" s="58">
        <v>71.821804672799999</v>
      </c>
      <c r="L209" s="59">
        <v>0</v>
      </c>
      <c r="M209" s="59">
        <v>4.3E-3</v>
      </c>
      <c r="N209" s="59">
        <v>5.9999999999999995E-4</v>
      </c>
    </row>
    <row r="210" spans="1:14">
      <c r="A210" t="s">
        <v>1598</v>
      </c>
      <c r="B210" t="s">
        <v>1599</v>
      </c>
      <c r="C210" t="s">
        <v>1532</v>
      </c>
      <c r="D210" t="s">
        <v>825</v>
      </c>
      <c r="E210" t="s">
        <v>1104</v>
      </c>
      <c r="F210" t="s">
        <v>1101</v>
      </c>
      <c r="G210" t="s">
        <v>100</v>
      </c>
      <c r="H210" s="58">
        <v>398.3</v>
      </c>
      <c r="I210" s="58">
        <v>13739</v>
      </c>
      <c r="J210" s="58">
        <v>0</v>
      </c>
      <c r="K210" s="58">
        <v>198.478278999</v>
      </c>
      <c r="L210" s="59">
        <v>0</v>
      </c>
      <c r="M210" s="59">
        <v>1.1900000000000001E-2</v>
      </c>
      <c r="N210" s="59">
        <v>1.8E-3</v>
      </c>
    </row>
    <row r="211" spans="1:14">
      <c r="A211" t="s">
        <v>1600</v>
      </c>
      <c r="B211" t="s">
        <v>1601</v>
      </c>
      <c r="C211" t="s">
        <v>1532</v>
      </c>
      <c r="D211" t="s">
        <v>825</v>
      </c>
      <c r="E211" t="s">
        <v>1107</v>
      </c>
      <c r="F211" t="s">
        <v>1101</v>
      </c>
      <c r="G211" t="s">
        <v>100</v>
      </c>
      <c r="H211" s="58">
        <v>353.09</v>
      </c>
      <c r="I211" s="58">
        <v>6938</v>
      </c>
      <c r="J211" s="58">
        <v>0</v>
      </c>
      <c r="K211" s="58">
        <v>88.852012493399997</v>
      </c>
      <c r="L211" s="59">
        <v>0</v>
      </c>
      <c r="M211" s="59">
        <v>5.3E-3</v>
      </c>
      <c r="N211" s="59">
        <v>8.0000000000000004E-4</v>
      </c>
    </row>
    <row r="212" spans="1:14">
      <c r="A212" t="s">
        <v>1602</v>
      </c>
      <c r="B212" t="s">
        <v>1603</v>
      </c>
      <c r="C212" t="s">
        <v>1528</v>
      </c>
      <c r="D212" t="s">
        <v>825</v>
      </c>
      <c r="E212" t="s">
        <v>849</v>
      </c>
      <c r="F212" t="s">
        <v>850</v>
      </c>
      <c r="G212" t="s">
        <v>100</v>
      </c>
      <c r="H212" s="58">
        <v>10746.51</v>
      </c>
      <c r="I212" s="58">
        <v>1044</v>
      </c>
      <c r="J212" s="58">
        <v>0</v>
      </c>
      <c r="K212" s="58">
        <v>406.9260580788</v>
      </c>
      <c r="L212" s="59">
        <v>0</v>
      </c>
      <c r="M212" s="59">
        <v>2.4500000000000001E-2</v>
      </c>
      <c r="N212" s="59">
        <v>3.5999999999999999E-3</v>
      </c>
    </row>
    <row r="213" spans="1:14">
      <c r="A213" t="s">
        <v>1604</v>
      </c>
      <c r="B213" t="s">
        <v>1605</v>
      </c>
      <c r="C213" t="s">
        <v>1532</v>
      </c>
      <c r="D213" t="s">
        <v>825</v>
      </c>
      <c r="E213" t="s">
        <v>1132</v>
      </c>
      <c r="F213" t="s">
        <v>112</v>
      </c>
      <c r="G213" t="s">
        <v>100</v>
      </c>
      <c r="H213" s="58">
        <v>430.4</v>
      </c>
      <c r="I213" s="58">
        <v>19951</v>
      </c>
      <c r="J213" s="58">
        <v>0</v>
      </c>
      <c r="K213" s="58">
        <v>311.44724020799998</v>
      </c>
      <c r="L213" s="59">
        <v>0</v>
      </c>
      <c r="M213" s="59">
        <v>1.8700000000000001E-2</v>
      </c>
      <c r="N213" s="59">
        <v>2.8E-3</v>
      </c>
    </row>
    <row r="214" spans="1:14">
      <c r="A214" t="s">
        <v>1606</v>
      </c>
      <c r="B214" t="s">
        <v>1607</v>
      </c>
      <c r="C214" t="s">
        <v>1532</v>
      </c>
      <c r="D214" t="s">
        <v>825</v>
      </c>
      <c r="E214" t="s">
        <v>1313</v>
      </c>
      <c r="F214" t="s">
        <v>112</v>
      </c>
      <c r="G214" t="s">
        <v>100</v>
      </c>
      <c r="H214" s="58">
        <v>855.41</v>
      </c>
      <c r="I214" s="58">
        <v>3087</v>
      </c>
      <c r="J214" s="58">
        <v>0</v>
      </c>
      <c r="K214" s="58">
        <v>95.776399800899995</v>
      </c>
      <c r="L214" s="59">
        <v>0</v>
      </c>
      <c r="M214" s="59">
        <v>5.7999999999999996E-3</v>
      </c>
      <c r="N214" s="59">
        <v>8.0000000000000004E-4</v>
      </c>
    </row>
    <row r="215" spans="1:14">
      <c r="A215" s="60" t="s">
        <v>310</v>
      </c>
      <c r="B215" s="109" t="s">
        <v>3327</v>
      </c>
      <c r="C215" s="109" t="s">
        <v>3327</v>
      </c>
      <c r="D215" s="110" t="s">
        <v>3327</v>
      </c>
      <c r="E215" s="110" t="s">
        <v>3327</v>
      </c>
      <c r="F215" s="110" t="s">
        <v>3327</v>
      </c>
      <c r="G215" s="110" t="s">
        <v>3327</v>
      </c>
      <c r="H215" s="62">
        <v>17429</v>
      </c>
      <c r="I215" s="110" t="s">
        <v>3327</v>
      </c>
      <c r="J215" s="62">
        <v>1.22845</v>
      </c>
      <c r="K215" s="62">
        <v>2621.8638897479741</v>
      </c>
      <c r="L215" s="110" t="s">
        <v>3327</v>
      </c>
      <c r="M215" s="61">
        <v>0.15770000000000001</v>
      </c>
      <c r="N215" s="61">
        <v>2.3199999999999998E-2</v>
      </c>
    </row>
    <row r="216" spans="1:14">
      <c r="A216" t="s">
        <v>1608</v>
      </c>
      <c r="B216" t="s">
        <v>1609</v>
      </c>
      <c r="C216" t="s">
        <v>1528</v>
      </c>
      <c r="D216" t="s">
        <v>825</v>
      </c>
      <c r="E216" s="108" t="s">
        <v>3327</v>
      </c>
      <c r="F216" t="s">
        <v>878</v>
      </c>
      <c r="G216" t="s">
        <v>100</v>
      </c>
      <c r="H216" s="58">
        <v>429.03</v>
      </c>
      <c r="I216" s="58">
        <v>3367</v>
      </c>
      <c r="J216" s="58">
        <v>0</v>
      </c>
      <c r="K216" s="58">
        <v>52.393611242699997</v>
      </c>
      <c r="L216" s="59">
        <v>0</v>
      </c>
      <c r="M216" s="59">
        <v>3.2000000000000002E-3</v>
      </c>
      <c r="N216" s="59">
        <v>5.0000000000000001E-4</v>
      </c>
    </row>
    <row r="217" spans="1:14">
      <c r="A217" t="s">
        <v>1610</v>
      </c>
      <c r="B217" t="s">
        <v>1611</v>
      </c>
      <c r="C217" t="s">
        <v>1528</v>
      </c>
      <c r="D217" t="s">
        <v>825</v>
      </c>
      <c r="E217" s="108" t="s">
        <v>3327</v>
      </c>
      <c r="F217" t="s">
        <v>878</v>
      </c>
      <c r="G217" t="s">
        <v>100</v>
      </c>
      <c r="H217" s="58">
        <v>103.57</v>
      </c>
      <c r="I217" s="58">
        <v>17010</v>
      </c>
      <c r="J217" s="58">
        <v>0</v>
      </c>
      <c r="K217" s="58">
        <v>63.897791138999999</v>
      </c>
      <c r="L217" s="59">
        <v>0</v>
      </c>
      <c r="M217" s="59">
        <v>3.8E-3</v>
      </c>
      <c r="N217" s="59">
        <v>5.9999999999999995E-4</v>
      </c>
    </row>
    <row r="218" spans="1:14">
      <c r="A218" t="s">
        <v>1612</v>
      </c>
      <c r="B218" t="s">
        <v>1613</v>
      </c>
      <c r="C218" t="s">
        <v>1528</v>
      </c>
      <c r="D218" t="s">
        <v>825</v>
      </c>
      <c r="E218" s="108" t="s">
        <v>3327</v>
      </c>
      <c r="F218" t="s">
        <v>890</v>
      </c>
      <c r="G218" t="s">
        <v>100</v>
      </c>
      <c r="H218" s="58">
        <v>137.81</v>
      </c>
      <c r="I218" s="58">
        <v>12141</v>
      </c>
      <c r="J218" s="58">
        <v>0</v>
      </c>
      <c r="K218" s="58">
        <v>60.685194386699997</v>
      </c>
      <c r="L218" s="59">
        <v>0</v>
      </c>
      <c r="M218" s="59">
        <v>3.5999999999999999E-3</v>
      </c>
      <c r="N218" s="59">
        <v>5.0000000000000001E-4</v>
      </c>
    </row>
    <row r="219" spans="1:14">
      <c r="A219" t="s">
        <v>1614</v>
      </c>
      <c r="B219" t="s">
        <v>1615</v>
      </c>
      <c r="C219" t="s">
        <v>108</v>
      </c>
      <c r="D219" t="s">
        <v>825</v>
      </c>
      <c r="E219" s="108" t="s">
        <v>3327</v>
      </c>
      <c r="F219" t="s">
        <v>890</v>
      </c>
      <c r="G219" t="s">
        <v>102</v>
      </c>
      <c r="H219" s="58">
        <v>132.16999999999999</v>
      </c>
      <c r="I219" s="58">
        <v>9702</v>
      </c>
      <c r="J219" s="58">
        <v>0</v>
      </c>
      <c r="K219" s="58">
        <v>51.441281947439997</v>
      </c>
      <c r="L219" s="59">
        <v>0</v>
      </c>
      <c r="M219" s="59">
        <v>3.0999999999999999E-3</v>
      </c>
      <c r="N219" s="59">
        <v>5.0000000000000001E-4</v>
      </c>
    </row>
    <row r="220" spans="1:14">
      <c r="A220" t="s">
        <v>1616</v>
      </c>
      <c r="B220" t="s">
        <v>1617</v>
      </c>
      <c r="C220" t="s">
        <v>108</v>
      </c>
      <c r="D220" t="s">
        <v>825</v>
      </c>
      <c r="E220" s="108" t="s">
        <v>3327</v>
      </c>
      <c r="F220" t="s">
        <v>910</v>
      </c>
      <c r="G220" t="s">
        <v>102</v>
      </c>
      <c r="H220" s="58">
        <v>17.77</v>
      </c>
      <c r="I220" s="58">
        <v>73360</v>
      </c>
      <c r="J220" s="58">
        <v>0</v>
      </c>
      <c r="K220" s="58">
        <v>52.295506435199997</v>
      </c>
      <c r="L220" s="59">
        <v>0</v>
      </c>
      <c r="M220" s="59">
        <v>3.0999999999999999E-3</v>
      </c>
      <c r="N220" s="59">
        <v>5.0000000000000001E-4</v>
      </c>
    </row>
    <row r="221" spans="1:14">
      <c r="A221" t="s">
        <v>1618</v>
      </c>
      <c r="B221" t="s">
        <v>1619</v>
      </c>
      <c r="C221" t="s">
        <v>108</v>
      </c>
      <c r="D221" t="s">
        <v>825</v>
      </c>
      <c r="E221" s="108" t="s">
        <v>3327</v>
      </c>
      <c r="F221" t="s">
        <v>910</v>
      </c>
      <c r="G221" t="s">
        <v>102</v>
      </c>
      <c r="H221" s="58">
        <v>143.01</v>
      </c>
      <c r="I221" s="58">
        <v>5052</v>
      </c>
      <c r="J221" s="58">
        <v>0</v>
      </c>
      <c r="K221" s="58">
        <v>28.983269236320002</v>
      </c>
      <c r="L221" s="59">
        <v>0</v>
      </c>
      <c r="M221" s="59">
        <v>1.6999999999999999E-3</v>
      </c>
      <c r="N221" s="59">
        <v>2.9999999999999997E-4</v>
      </c>
    </row>
    <row r="222" spans="1:14">
      <c r="A222" t="s">
        <v>1620</v>
      </c>
      <c r="B222" t="s">
        <v>1621</v>
      </c>
      <c r="C222" t="s">
        <v>1528</v>
      </c>
      <c r="D222" t="s">
        <v>825</v>
      </c>
      <c r="E222" s="108" t="s">
        <v>3327</v>
      </c>
      <c r="F222" t="s">
        <v>903</v>
      </c>
      <c r="G222" t="s">
        <v>100</v>
      </c>
      <c r="H222" s="58">
        <v>0.03</v>
      </c>
      <c r="I222" s="58">
        <v>54262500</v>
      </c>
      <c r="J222" s="58">
        <v>0</v>
      </c>
      <c r="K222" s="58">
        <v>59.043026249999997</v>
      </c>
      <c r="L222" s="59">
        <v>0</v>
      </c>
      <c r="M222" s="59">
        <v>3.5999999999999999E-3</v>
      </c>
      <c r="N222" s="59">
        <v>5.0000000000000001E-4</v>
      </c>
    </row>
    <row r="223" spans="1:14">
      <c r="A223" t="s">
        <v>1622</v>
      </c>
      <c r="B223" t="s">
        <v>1623</v>
      </c>
      <c r="C223" t="s">
        <v>1532</v>
      </c>
      <c r="D223" t="s">
        <v>825</v>
      </c>
      <c r="E223" s="108" t="s">
        <v>3327</v>
      </c>
      <c r="F223" t="s">
        <v>903</v>
      </c>
      <c r="G223" t="s">
        <v>100</v>
      </c>
      <c r="H223" s="58">
        <v>34.479999999999997</v>
      </c>
      <c r="I223" s="58">
        <v>170</v>
      </c>
      <c r="J223" s="58">
        <v>0</v>
      </c>
      <c r="K223" s="58">
        <v>0.212600232</v>
      </c>
      <c r="L223" s="59">
        <v>0</v>
      </c>
      <c r="M223" s="59">
        <v>0</v>
      </c>
      <c r="N223" s="59">
        <v>0</v>
      </c>
    </row>
    <row r="224" spans="1:14">
      <c r="A224" t="s">
        <v>1624</v>
      </c>
      <c r="B224" t="s">
        <v>1625</v>
      </c>
      <c r="C224" t="s">
        <v>1528</v>
      </c>
      <c r="D224" t="s">
        <v>825</v>
      </c>
      <c r="E224" s="108" t="s">
        <v>3327</v>
      </c>
      <c r="F224" t="s">
        <v>903</v>
      </c>
      <c r="G224" t="s">
        <v>100</v>
      </c>
      <c r="H224" s="58">
        <v>72.150000000000006</v>
      </c>
      <c r="I224" s="58">
        <v>38577</v>
      </c>
      <c r="J224" s="58">
        <v>0</v>
      </c>
      <c r="K224" s="58">
        <v>100.95139904849999</v>
      </c>
      <c r="L224" s="59">
        <v>0</v>
      </c>
      <c r="M224" s="59">
        <v>6.1000000000000004E-3</v>
      </c>
      <c r="N224" s="59">
        <v>8.9999999999999998E-4</v>
      </c>
    </row>
    <row r="225" spans="1:14">
      <c r="A225" t="s">
        <v>1626</v>
      </c>
      <c r="B225" t="s">
        <v>1627</v>
      </c>
      <c r="C225" t="s">
        <v>1528</v>
      </c>
      <c r="D225" t="s">
        <v>825</v>
      </c>
      <c r="E225" s="108" t="s">
        <v>3327</v>
      </c>
      <c r="F225" t="s">
        <v>903</v>
      </c>
      <c r="G225" t="s">
        <v>100</v>
      </c>
      <c r="H225" s="58">
        <v>191.19</v>
      </c>
      <c r="I225" s="58">
        <v>9325</v>
      </c>
      <c r="J225" s="58">
        <v>0</v>
      </c>
      <c r="K225" s="58">
        <v>64.663851622500005</v>
      </c>
      <c r="L225" s="59">
        <v>0</v>
      </c>
      <c r="M225" s="59">
        <v>3.8999999999999998E-3</v>
      </c>
      <c r="N225" s="59">
        <v>5.9999999999999995E-4</v>
      </c>
    </row>
    <row r="226" spans="1:14">
      <c r="A226" t="s">
        <v>1628</v>
      </c>
      <c r="B226" t="s">
        <v>1629</v>
      </c>
      <c r="C226" t="s">
        <v>1528</v>
      </c>
      <c r="D226" t="s">
        <v>825</v>
      </c>
      <c r="E226" s="108" t="s">
        <v>3327</v>
      </c>
      <c r="F226" t="s">
        <v>1630</v>
      </c>
      <c r="G226" t="s">
        <v>100</v>
      </c>
      <c r="H226" s="58">
        <v>19.5</v>
      </c>
      <c r="I226" s="58">
        <v>41223</v>
      </c>
      <c r="J226" s="58">
        <v>0</v>
      </c>
      <c r="K226" s="58">
        <v>29.155585094999999</v>
      </c>
      <c r="L226" s="59">
        <v>0</v>
      </c>
      <c r="M226" s="59">
        <v>1.8E-3</v>
      </c>
      <c r="N226" s="59">
        <v>2.9999999999999997E-4</v>
      </c>
    </row>
    <row r="227" spans="1:14">
      <c r="A227" t="s">
        <v>1631</v>
      </c>
      <c r="B227" t="s">
        <v>1632</v>
      </c>
      <c r="C227" t="s">
        <v>1532</v>
      </c>
      <c r="D227" t="s">
        <v>825</v>
      </c>
      <c r="E227" s="108" t="s">
        <v>3327</v>
      </c>
      <c r="F227" t="s">
        <v>972</v>
      </c>
      <c r="G227" t="s">
        <v>100</v>
      </c>
      <c r="H227" s="58">
        <v>465.09</v>
      </c>
      <c r="I227" s="58">
        <v>254</v>
      </c>
      <c r="J227" s="58">
        <v>0</v>
      </c>
      <c r="K227" s="58">
        <v>4.2846788322</v>
      </c>
      <c r="L227" s="59">
        <v>0</v>
      </c>
      <c r="M227" s="59">
        <v>2.9999999999999997E-4</v>
      </c>
      <c r="N227" s="59">
        <v>0</v>
      </c>
    </row>
    <row r="228" spans="1:14">
      <c r="A228" t="s">
        <v>1633</v>
      </c>
      <c r="B228" t="s">
        <v>1634</v>
      </c>
      <c r="C228" t="s">
        <v>1532</v>
      </c>
      <c r="D228" t="s">
        <v>825</v>
      </c>
      <c r="E228" s="108" t="s">
        <v>3327</v>
      </c>
      <c r="F228" t="s">
        <v>964</v>
      </c>
      <c r="G228" t="s">
        <v>100</v>
      </c>
      <c r="H228" s="58">
        <v>393.22</v>
      </c>
      <c r="I228" s="58">
        <v>14093</v>
      </c>
      <c r="J228" s="58">
        <v>0</v>
      </c>
      <c r="K228" s="58">
        <v>200.99562591419999</v>
      </c>
      <c r="L228" s="59">
        <v>0</v>
      </c>
      <c r="M228" s="59">
        <v>1.21E-2</v>
      </c>
      <c r="N228" s="59">
        <v>1.8E-3</v>
      </c>
    </row>
    <row r="229" spans="1:14">
      <c r="A229" t="s">
        <v>1635</v>
      </c>
      <c r="B229" t="s">
        <v>1636</v>
      </c>
      <c r="C229" t="s">
        <v>1532</v>
      </c>
      <c r="D229" t="s">
        <v>825</v>
      </c>
      <c r="E229" s="108" t="s">
        <v>3327</v>
      </c>
      <c r="F229" t="s">
        <v>964</v>
      </c>
      <c r="G229" t="s">
        <v>100</v>
      </c>
      <c r="H229" s="58">
        <v>121.39</v>
      </c>
      <c r="I229" s="58">
        <v>35396</v>
      </c>
      <c r="J229" s="58">
        <v>0</v>
      </c>
      <c r="K229" s="58">
        <v>155.84205035880001</v>
      </c>
      <c r="L229" s="59">
        <v>0</v>
      </c>
      <c r="M229" s="59">
        <v>9.4000000000000004E-3</v>
      </c>
      <c r="N229" s="59">
        <v>1.4E-3</v>
      </c>
    </row>
    <row r="230" spans="1:14">
      <c r="A230" t="s">
        <v>1637</v>
      </c>
      <c r="B230" t="s">
        <v>1638</v>
      </c>
      <c r="C230" t="s">
        <v>1532</v>
      </c>
      <c r="D230" t="s">
        <v>825</v>
      </c>
      <c r="E230" s="108" t="s">
        <v>3327</v>
      </c>
      <c r="F230" t="s">
        <v>964</v>
      </c>
      <c r="G230" t="s">
        <v>100</v>
      </c>
      <c r="H230" s="58">
        <v>25.13</v>
      </c>
      <c r="I230" s="58">
        <v>48688</v>
      </c>
      <c r="J230" s="58">
        <v>0</v>
      </c>
      <c r="K230" s="58">
        <v>44.377412788800001</v>
      </c>
      <c r="L230" s="59">
        <v>0</v>
      </c>
      <c r="M230" s="59">
        <v>2.7000000000000001E-3</v>
      </c>
      <c r="N230" s="59">
        <v>4.0000000000000002E-4</v>
      </c>
    </row>
    <row r="231" spans="1:14">
      <c r="A231" t="s">
        <v>1639</v>
      </c>
      <c r="B231" t="s">
        <v>1640</v>
      </c>
      <c r="C231" t="s">
        <v>1532</v>
      </c>
      <c r="D231" t="s">
        <v>825</v>
      </c>
      <c r="E231" s="108" t="s">
        <v>3327</v>
      </c>
      <c r="F231" t="s">
        <v>964</v>
      </c>
      <c r="G231" t="s">
        <v>100</v>
      </c>
      <c r="H231" s="58">
        <v>1504.38</v>
      </c>
      <c r="I231" s="58">
        <v>433</v>
      </c>
      <c r="J231" s="58">
        <v>0</v>
      </c>
      <c r="K231" s="58">
        <v>23.6261525058</v>
      </c>
      <c r="L231" s="59">
        <v>0</v>
      </c>
      <c r="M231" s="59">
        <v>1.4E-3</v>
      </c>
      <c r="N231" s="59">
        <v>2.0000000000000001E-4</v>
      </c>
    </row>
    <row r="232" spans="1:14">
      <c r="A232" t="s">
        <v>1641</v>
      </c>
      <c r="B232" t="s">
        <v>1642</v>
      </c>
      <c r="C232" t="s">
        <v>1528</v>
      </c>
      <c r="D232" t="s">
        <v>825</v>
      </c>
      <c r="E232" s="108" t="s">
        <v>3327</v>
      </c>
      <c r="F232" t="s">
        <v>885</v>
      </c>
      <c r="G232" t="s">
        <v>100</v>
      </c>
      <c r="H232" s="58">
        <v>56.34</v>
      </c>
      <c r="I232" s="58">
        <v>21588</v>
      </c>
      <c r="J232" s="58">
        <v>0.34650999999999998</v>
      </c>
      <c r="K232" s="58">
        <v>44.460547458400001</v>
      </c>
      <c r="L232" s="59">
        <v>0</v>
      </c>
      <c r="M232" s="59">
        <v>2.7000000000000001E-3</v>
      </c>
      <c r="N232" s="59">
        <v>4.0000000000000002E-4</v>
      </c>
    </row>
    <row r="233" spans="1:14">
      <c r="A233" t="s">
        <v>1643</v>
      </c>
      <c r="B233" t="s">
        <v>1644</v>
      </c>
      <c r="C233" t="s">
        <v>108</v>
      </c>
      <c r="D233" t="s">
        <v>825</v>
      </c>
      <c r="E233" s="108" t="s">
        <v>3327</v>
      </c>
      <c r="F233" t="s">
        <v>885</v>
      </c>
      <c r="G233" t="s">
        <v>102</v>
      </c>
      <c r="H233" s="58">
        <v>8471.32</v>
      </c>
      <c r="I233" s="58">
        <v>247.5</v>
      </c>
      <c r="J233" s="58">
        <v>0</v>
      </c>
      <c r="K233" s="58">
        <v>84.1092795972</v>
      </c>
      <c r="L233" s="59">
        <v>0</v>
      </c>
      <c r="M233" s="59">
        <v>5.1000000000000004E-3</v>
      </c>
      <c r="N233" s="59">
        <v>6.9999999999999999E-4</v>
      </c>
    </row>
    <row r="234" spans="1:14">
      <c r="A234" t="s">
        <v>1645</v>
      </c>
      <c r="B234" t="s">
        <v>1646</v>
      </c>
      <c r="C234" t="s">
        <v>1528</v>
      </c>
      <c r="D234" t="s">
        <v>825</v>
      </c>
      <c r="E234" s="108" t="s">
        <v>3327</v>
      </c>
      <c r="F234" t="s">
        <v>885</v>
      </c>
      <c r="G234" t="s">
        <v>100</v>
      </c>
      <c r="H234" s="58">
        <v>54.17</v>
      </c>
      <c r="I234" s="58">
        <v>13458</v>
      </c>
      <c r="J234" s="58">
        <v>0.23910000000000001</v>
      </c>
      <c r="K234" s="58">
        <v>26.680650322200002</v>
      </c>
      <c r="L234" s="59">
        <v>0</v>
      </c>
      <c r="M234" s="59">
        <v>1.6000000000000001E-3</v>
      </c>
      <c r="N234" s="59">
        <v>2.0000000000000001E-4</v>
      </c>
    </row>
    <row r="235" spans="1:14">
      <c r="A235" t="s">
        <v>1647</v>
      </c>
      <c r="B235" t="s">
        <v>1648</v>
      </c>
      <c r="C235" t="s">
        <v>1532</v>
      </c>
      <c r="D235" t="s">
        <v>825</v>
      </c>
      <c r="E235" s="108" t="s">
        <v>3327</v>
      </c>
      <c r="F235" t="s">
        <v>885</v>
      </c>
      <c r="G235" t="s">
        <v>100</v>
      </c>
      <c r="H235" s="58">
        <v>9.32</v>
      </c>
      <c r="I235" s="58">
        <v>80539</v>
      </c>
      <c r="J235" s="58">
        <v>0</v>
      </c>
      <c r="K235" s="58">
        <v>27.225113619599998</v>
      </c>
      <c r="L235" s="59">
        <v>0</v>
      </c>
      <c r="M235" s="59">
        <v>1.6000000000000001E-3</v>
      </c>
      <c r="N235" s="59">
        <v>2.0000000000000001E-4</v>
      </c>
    </row>
    <row r="236" spans="1:14">
      <c r="A236" t="s">
        <v>1649</v>
      </c>
      <c r="B236" t="s">
        <v>1650</v>
      </c>
      <c r="C236" t="s">
        <v>1528</v>
      </c>
      <c r="D236" t="s">
        <v>825</v>
      </c>
      <c r="E236" s="108" t="s">
        <v>3327</v>
      </c>
      <c r="F236" t="s">
        <v>885</v>
      </c>
      <c r="G236" t="s">
        <v>100</v>
      </c>
      <c r="H236" s="58">
        <v>133.47</v>
      </c>
      <c r="I236" s="58">
        <v>13330</v>
      </c>
      <c r="J236" s="58">
        <v>0</v>
      </c>
      <c r="K236" s="58">
        <v>64.529955477000001</v>
      </c>
      <c r="L236" s="59">
        <v>0</v>
      </c>
      <c r="M236" s="59">
        <v>3.8999999999999998E-3</v>
      </c>
      <c r="N236" s="59">
        <v>5.9999999999999995E-4</v>
      </c>
    </row>
    <row r="237" spans="1:14">
      <c r="A237" t="s">
        <v>1651</v>
      </c>
      <c r="B237" t="s">
        <v>1652</v>
      </c>
      <c r="C237" t="s">
        <v>1528</v>
      </c>
      <c r="D237" t="s">
        <v>825</v>
      </c>
      <c r="E237" s="108" t="s">
        <v>3327</v>
      </c>
      <c r="F237" t="s">
        <v>1555</v>
      </c>
      <c r="G237" t="s">
        <v>100</v>
      </c>
      <c r="H237" s="58">
        <v>177.68</v>
      </c>
      <c r="I237" s="58">
        <v>7751</v>
      </c>
      <c r="J237" s="58">
        <v>0.64283999999999997</v>
      </c>
      <c r="K237" s="58">
        <v>50.593799853599997</v>
      </c>
      <c r="L237" s="59">
        <v>0</v>
      </c>
      <c r="M237" s="59">
        <v>3.0000000000000001E-3</v>
      </c>
      <c r="N237" s="59">
        <v>4.0000000000000002E-4</v>
      </c>
    </row>
    <row r="238" spans="1:14">
      <c r="A238" t="s">
        <v>1653</v>
      </c>
      <c r="B238" t="s">
        <v>1654</v>
      </c>
      <c r="C238" t="s">
        <v>1532</v>
      </c>
      <c r="D238" t="s">
        <v>825</v>
      </c>
      <c r="E238" s="108" t="s">
        <v>3327</v>
      </c>
      <c r="F238" t="s">
        <v>1555</v>
      </c>
      <c r="G238" t="s">
        <v>100</v>
      </c>
      <c r="H238" s="58">
        <v>516.57000000000005</v>
      </c>
      <c r="I238" s="58">
        <v>15194</v>
      </c>
      <c r="J238" s="58">
        <v>0</v>
      </c>
      <c r="K238" s="58">
        <v>284.67469131659999</v>
      </c>
      <c r="L238" s="59">
        <v>0</v>
      </c>
      <c r="M238" s="59">
        <v>1.7100000000000001E-2</v>
      </c>
      <c r="N238" s="59">
        <v>2.5000000000000001E-3</v>
      </c>
    </row>
    <row r="239" spans="1:14">
      <c r="A239" t="s">
        <v>1655</v>
      </c>
      <c r="B239" t="s">
        <v>1656</v>
      </c>
      <c r="C239" t="s">
        <v>1528</v>
      </c>
      <c r="D239" t="s">
        <v>825</v>
      </c>
      <c r="E239" s="108" t="s">
        <v>3327</v>
      </c>
      <c r="F239" t="s">
        <v>1555</v>
      </c>
      <c r="G239" t="s">
        <v>100</v>
      </c>
      <c r="H239" s="58">
        <v>35.32</v>
      </c>
      <c r="I239" s="58">
        <v>34655</v>
      </c>
      <c r="J239" s="58">
        <v>0</v>
      </c>
      <c r="K239" s="58">
        <v>44.395009541999997</v>
      </c>
      <c r="L239" s="59">
        <v>0</v>
      </c>
      <c r="M239" s="59">
        <v>2.7000000000000001E-3</v>
      </c>
      <c r="N239" s="59">
        <v>4.0000000000000002E-4</v>
      </c>
    </row>
    <row r="240" spans="1:14">
      <c r="A240" t="s">
        <v>1657</v>
      </c>
      <c r="B240" t="s">
        <v>1658</v>
      </c>
      <c r="C240" t="s">
        <v>1532</v>
      </c>
      <c r="D240" t="s">
        <v>825</v>
      </c>
      <c r="E240" s="108" t="s">
        <v>3327</v>
      </c>
      <c r="F240" t="s">
        <v>1559</v>
      </c>
      <c r="G240" t="s">
        <v>100</v>
      </c>
      <c r="H240" s="58">
        <v>53.3</v>
      </c>
      <c r="I240" s="58">
        <v>16207</v>
      </c>
      <c r="J240" s="58">
        <v>0</v>
      </c>
      <c r="K240" s="58">
        <v>31.331226536999999</v>
      </c>
      <c r="L240" s="59">
        <v>0</v>
      </c>
      <c r="M240" s="59">
        <v>1.9E-3</v>
      </c>
      <c r="N240" s="59">
        <v>2.9999999999999997E-4</v>
      </c>
    </row>
    <row r="241" spans="1:14">
      <c r="A241" t="s">
        <v>1659</v>
      </c>
      <c r="B241" t="s">
        <v>1660</v>
      </c>
      <c r="C241" t="s">
        <v>108</v>
      </c>
      <c r="D241" t="s">
        <v>825</v>
      </c>
      <c r="E241" s="108" t="s">
        <v>3327</v>
      </c>
      <c r="F241" t="s">
        <v>1559</v>
      </c>
      <c r="G241" t="s">
        <v>102</v>
      </c>
      <c r="H241" s="58">
        <v>32.94</v>
      </c>
      <c r="I241" s="58">
        <v>68170</v>
      </c>
      <c r="J241" s="58">
        <v>0</v>
      </c>
      <c r="K241" s="58">
        <v>90.081272296799995</v>
      </c>
      <c r="L241" s="59">
        <v>0</v>
      </c>
      <c r="M241" s="59">
        <v>5.4000000000000003E-3</v>
      </c>
      <c r="N241" s="59">
        <v>8.0000000000000004E-4</v>
      </c>
    </row>
    <row r="242" spans="1:14">
      <c r="A242" t="s">
        <v>1661</v>
      </c>
      <c r="B242" t="s">
        <v>1662</v>
      </c>
      <c r="C242" t="s">
        <v>1532</v>
      </c>
      <c r="D242" t="s">
        <v>825</v>
      </c>
      <c r="E242" s="108" t="s">
        <v>3327</v>
      </c>
      <c r="F242" t="s">
        <v>1559</v>
      </c>
      <c r="G242" t="s">
        <v>100</v>
      </c>
      <c r="H242" s="58">
        <v>66.900000000000006</v>
      </c>
      <c r="I242" s="58">
        <v>2271</v>
      </c>
      <c r="J242" s="58">
        <v>0</v>
      </c>
      <c r="K242" s="58">
        <v>5.510497473</v>
      </c>
      <c r="L242" s="59">
        <v>0</v>
      </c>
      <c r="M242" s="59">
        <v>2.9999999999999997E-4</v>
      </c>
      <c r="N242" s="59">
        <v>0</v>
      </c>
    </row>
    <row r="243" spans="1:14">
      <c r="A243" t="s">
        <v>1663</v>
      </c>
      <c r="B243" t="s">
        <v>1664</v>
      </c>
      <c r="C243" t="s">
        <v>1532</v>
      </c>
      <c r="D243" t="s">
        <v>825</v>
      </c>
      <c r="E243" s="108" t="s">
        <v>3327</v>
      </c>
      <c r="F243" t="s">
        <v>1559</v>
      </c>
      <c r="G243" t="s">
        <v>100</v>
      </c>
      <c r="H243" s="58">
        <v>22.97</v>
      </c>
      <c r="I243" s="58">
        <v>49522</v>
      </c>
      <c r="J243" s="58">
        <v>0</v>
      </c>
      <c r="K243" s="58">
        <v>41.257862731800003</v>
      </c>
      <c r="L243" s="59">
        <v>0</v>
      </c>
      <c r="M243" s="59">
        <v>2.5000000000000001E-3</v>
      </c>
      <c r="N243" s="59">
        <v>4.0000000000000002E-4</v>
      </c>
    </row>
    <row r="244" spans="1:14">
      <c r="A244" t="s">
        <v>1665</v>
      </c>
      <c r="B244" t="s">
        <v>1666</v>
      </c>
      <c r="C244" t="s">
        <v>1528</v>
      </c>
      <c r="D244" t="s">
        <v>825</v>
      </c>
      <c r="E244" s="108" t="s">
        <v>3327</v>
      </c>
      <c r="F244" t="s">
        <v>1559</v>
      </c>
      <c r="G244" t="s">
        <v>100</v>
      </c>
      <c r="H244" s="58">
        <v>309.85000000000002</v>
      </c>
      <c r="I244" s="58">
        <v>10437.815699999986</v>
      </c>
      <c r="J244" s="58">
        <v>0</v>
      </c>
      <c r="K244" s="58">
        <v>117.30288144977401</v>
      </c>
      <c r="L244" s="59">
        <v>0</v>
      </c>
      <c r="M244" s="59">
        <v>7.1000000000000004E-3</v>
      </c>
      <c r="N244" s="59">
        <v>1E-3</v>
      </c>
    </row>
    <row r="245" spans="1:14">
      <c r="A245" t="s">
        <v>1667</v>
      </c>
      <c r="B245" t="s">
        <v>1668</v>
      </c>
      <c r="C245" t="s">
        <v>1532</v>
      </c>
      <c r="D245" t="s">
        <v>825</v>
      </c>
      <c r="E245" s="108" t="s">
        <v>3327</v>
      </c>
      <c r="F245" t="s">
        <v>935</v>
      </c>
      <c r="G245" t="s">
        <v>100</v>
      </c>
      <c r="H245" s="58">
        <v>28.6</v>
      </c>
      <c r="I245" s="58">
        <v>59660</v>
      </c>
      <c r="J245" s="58">
        <v>0</v>
      </c>
      <c r="K245" s="58">
        <v>61.886630519999997</v>
      </c>
      <c r="L245" s="59">
        <v>0</v>
      </c>
      <c r="M245" s="59">
        <v>3.7000000000000002E-3</v>
      </c>
      <c r="N245" s="59">
        <v>5.0000000000000001E-4</v>
      </c>
    </row>
    <row r="246" spans="1:14">
      <c r="A246" t="s">
        <v>1669</v>
      </c>
      <c r="B246" t="s">
        <v>1670</v>
      </c>
      <c r="C246" t="s">
        <v>1532</v>
      </c>
      <c r="D246" t="s">
        <v>825</v>
      </c>
      <c r="E246" s="108" t="s">
        <v>3327</v>
      </c>
      <c r="F246" t="s">
        <v>935</v>
      </c>
      <c r="G246" t="s">
        <v>100</v>
      </c>
      <c r="H246" s="58">
        <v>80.599999999999994</v>
      </c>
      <c r="I246" s="58">
        <v>12138</v>
      </c>
      <c r="J246" s="58">
        <v>0</v>
      </c>
      <c r="K246" s="58">
        <v>35.483767956000001</v>
      </c>
      <c r="L246" s="59">
        <v>0</v>
      </c>
      <c r="M246" s="59">
        <v>2.0999999999999999E-3</v>
      </c>
      <c r="N246" s="59">
        <v>2.9999999999999997E-4</v>
      </c>
    </row>
    <row r="247" spans="1:14">
      <c r="A247" t="s">
        <v>1671</v>
      </c>
      <c r="B247" t="s">
        <v>1672</v>
      </c>
      <c r="C247" t="s">
        <v>1528</v>
      </c>
      <c r="D247" t="s">
        <v>825</v>
      </c>
      <c r="E247" s="108" t="s">
        <v>3327</v>
      </c>
      <c r="F247" t="s">
        <v>935</v>
      </c>
      <c r="G247" t="s">
        <v>100</v>
      </c>
      <c r="H247" s="58">
        <v>145.18</v>
      </c>
      <c r="I247" s="58">
        <v>5469</v>
      </c>
      <c r="J247" s="58">
        <v>0</v>
      </c>
      <c r="K247" s="58">
        <v>28.797996263400002</v>
      </c>
      <c r="L247" s="59">
        <v>0</v>
      </c>
      <c r="M247" s="59">
        <v>1.6999999999999999E-3</v>
      </c>
      <c r="N247" s="59">
        <v>2.9999999999999997E-4</v>
      </c>
    </row>
    <row r="248" spans="1:14">
      <c r="A248" t="s">
        <v>1673</v>
      </c>
      <c r="B248" t="s">
        <v>1674</v>
      </c>
      <c r="C248" t="s">
        <v>1528</v>
      </c>
      <c r="D248" t="s">
        <v>825</v>
      </c>
      <c r="E248" s="108" t="s">
        <v>3327</v>
      </c>
      <c r="F248" t="s">
        <v>935</v>
      </c>
      <c r="G248" t="s">
        <v>100</v>
      </c>
      <c r="H248" s="58">
        <v>41.17</v>
      </c>
      <c r="I248" s="58">
        <v>42651</v>
      </c>
      <c r="J248" s="58">
        <v>0</v>
      </c>
      <c r="K248" s="58">
        <v>63.688004370900003</v>
      </c>
      <c r="L248" s="59">
        <v>0</v>
      </c>
      <c r="M248" s="59">
        <v>3.8E-3</v>
      </c>
      <c r="N248" s="59">
        <v>5.9999999999999995E-4</v>
      </c>
    </row>
    <row r="249" spans="1:14">
      <c r="A249" t="s">
        <v>1675</v>
      </c>
      <c r="B249" t="s">
        <v>1676</v>
      </c>
      <c r="C249" t="s">
        <v>1532</v>
      </c>
      <c r="D249" t="s">
        <v>825</v>
      </c>
      <c r="E249" s="108" t="s">
        <v>3327</v>
      </c>
      <c r="F249" t="s">
        <v>935</v>
      </c>
      <c r="G249" t="s">
        <v>100</v>
      </c>
      <c r="H249" s="58">
        <v>65</v>
      </c>
      <c r="I249" s="58">
        <v>37604</v>
      </c>
      <c r="J249" s="58">
        <v>0</v>
      </c>
      <c r="K249" s="58">
        <v>88.653310200000007</v>
      </c>
      <c r="L249" s="59">
        <v>0</v>
      </c>
      <c r="M249" s="59">
        <v>5.3E-3</v>
      </c>
      <c r="N249" s="59">
        <v>8.0000000000000004E-4</v>
      </c>
    </row>
    <row r="250" spans="1:14">
      <c r="A250" t="s">
        <v>1677</v>
      </c>
      <c r="B250" t="s">
        <v>1678</v>
      </c>
      <c r="C250" t="s">
        <v>1532</v>
      </c>
      <c r="D250" t="s">
        <v>825</v>
      </c>
      <c r="E250" s="108" t="s">
        <v>3327</v>
      </c>
      <c r="F250" t="s">
        <v>935</v>
      </c>
      <c r="G250" t="s">
        <v>100</v>
      </c>
      <c r="H250" s="58">
        <v>80.37</v>
      </c>
      <c r="I250" s="58">
        <v>29488</v>
      </c>
      <c r="J250" s="58">
        <v>0</v>
      </c>
      <c r="K250" s="58">
        <v>85.958106811199997</v>
      </c>
      <c r="L250" s="59">
        <v>0</v>
      </c>
      <c r="M250" s="59">
        <v>5.1999999999999998E-3</v>
      </c>
      <c r="N250" s="59">
        <v>8.0000000000000004E-4</v>
      </c>
    </row>
    <row r="251" spans="1:14">
      <c r="A251" t="s">
        <v>1679</v>
      </c>
      <c r="B251" t="s">
        <v>1680</v>
      </c>
      <c r="C251" t="s">
        <v>1528</v>
      </c>
      <c r="D251" t="s">
        <v>825</v>
      </c>
      <c r="E251" s="108" t="s">
        <v>3327</v>
      </c>
      <c r="F251" t="s">
        <v>935</v>
      </c>
      <c r="G251" t="s">
        <v>100</v>
      </c>
      <c r="H251" s="58">
        <v>186.04</v>
      </c>
      <c r="I251" s="58">
        <v>2744</v>
      </c>
      <c r="J251" s="58">
        <v>0</v>
      </c>
      <c r="K251" s="58">
        <v>18.515608675199999</v>
      </c>
      <c r="L251" s="59">
        <v>0</v>
      </c>
      <c r="M251" s="59">
        <v>1.1000000000000001E-3</v>
      </c>
      <c r="N251" s="59">
        <v>2.0000000000000001E-4</v>
      </c>
    </row>
    <row r="252" spans="1:14">
      <c r="A252" t="s">
        <v>1681</v>
      </c>
      <c r="B252" t="s">
        <v>1682</v>
      </c>
      <c r="C252" t="s">
        <v>1528</v>
      </c>
      <c r="D252" t="s">
        <v>825</v>
      </c>
      <c r="E252" s="108" t="s">
        <v>3327</v>
      </c>
      <c r="F252" t="s">
        <v>935</v>
      </c>
      <c r="G252" t="s">
        <v>100</v>
      </c>
      <c r="H252" s="58">
        <v>67.17</v>
      </c>
      <c r="I252" s="58">
        <v>26035</v>
      </c>
      <c r="J252" s="58">
        <v>0</v>
      </c>
      <c r="K252" s="58">
        <v>63.427922356499998</v>
      </c>
      <c r="L252" s="59">
        <v>0</v>
      </c>
      <c r="M252" s="59">
        <v>3.8E-3</v>
      </c>
      <c r="N252" s="59">
        <v>5.9999999999999995E-4</v>
      </c>
    </row>
    <row r="253" spans="1:14">
      <c r="A253" t="s">
        <v>1683</v>
      </c>
      <c r="B253" t="s">
        <v>1684</v>
      </c>
      <c r="C253" t="s">
        <v>1528</v>
      </c>
      <c r="D253" t="s">
        <v>825</v>
      </c>
      <c r="E253" s="108" t="s">
        <v>3327</v>
      </c>
      <c r="F253" t="s">
        <v>1581</v>
      </c>
      <c r="G253" t="s">
        <v>100</v>
      </c>
      <c r="H253" s="58">
        <v>335.85</v>
      </c>
      <c r="I253" s="58">
        <v>3566</v>
      </c>
      <c r="J253" s="58">
        <v>0</v>
      </c>
      <c r="K253" s="58">
        <v>43.438442696999999</v>
      </c>
      <c r="L253" s="59">
        <v>0</v>
      </c>
      <c r="M253" s="59">
        <v>2.5999999999999999E-3</v>
      </c>
      <c r="N253" s="59">
        <v>4.0000000000000002E-4</v>
      </c>
    </row>
    <row r="254" spans="1:14">
      <c r="A254" t="s">
        <v>1685</v>
      </c>
      <c r="B254" t="s">
        <v>1686</v>
      </c>
      <c r="C254" t="s">
        <v>108</v>
      </c>
      <c r="D254" t="s">
        <v>825</v>
      </c>
      <c r="E254" s="108" t="s">
        <v>3327</v>
      </c>
      <c r="F254" t="s">
        <v>1581</v>
      </c>
      <c r="G254" t="s">
        <v>100</v>
      </c>
      <c r="H254" s="58">
        <v>15.86</v>
      </c>
      <c r="I254" s="58">
        <v>149800</v>
      </c>
      <c r="J254" s="58">
        <v>0</v>
      </c>
      <c r="K254" s="58">
        <v>86.171281559999997</v>
      </c>
      <c r="L254" s="59">
        <v>0</v>
      </c>
      <c r="M254" s="59">
        <v>5.1999999999999998E-3</v>
      </c>
      <c r="N254" s="59">
        <v>8.0000000000000004E-4</v>
      </c>
    </row>
    <row r="255" spans="1:14">
      <c r="A255" t="s">
        <v>1687</v>
      </c>
      <c r="B255" t="s">
        <v>1688</v>
      </c>
      <c r="C255" t="s">
        <v>1532</v>
      </c>
      <c r="D255" t="s">
        <v>825</v>
      </c>
      <c r="E255" s="108" t="s">
        <v>3327</v>
      </c>
      <c r="F255" t="s">
        <v>672</v>
      </c>
      <c r="G255" t="s">
        <v>100</v>
      </c>
      <c r="H255" s="58">
        <v>606.75</v>
      </c>
      <c r="I255" s="58">
        <v>1914</v>
      </c>
      <c r="J255" s="58">
        <v>0</v>
      </c>
      <c r="K255" s="58">
        <v>42.121058265000002</v>
      </c>
      <c r="L255" s="59">
        <v>0</v>
      </c>
      <c r="M255" s="59">
        <v>2.5000000000000001E-3</v>
      </c>
      <c r="N255" s="59">
        <v>4.0000000000000002E-4</v>
      </c>
    </row>
    <row r="256" spans="1:14">
      <c r="A256" t="s">
        <v>1689</v>
      </c>
      <c r="B256" t="s">
        <v>1690</v>
      </c>
      <c r="C256" t="s">
        <v>1691</v>
      </c>
      <c r="D256" t="s">
        <v>825</v>
      </c>
      <c r="E256" s="108" t="s">
        <v>3327</v>
      </c>
      <c r="F256" t="s">
        <v>1089</v>
      </c>
      <c r="G256" t="s">
        <v>104</v>
      </c>
      <c r="H256" s="58">
        <v>2046.34</v>
      </c>
      <c r="I256" s="58">
        <v>1044</v>
      </c>
      <c r="J256" s="58">
        <v>0</v>
      </c>
      <c r="K256" s="58">
        <v>98.719935362640001</v>
      </c>
      <c r="L256" s="59">
        <v>0</v>
      </c>
      <c r="M256" s="59">
        <v>5.8999999999999999E-3</v>
      </c>
      <c r="N256" s="59">
        <v>8.9999999999999998E-4</v>
      </c>
    </row>
    <row r="257" spans="1:14">
      <c r="A257" t="s">
        <v>192</v>
      </c>
      <c r="B257" s="109" t="s">
        <v>3327</v>
      </c>
      <c r="C257" s="109" t="s">
        <v>3327</v>
      </c>
      <c r="D257" s="110" t="s">
        <v>3327</v>
      </c>
      <c r="E257" s="110" t="s">
        <v>3327</v>
      </c>
      <c r="F257" s="110" t="s">
        <v>3327</v>
      </c>
      <c r="G257" s="110" t="s">
        <v>3327</v>
      </c>
      <c r="H257" s="110" t="s">
        <v>3327</v>
      </c>
      <c r="I257" s="110" t="s">
        <v>3327</v>
      </c>
      <c r="J257" s="110" t="s">
        <v>3327</v>
      </c>
      <c r="K257" s="110" t="s">
        <v>3327</v>
      </c>
      <c r="L257" s="110" t="s">
        <v>3327</v>
      </c>
      <c r="M257" s="110" t="s">
        <v>3327</v>
      </c>
      <c r="N257" s="110" t="s">
        <v>3327</v>
      </c>
    </row>
    <row r="258" spans="1:14">
      <c r="A258" t="s">
        <v>303</v>
      </c>
      <c r="B258" s="109" t="s">
        <v>3327</v>
      </c>
      <c r="C258" s="109" t="s">
        <v>3327</v>
      </c>
      <c r="D258" s="110" t="s">
        <v>3327</v>
      </c>
      <c r="E258" s="110" t="s">
        <v>3327</v>
      </c>
      <c r="F258" s="110" t="s">
        <v>3327</v>
      </c>
      <c r="G258" s="110" t="s">
        <v>3327</v>
      </c>
      <c r="H258" s="110" t="s">
        <v>3327</v>
      </c>
      <c r="I258" s="110" t="s">
        <v>3327</v>
      </c>
      <c r="J258" s="110" t="s">
        <v>3327</v>
      </c>
      <c r="K258" s="110" t="s">
        <v>3327</v>
      </c>
      <c r="L258" s="110" t="s">
        <v>3327</v>
      </c>
      <c r="M258" s="110" t="s">
        <v>3327</v>
      </c>
      <c r="N258" s="110" t="s">
        <v>3327</v>
      </c>
    </row>
    <row r="259" spans="1:14">
      <c r="A259" t="s">
        <v>304</v>
      </c>
      <c r="B259" s="109" t="s">
        <v>3327</v>
      </c>
      <c r="C259" s="109" t="s">
        <v>3327</v>
      </c>
      <c r="D259" s="110" t="s">
        <v>3327</v>
      </c>
      <c r="E259" s="110" t="s">
        <v>3327</v>
      </c>
      <c r="F259" s="110" t="s">
        <v>3327</v>
      </c>
      <c r="G259" s="110" t="s">
        <v>3327</v>
      </c>
      <c r="H259" s="110" t="s">
        <v>3327</v>
      </c>
      <c r="I259" s="110" t="s">
        <v>3327</v>
      </c>
      <c r="J259" s="110" t="s">
        <v>3327</v>
      </c>
      <c r="K259" s="110" t="s">
        <v>3327</v>
      </c>
      <c r="L259" s="110" t="s">
        <v>3327</v>
      </c>
      <c r="M259" s="110" t="s">
        <v>3327</v>
      </c>
      <c r="N259" s="110" t="s">
        <v>3327</v>
      </c>
    </row>
    <row r="260" spans="1:14">
      <c r="A260" t="s">
        <v>305</v>
      </c>
      <c r="B260" s="109" t="s">
        <v>3327</v>
      </c>
      <c r="C260" s="109" t="s">
        <v>3327</v>
      </c>
      <c r="D260" s="110" t="s">
        <v>3327</v>
      </c>
      <c r="E260" s="110" t="s">
        <v>3327</v>
      </c>
      <c r="F260" s="110" t="s">
        <v>3327</v>
      </c>
      <c r="G260" s="110" t="s">
        <v>3327</v>
      </c>
      <c r="H260" s="110" t="s">
        <v>3327</v>
      </c>
      <c r="I260" s="110" t="s">
        <v>3327</v>
      </c>
      <c r="J260" s="110" t="s">
        <v>3327</v>
      </c>
      <c r="K260" s="110" t="s">
        <v>3327</v>
      </c>
      <c r="L260" s="110" t="s">
        <v>3327</v>
      </c>
      <c r="M260" s="110" t="s">
        <v>3327</v>
      </c>
      <c r="N260" s="110" t="s">
        <v>3327</v>
      </c>
    </row>
    <row r="261" spans="1:14">
      <c r="A261" t="s">
        <v>306</v>
      </c>
      <c r="B261" s="109" t="s">
        <v>3327</v>
      </c>
      <c r="C261" s="109" t="s">
        <v>3327</v>
      </c>
      <c r="D261" s="110" t="s">
        <v>3327</v>
      </c>
      <c r="E261" s="110" t="s">
        <v>3327</v>
      </c>
      <c r="F261" s="110" t="s">
        <v>3327</v>
      </c>
      <c r="G261" s="110" t="s">
        <v>3327</v>
      </c>
      <c r="H261" s="110" t="s">
        <v>3327</v>
      </c>
      <c r="I261" s="110" t="s">
        <v>3327</v>
      </c>
      <c r="J261" s="110" t="s">
        <v>3327</v>
      </c>
      <c r="K261" s="110" t="s">
        <v>3327</v>
      </c>
      <c r="L261" s="110" t="s">
        <v>3327</v>
      </c>
      <c r="M261" s="110" t="s">
        <v>3327</v>
      </c>
      <c r="N261" s="110" t="s">
        <v>3327</v>
      </c>
    </row>
    <row r="262" spans="1:14" hidden="1">
      <c r="D262" s="14"/>
      <c r="E262" s="14"/>
      <c r="F262" s="14"/>
    </row>
    <row r="263" spans="1:14" hidden="1">
      <c r="D263" s="14"/>
      <c r="E263" s="14"/>
      <c r="F263" s="14"/>
    </row>
    <row r="264" spans="1:14" hidden="1">
      <c r="D264" s="14"/>
      <c r="E264" s="14"/>
      <c r="F264" s="14"/>
    </row>
    <row r="265" spans="1:14" hidden="1">
      <c r="D265" s="14"/>
      <c r="E265" s="14"/>
      <c r="F265" s="14"/>
    </row>
    <row r="266" spans="1:14" hidden="1">
      <c r="D266" s="14"/>
      <c r="E266" s="14"/>
      <c r="F266" s="14"/>
    </row>
    <row r="267" spans="1:14" hidden="1">
      <c r="D267" s="14"/>
      <c r="E267" s="14"/>
      <c r="F267" s="14"/>
    </row>
    <row r="268" spans="1:14" hidden="1">
      <c r="D268" s="14"/>
      <c r="E268" s="14"/>
      <c r="F268" s="14"/>
    </row>
    <row r="269" spans="1:14" hidden="1">
      <c r="A269" s="14"/>
      <c r="D269" s="14"/>
      <c r="E269" s="14"/>
      <c r="F269" s="14"/>
    </row>
    <row r="270" spans="1:14" hidden="1">
      <c r="A270" s="14"/>
      <c r="D270" s="14"/>
      <c r="E270" s="14"/>
      <c r="F270" s="14"/>
    </row>
    <row r="271" spans="1:14" hidden="1">
      <c r="A271" s="16"/>
      <c r="D271" s="14"/>
      <c r="E271" s="14"/>
      <c r="F271" s="14"/>
    </row>
    <row r="272" spans="1:14" hidden="1"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1:6" hidden="1">
      <c r="D321" s="14"/>
      <c r="E321" s="14"/>
      <c r="F321" s="14"/>
    </row>
    <row r="322" spans="1:6" hidden="1">
      <c r="D322" s="14"/>
      <c r="E322" s="14"/>
      <c r="F322" s="14"/>
    </row>
    <row r="323" spans="1:6" hidden="1">
      <c r="D323" s="14"/>
      <c r="E323" s="14"/>
      <c r="F323" s="14"/>
    </row>
    <row r="324" spans="1:6" hidden="1">
      <c r="D324" s="14"/>
      <c r="E324" s="14"/>
      <c r="F324" s="14"/>
    </row>
    <row r="325" spans="1:6" hidden="1">
      <c r="D325" s="14"/>
      <c r="E325" s="14"/>
      <c r="F325" s="14"/>
    </row>
    <row r="326" spans="1:6" hidden="1">
      <c r="D326" s="14"/>
      <c r="E326" s="14"/>
      <c r="F326" s="14"/>
    </row>
    <row r="327" spans="1:6" hidden="1">
      <c r="D327" s="14"/>
      <c r="E327" s="14"/>
      <c r="F327" s="14"/>
    </row>
    <row r="328" spans="1:6" hidden="1">
      <c r="D328" s="14"/>
      <c r="E328" s="14"/>
      <c r="F328" s="14"/>
    </row>
    <row r="329" spans="1:6" hidden="1">
      <c r="D329" s="14"/>
      <c r="E329" s="14"/>
      <c r="F329" s="14"/>
    </row>
    <row r="330" spans="1:6" hidden="1">
      <c r="D330" s="14"/>
      <c r="E330" s="14"/>
      <c r="F330" s="14"/>
    </row>
    <row r="331" spans="1:6" hidden="1">
      <c r="D331" s="14"/>
      <c r="E331" s="14"/>
      <c r="F331" s="14"/>
    </row>
    <row r="332" spans="1:6" hidden="1">
      <c r="D332" s="14"/>
      <c r="E332" s="14"/>
      <c r="F332" s="14"/>
    </row>
    <row r="333" spans="1:6" hidden="1">
      <c r="D333" s="14"/>
      <c r="E333" s="14"/>
      <c r="F333" s="14"/>
    </row>
    <row r="334" spans="1:6" hidden="1">
      <c r="D334" s="14"/>
      <c r="E334" s="14"/>
      <c r="F334" s="14"/>
    </row>
    <row r="335" spans="1:6" hidden="1">
      <c r="D335" s="14"/>
      <c r="E335" s="14"/>
      <c r="F335" s="14"/>
    </row>
    <row r="336" spans="1:6" hidden="1">
      <c r="A336" s="14"/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6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A1:XFD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34" width="5.7109375" style="14" hidden="1"/>
    <col min="35" max="45" width="9.140625" style="14" hidden="1"/>
    <col min="46" max="52" width="0" style="14" hidden="1"/>
    <col min="53" max="16384" width="9.140625" style="14" hidden="1"/>
  </cols>
  <sheetData>
    <row r="1" spans="1:15">
      <c r="A1" s="2" t="s">
        <v>0</v>
      </c>
      <c r="B1" s="64" t="s">
        <v>3326</v>
      </c>
      <c r="D1" s="14"/>
      <c r="E1" s="14"/>
      <c r="F1" s="14"/>
    </row>
    <row r="2" spans="1:15">
      <c r="A2" s="2" t="s">
        <v>1</v>
      </c>
      <c r="B2" s="10" t="s">
        <v>2601</v>
      </c>
      <c r="D2" s="14"/>
      <c r="E2" s="14"/>
      <c r="F2" s="14"/>
    </row>
    <row r="3" spans="1:15">
      <c r="A3" s="2" t="s">
        <v>2</v>
      </c>
      <c r="B3" s="21" t="s">
        <v>2602</v>
      </c>
      <c r="D3" s="14"/>
      <c r="E3" s="14"/>
      <c r="F3" s="14"/>
    </row>
    <row r="4" spans="1:15">
      <c r="A4" s="2" t="s">
        <v>3</v>
      </c>
      <c r="B4" s="65" t="s">
        <v>165</v>
      </c>
      <c r="D4" s="14"/>
      <c r="E4" s="14"/>
      <c r="F4" s="14"/>
    </row>
    <row r="5" spans="1:15" ht="18.75">
      <c r="A5" s="85" t="s">
        <v>162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7"/>
    </row>
    <row r="6" spans="1:15" s="16" customFormat="1">
      <c r="A6" s="35" t="s">
        <v>45</v>
      </c>
      <c r="B6" s="36" t="s">
        <v>46</v>
      </c>
      <c r="C6" s="36" t="s">
        <v>66</v>
      </c>
      <c r="D6" s="36" t="s">
        <v>47</v>
      </c>
      <c r="E6" s="36" t="s">
        <v>80</v>
      </c>
      <c r="F6" s="36" t="s">
        <v>50</v>
      </c>
      <c r="G6" s="36" t="s">
        <v>155</v>
      </c>
      <c r="H6" s="36" t="s">
        <v>156</v>
      </c>
      <c r="I6" s="111" t="s">
        <v>160</v>
      </c>
      <c r="J6" s="36" t="s">
        <v>53</v>
      </c>
      <c r="K6" s="36" t="s">
        <v>69</v>
      </c>
      <c r="L6" s="36" t="s">
        <v>54</v>
      </c>
      <c r="M6" s="36" t="s">
        <v>151</v>
      </c>
      <c r="O6" s="14"/>
    </row>
    <row r="7" spans="1:15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23" t="s">
        <v>152</v>
      </c>
      <c r="H7" s="103" t="s">
        <v>3327</v>
      </c>
      <c r="I7" s="17" t="s">
        <v>153</v>
      </c>
      <c r="J7" s="23" t="s">
        <v>6</v>
      </c>
      <c r="K7" s="23" t="s">
        <v>7</v>
      </c>
      <c r="L7" s="32" t="s">
        <v>7</v>
      </c>
      <c r="M7" s="32" t="s">
        <v>7</v>
      </c>
    </row>
    <row r="8" spans="1:15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6" t="s">
        <v>63</v>
      </c>
      <c r="L8" s="26" t="s">
        <v>72</v>
      </c>
      <c r="M8" s="26" t="s">
        <v>73</v>
      </c>
      <c r="N8" s="27"/>
    </row>
    <row r="9" spans="1:15" s="18" customFormat="1" ht="20.25">
      <c r="A9" s="19" t="s">
        <v>161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56">
        <v>1646405.05</v>
      </c>
      <c r="H9" s="105" t="s">
        <v>3327</v>
      </c>
      <c r="I9" s="56">
        <v>2.017E-2</v>
      </c>
      <c r="J9" s="56">
        <v>24319.045530520834</v>
      </c>
      <c r="K9" s="105" t="s">
        <v>3327</v>
      </c>
      <c r="L9" s="57">
        <v>1</v>
      </c>
      <c r="M9" s="57">
        <v>0.2155</v>
      </c>
      <c r="N9" s="27"/>
    </row>
    <row r="10" spans="1:15">
      <c r="A10" s="60" t="s">
        <v>173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1544168.15</v>
      </c>
      <c r="H10" s="110" t="s">
        <v>3327</v>
      </c>
      <c r="I10" s="62">
        <v>0</v>
      </c>
      <c r="J10" s="62">
        <v>13109.875015992</v>
      </c>
      <c r="K10" s="110" t="s">
        <v>3327</v>
      </c>
      <c r="L10" s="61">
        <v>0.53910000000000002</v>
      </c>
      <c r="M10" s="61">
        <v>0.1162</v>
      </c>
    </row>
    <row r="11" spans="1:15">
      <c r="A11" s="60" t="s">
        <v>1692</v>
      </c>
      <c r="B11" s="109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62">
        <v>124206.26</v>
      </c>
      <c r="H11" s="110" t="s">
        <v>3327</v>
      </c>
      <c r="I11" s="62">
        <v>0</v>
      </c>
      <c r="J11" s="62">
        <v>4071.4121528999999</v>
      </c>
      <c r="K11" s="110" t="s">
        <v>3327</v>
      </c>
      <c r="L11" s="61">
        <v>0.16739999999999999</v>
      </c>
      <c r="M11" s="61">
        <v>3.61E-2</v>
      </c>
    </row>
    <row r="12" spans="1:15">
      <c r="A12" t="s">
        <v>1693</v>
      </c>
      <c r="B12" t="s">
        <v>1694</v>
      </c>
      <c r="C12" t="s">
        <v>96</v>
      </c>
      <c r="D12" t="s">
        <v>1695</v>
      </c>
      <c r="E12" t="s">
        <v>1696</v>
      </c>
      <c r="F12" t="s">
        <v>98</v>
      </c>
      <c r="G12" s="58">
        <v>32500</v>
      </c>
      <c r="H12" s="58">
        <v>1850</v>
      </c>
      <c r="I12" s="58">
        <v>0</v>
      </c>
      <c r="J12" s="58">
        <v>601.25</v>
      </c>
      <c r="K12" s="59">
        <v>6.9999999999999999E-4</v>
      </c>
      <c r="L12" s="59">
        <v>2.47E-2</v>
      </c>
      <c r="M12" s="59">
        <v>5.3E-3</v>
      </c>
    </row>
    <row r="13" spans="1:15">
      <c r="A13" t="s">
        <v>1697</v>
      </c>
      <c r="B13" t="s">
        <v>1698</v>
      </c>
      <c r="C13" t="s">
        <v>96</v>
      </c>
      <c r="D13" t="s">
        <v>1695</v>
      </c>
      <c r="E13" t="s">
        <v>1696</v>
      </c>
      <c r="F13" t="s">
        <v>98</v>
      </c>
      <c r="G13" s="58">
        <v>6806.62</v>
      </c>
      <c r="H13" s="58">
        <v>3429</v>
      </c>
      <c r="I13" s="58">
        <v>0</v>
      </c>
      <c r="J13" s="58">
        <v>233.39899980000001</v>
      </c>
      <c r="K13" s="59">
        <v>1E-4</v>
      </c>
      <c r="L13" s="59">
        <v>9.5999999999999992E-3</v>
      </c>
      <c r="M13" s="59">
        <v>2.0999999999999999E-3</v>
      </c>
    </row>
    <row r="14" spans="1:15">
      <c r="A14" t="s">
        <v>1699</v>
      </c>
      <c r="B14" t="s">
        <v>1700</v>
      </c>
      <c r="C14" t="s">
        <v>96</v>
      </c>
      <c r="D14" t="s">
        <v>1695</v>
      </c>
      <c r="E14" t="s">
        <v>1696</v>
      </c>
      <c r="F14" t="s">
        <v>98</v>
      </c>
      <c r="G14" s="58">
        <v>15111.37</v>
      </c>
      <c r="H14" s="58">
        <v>1855</v>
      </c>
      <c r="I14" s="58">
        <v>0</v>
      </c>
      <c r="J14" s="58">
        <v>280.31591350000002</v>
      </c>
      <c r="K14" s="59">
        <v>2.9999999999999997E-4</v>
      </c>
      <c r="L14" s="59">
        <v>1.15E-2</v>
      </c>
      <c r="M14" s="59">
        <v>2.5000000000000001E-3</v>
      </c>
    </row>
    <row r="15" spans="1:15">
      <c r="A15" t="s">
        <v>1701</v>
      </c>
      <c r="B15" t="s">
        <v>1702</v>
      </c>
      <c r="C15" t="s">
        <v>96</v>
      </c>
      <c r="D15" t="s">
        <v>1703</v>
      </c>
      <c r="E15" t="s">
        <v>1696</v>
      </c>
      <c r="F15" t="s">
        <v>98</v>
      </c>
      <c r="G15" s="58">
        <v>1494.06</v>
      </c>
      <c r="H15" s="58">
        <v>2759</v>
      </c>
      <c r="I15" s="58">
        <v>0</v>
      </c>
      <c r="J15" s="58">
        <v>41.221115400000002</v>
      </c>
      <c r="K15" s="59">
        <v>2.0000000000000001E-4</v>
      </c>
      <c r="L15" s="59">
        <v>1.6999999999999999E-3</v>
      </c>
      <c r="M15" s="59">
        <v>4.0000000000000002E-4</v>
      </c>
    </row>
    <row r="16" spans="1:15">
      <c r="A16" t="s">
        <v>1704</v>
      </c>
      <c r="B16" t="s">
        <v>1705</v>
      </c>
      <c r="C16" t="s">
        <v>96</v>
      </c>
      <c r="D16" t="s">
        <v>1703</v>
      </c>
      <c r="E16" t="s">
        <v>1696</v>
      </c>
      <c r="F16" t="s">
        <v>98</v>
      </c>
      <c r="G16" s="58">
        <v>20181</v>
      </c>
      <c r="H16" s="58">
        <v>1833</v>
      </c>
      <c r="I16" s="58">
        <v>0</v>
      </c>
      <c r="J16" s="58">
        <v>369.91773000000001</v>
      </c>
      <c r="K16" s="59">
        <v>4.0000000000000002E-4</v>
      </c>
      <c r="L16" s="59">
        <v>1.52E-2</v>
      </c>
      <c r="M16" s="59">
        <v>3.3E-3</v>
      </c>
    </row>
    <row r="17" spans="1:13">
      <c r="A17" t="s">
        <v>1706</v>
      </c>
      <c r="B17" t="s">
        <v>1707</v>
      </c>
      <c r="C17" t="s">
        <v>96</v>
      </c>
      <c r="D17" t="s">
        <v>1703</v>
      </c>
      <c r="E17" t="s">
        <v>1696</v>
      </c>
      <c r="F17" t="s">
        <v>98</v>
      </c>
      <c r="G17" s="58">
        <v>12281.76</v>
      </c>
      <c r="H17" s="58">
        <v>3381</v>
      </c>
      <c r="I17" s="58">
        <v>0</v>
      </c>
      <c r="J17" s="58">
        <v>415.24630560000003</v>
      </c>
      <c r="K17" s="59">
        <v>1E-4</v>
      </c>
      <c r="L17" s="59">
        <v>1.7100000000000001E-2</v>
      </c>
      <c r="M17" s="59">
        <v>3.7000000000000002E-3</v>
      </c>
    </row>
    <row r="18" spans="1:13">
      <c r="A18" t="s">
        <v>1708</v>
      </c>
      <c r="B18" t="s">
        <v>1709</v>
      </c>
      <c r="C18" t="s">
        <v>96</v>
      </c>
      <c r="D18" t="s">
        <v>1703</v>
      </c>
      <c r="E18" t="s">
        <v>1696</v>
      </c>
      <c r="F18" t="s">
        <v>98</v>
      </c>
      <c r="G18" s="58">
        <v>14603.49</v>
      </c>
      <c r="H18" s="58">
        <v>1860</v>
      </c>
      <c r="I18" s="58">
        <v>0</v>
      </c>
      <c r="J18" s="58">
        <v>271.62491399999999</v>
      </c>
      <c r="K18" s="59">
        <v>1E-4</v>
      </c>
      <c r="L18" s="59">
        <v>1.12E-2</v>
      </c>
      <c r="M18" s="59">
        <v>2.3999999999999998E-3</v>
      </c>
    </row>
    <row r="19" spans="1:13">
      <c r="A19" t="s">
        <v>1710</v>
      </c>
      <c r="B19" t="s">
        <v>1711</v>
      </c>
      <c r="C19" t="s">
        <v>96</v>
      </c>
      <c r="D19" t="s">
        <v>1703</v>
      </c>
      <c r="E19" t="s">
        <v>1696</v>
      </c>
      <c r="F19" t="s">
        <v>98</v>
      </c>
      <c r="G19" s="58">
        <v>3076.11</v>
      </c>
      <c r="H19" s="58">
        <v>1841</v>
      </c>
      <c r="I19" s="58">
        <v>0</v>
      </c>
      <c r="J19" s="58">
        <v>56.631185100000003</v>
      </c>
      <c r="K19" s="59">
        <v>0</v>
      </c>
      <c r="L19" s="59">
        <v>2.3E-3</v>
      </c>
      <c r="M19" s="59">
        <v>5.0000000000000001E-4</v>
      </c>
    </row>
    <row r="20" spans="1:13">
      <c r="A20" t="s">
        <v>1712</v>
      </c>
      <c r="B20" t="s">
        <v>1713</v>
      </c>
      <c r="C20" t="s">
        <v>96</v>
      </c>
      <c r="D20" t="s">
        <v>1714</v>
      </c>
      <c r="E20" t="s">
        <v>1696</v>
      </c>
      <c r="F20" t="s">
        <v>98</v>
      </c>
      <c r="G20" s="58">
        <v>3475.16</v>
      </c>
      <c r="H20" s="58">
        <v>1848</v>
      </c>
      <c r="I20" s="58">
        <v>0</v>
      </c>
      <c r="J20" s="58">
        <v>64.220956799999996</v>
      </c>
      <c r="K20" s="59">
        <v>1E-4</v>
      </c>
      <c r="L20" s="59">
        <v>2.5999999999999999E-3</v>
      </c>
      <c r="M20" s="59">
        <v>5.9999999999999995E-4</v>
      </c>
    </row>
    <row r="21" spans="1:13">
      <c r="A21" t="s">
        <v>1715</v>
      </c>
      <c r="B21" t="s">
        <v>1716</v>
      </c>
      <c r="C21" t="s">
        <v>96</v>
      </c>
      <c r="D21" t="s">
        <v>1714</v>
      </c>
      <c r="E21" t="s">
        <v>1696</v>
      </c>
      <c r="F21" t="s">
        <v>98</v>
      </c>
      <c r="G21" s="58">
        <v>6638.39</v>
      </c>
      <c r="H21" s="58">
        <v>3393</v>
      </c>
      <c r="I21" s="58">
        <v>0</v>
      </c>
      <c r="J21" s="58">
        <v>225.2405727</v>
      </c>
      <c r="K21" s="59">
        <v>1E-4</v>
      </c>
      <c r="L21" s="59">
        <v>9.2999999999999992E-3</v>
      </c>
      <c r="M21" s="59">
        <v>2E-3</v>
      </c>
    </row>
    <row r="22" spans="1:13">
      <c r="A22" t="s">
        <v>1717</v>
      </c>
      <c r="B22" t="s">
        <v>1718</v>
      </c>
      <c r="C22" t="s">
        <v>96</v>
      </c>
      <c r="D22" t="s">
        <v>1719</v>
      </c>
      <c r="E22" t="s">
        <v>1696</v>
      </c>
      <c r="F22" t="s">
        <v>98</v>
      </c>
      <c r="G22" s="58">
        <v>472.84</v>
      </c>
      <c r="H22" s="58">
        <v>33260</v>
      </c>
      <c r="I22" s="58">
        <v>0</v>
      </c>
      <c r="J22" s="58">
        <v>157.26658399999999</v>
      </c>
      <c r="K22" s="59">
        <v>1E-4</v>
      </c>
      <c r="L22" s="59">
        <v>6.4999999999999997E-3</v>
      </c>
      <c r="M22" s="59">
        <v>1.4E-3</v>
      </c>
    </row>
    <row r="23" spans="1:13">
      <c r="A23" t="s">
        <v>1720</v>
      </c>
      <c r="B23" t="s">
        <v>1721</v>
      </c>
      <c r="C23" t="s">
        <v>96</v>
      </c>
      <c r="D23" t="s">
        <v>1719</v>
      </c>
      <c r="E23" t="s">
        <v>1696</v>
      </c>
      <c r="F23" t="s">
        <v>98</v>
      </c>
      <c r="G23" s="58">
        <v>1445.32</v>
      </c>
      <c r="H23" s="58">
        <v>18500</v>
      </c>
      <c r="I23" s="58">
        <v>0</v>
      </c>
      <c r="J23" s="58">
        <v>267.38420000000002</v>
      </c>
      <c r="K23" s="59">
        <v>0</v>
      </c>
      <c r="L23" s="59">
        <v>1.0999999999999999E-2</v>
      </c>
      <c r="M23" s="59">
        <v>2.3999999999999998E-3</v>
      </c>
    </row>
    <row r="24" spans="1:13">
      <c r="A24" t="s">
        <v>1722</v>
      </c>
      <c r="B24" t="s">
        <v>1723</v>
      </c>
      <c r="C24" t="s">
        <v>96</v>
      </c>
      <c r="D24" t="s">
        <v>1719</v>
      </c>
      <c r="E24" t="s">
        <v>1696</v>
      </c>
      <c r="F24" t="s">
        <v>98</v>
      </c>
      <c r="G24" s="58">
        <v>330.14</v>
      </c>
      <c r="H24" s="58">
        <v>18340</v>
      </c>
      <c r="I24" s="58">
        <v>0</v>
      </c>
      <c r="J24" s="58">
        <v>60.547676000000003</v>
      </c>
      <c r="K24" s="59">
        <v>0</v>
      </c>
      <c r="L24" s="59">
        <v>2.5000000000000001E-3</v>
      </c>
      <c r="M24" s="59">
        <v>5.0000000000000001E-4</v>
      </c>
    </row>
    <row r="25" spans="1:13">
      <c r="A25" t="s">
        <v>1724</v>
      </c>
      <c r="B25" t="s">
        <v>1725</v>
      </c>
      <c r="C25" t="s">
        <v>96</v>
      </c>
      <c r="D25" t="s">
        <v>1719</v>
      </c>
      <c r="E25" t="s">
        <v>1696</v>
      </c>
      <c r="F25" t="s">
        <v>98</v>
      </c>
      <c r="G25" s="58">
        <v>5790</v>
      </c>
      <c r="H25" s="58">
        <v>17740</v>
      </c>
      <c r="I25" s="58">
        <v>0</v>
      </c>
      <c r="J25" s="58">
        <v>1027.146</v>
      </c>
      <c r="K25" s="59">
        <v>5.0000000000000001E-4</v>
      </c>
      <c r="L25" s="59">
        <v>4.2200000000000001E-2</v>
      </c>
      <c r="M25" s="59">
        <v>9.1000000000000004E-3</v>
      </c>
    </row>
    <row r="26" spans="1:13">
      <c r="A26" s="60" t="s">
        <v>1726</v>
      </c>
      <c r="B26" s="109" t="s">
        <v>3327</v>
      </c>
      <c r="C26" s="110" t="s">
        <v>3327</v>
      </c>
      <c r="D26" s="110" t="s">
        <v>3327</v>
      </c>
      <c r="E26" s="110" t="s">
        <v>3327</v>
      </c>
      <c r="F26" s="110" t="s">
        <v>3327</v>
      </c>
      <c r="G26" s="62">
        <v>0</v>
      </c>
      <c r="H26" s="110" t="s">
        <v>3327</v>
      </c>
      <c r="I26" s="62">
        <v>0</v>
      </c>
      <c r="J26" s="62">
        <v>0</v>
      </c>
      <c r="K26" s="110" t="s">
        <v>3327</v>
      </c>
      <c r="L26" s="61">
        <v>0</v>
      </c>
      <c r="M26" s="61">
        <v>0</v>
      </c>
    </row>
    <row r="27" spans="1:13">
      <c r="A27" t="s">
        <v>180</v>
      </c>
      <c r="B27" t="s">
        <v>180</v>
      </c>
      <c r="C27" s="110" t="s">
        <v>3327</v>
      </c>
      <c r="D27" s="110" t="s">
        <v>3327</v>
      </c>
      <c r="E27" t="s">
        <v>180</v>
      </c>
      <c r="F27" t="s">
        <v>180</v>
      </c>
      <c r="G27" s="58">
        <v>0</v>
      </c>
      <c r="H27" s="58">
        <v>0</v>
      </c>
      <c r="I27" s="110" t="s">
        <v>3327</v>
      </c>
      <c r="J27" s="58">
        <v>0</v>
      </c>
      <c r="K27" s="59">
        <v>0</v>
      </c>
      <c r="L27" s="59">
        <v>0</v>
      </c>
      <c r="M27" s="59">
        <v>0</v>
      </c>
    </row>
    <row r="28" spans="1:13">
      <c r="A28" s="60" t="s">
        <v>1727</v>
      </c>
      <c r="B28" s="109" t="s">
        <v>3327</v>
      </c>
      <c r="C28" s="110" t="s">
        <v>3327</v>
      </c>
      <c r="D28" s="110" t="s">
        <v>3327</v>
      </c>
      <c r="E28" s="110" t="s">
        <v>3327</v>
      </c>
      <c r="F28" s="110" t="s">
        <v>3327</v>
      </c>
      <c r="G28" s="62">
        <v>1419961.89</v>
      </c>
      <c r="H28" s="110" t="s">
        <v>3327</v>
      </c>
      <c r="I28" s="62">
        <v>0</v>
      </c>
      <c r="J28" s="62">
        <v>9038.4628630919997</v>
      </c>
      <c r="K28" s="110" t="s">
        <v>3327</v>
      </c>
      <c r="L28" s="61">
        <v>0.37169999999999997</v>
      </c>
      <c r="M28" s="61">
        <v>8.0100000000000005E-2</v>
      </c>
    </row>
    <row r="29" spans="1:13">
      <c r="A29" t="s">
        <v>1728</v>
      </c>
      <c r="B29" t="s">
        <v>1729</v>
      </c>
      <c r="C29" t="s">
        <v>96</v>
      </c>
      <c r="D29" t="s">
        <v>1695</v>
      </c>
      <c r="E29" t="s">
        <v>1730</v>
      </c>
      <c r="F29" t="s">
        <v>98</v>
      </c>
      <c r="G29" s="58">
        <v>25910.720000000001</v>
      </c>
      <c r="H29" s="58">
        <v>381.09</v>
      </c>
      <c r="I29" s="58">
        <v>0</v>
      </c>
      <c r="J29" s="58">
        <v>98.743162847999997</v>
      </c>
      <c r="K29" s="59">
        <v>2.9999999999999997E-4</v>
      </c>
      <c r="L29" s="59">
        <v>4.1000000000000003E-3</v>
      </c>
      <c r="M29" s="59">
        <v>8.9999999999999998E-4</v>
      </c>
    </row>
    <row r="30" spans="1:13">
      <c r="A30" t="s">
        <v>1731</v>
      </c>
      <c r="B30" t="s">
        <v>1732</v>
      </c>
      <c r="C30" t="s">
        <v>96</v>
      </c>
      <c r="D30" t="s">
        <v>1695</v>
      </c>
      <c r="E30" t="s">
        <v>1730</v>
      </c>
      <c r="F30" t="s">
        <v>98</v>
      </c>
      <c r="G30" s="58">
        <v>729995.98</v>
      </c>
      <c r="H30" s="58">
        <v>352.49</v>
      </c>
      <c r="I30" s="58">
        <v>0</v>
      </c>
      <c r="J30" s="58">
        <v>2573.1628299019999</v>
      </c>
      <c r="K30" s="59">
        <v>2.3999999999999998E-3</v>
      </c>
      <c r="L30" s="59">
        <v>0.10580000000000001</v>
      </c>
      <c r="M30" s="59">
        <v>2.2800000000000001E-2</v>
      </c>
    </row>
    <row r="31" spans="1:13">
      <c r="A31" t="s">
        <v>1733</v>
      </c>
      <c r="B31" t="s">
        <v>1734</v>
      </c>
      <c r="C31" t="s">
        <v>96</v>
      </c>
      <c r="D31" t="s">
        <v>1703</v>
      </c>
      <c r="E31" t="s">
        <v>1730</v>
      </c>
      <c r="F31" t="s">
        <v>98</v>
      </c>
      <c r="G31" s="58">
        <v>97428.57</v>
      </c>
      <c r="H31" s="58">
        <v>3826</v>
      </c>
      <c r="I31" s="58">
        <v>0</v>
      </c>
      <c r="J31" s="58">
        <v>3727.6170882000001</v>
      </c>
      <c r="K31" s="59">
        <v>5.7000000000000002E-3</v>
      </c>
      <c r="L31" s="59">
        <v>0.15329999999999999</v>
      </c>
      <c r="M31" s="59">
        <v>3.3000000000000002E-2</v>
      </c>
    </row>
    <row r="32" spans="1:13">
      <c r="A32" t="s">
        <v>1735</v>
      </c>
      <c r="B32" t="s">
        <v>1736</v>
      </c>
      <c r="C32" t="s">
        <v>96</v>
      </c>
      <c r="D32" t="s">
        <v>1703</v>
      </c>
      <c r="E32" t="s">
        <v>1730</v>
      </c>
      <c r="F32" t="s">
        <v>98</v>
      </c>
      <c r="G32" s="58">
        <v>240806</v>
      </c>
      <c r="H32" s="58">
        <v>353.53</v>
      </c>
      <c r="I32" s="58">
        <v>0</v>
      </c>
      <c r="J32" s="58">
        <v>851.32145179999998</v>
      </c>
      <c r="K32" s="59">
        <v>5.9999999999999995E-4</v>
      </c>
      <c r="L32" s="59">
        <v>3.5000000000000003E-2</v>
      </c>
      <c r="M32" s="59">
        <v>7.4999999999999997E-3</v>
      </c>
    </row>
    <row r="33" spans="1:13">
      <c r="A33" t="s">
        <v>1737</v>
      </c>
      <c r="B33" t="s">
        <v>1738</v>
      </c>
      <c r="C33" t="s">
        <v>96</v>
      </c>
      <c r="D33" t="s">
        <v>1703</v>
      </c>
      <c r="E33" t="s">
        <v>1730</v>
      </c>
      <c r="F33" t="s">
        <v>98</v>
      </c>
      <c r="G33" s="58">
        <v>67141</v>
      </c>
      <c r="H33" s="58">
        <v>382.85</v>
      </c>
      <c r="I33" s="58">
        <v>0</v>
      </c>
      <c r="J33" s="58">
        <v>257.04931850000003</v>
      </c>
      <c r="K33" s="59">
        <v>2.9999999999999997E-4</v>
      </c>
      <c r="L33" s="59">
        <v>1.06E-2</v>
      </c>
      <c r="M33" s="59">
        <v>2.3E-3</v>
      </c>
    </row>
    <row r="34" spans="1:13">
      <c r="A34" t="s">
        <v>1739</v>
      </c>
      <c r="B34" t="s">
        <v>1740</v>
      </c>
      <c r="C34" t="s">
        <v>96</v>
      </c>
      <c r="D34" t="s">
        <v>1714</v>
      </c>
      <c r="E34" t="s">
        <v>1730</v>
      </c>
      <c r="F34" t="s">
        <v>98</v>
      </c>
      <c r="G34" s="58">
        <v>240877</v>
      </c>
      <c r="H34" s="58">
        <v>353.96</v>
      </c>
      <c r="I34" s="58">
        <v>0</v>
      </c>
      <c r="J34" s="58">
        <v>852.60822919999998</v>
      </c>
      <c r="K34" s="59">
        <v>8.9999999999999998E-4</v>
      </c>
      <c r="L34" s="59">
        <v>3.5099999999999999E-2</v>
      </c>
      <c r="M34" s="59">
        <v>7.6E-3</v>
      </c>
    </row>
    <row r="35" spans="1:13">
      <c r="A35" t="s">
        <v>1741</v>
      </c>
      <c r="B35" t="s">
        <v>1742</v>
      </c>
      <c r="C35" t="s">
        <v>96</v>
      </c>
      <c r="D35" t="s">
        <v>1719</v>
      </c>
      <c r="E35" t="s">
        <v>1730</v>
      </c>
      <c r="F35" t="s">
        <v>98</v>
      </c>
      <c r="G35" s="58">
        <v>2973.62</v>
      </c>
      <c r="H35" s="58">
        <v>3822.41</v>
      </c>
      <c r="I35" s="58">
        <v>0</v>
      </c>
      <c r="J35" s="58">
        <v>113.663948242</v>
      </c>
      <c r="K35" s="59">
        <v>2.9999999999999997E-4</v>
      </c>
      <c r="L35" s="59">
        <v>4.7000000000000002E-3</v>
      </c>
      <c r="M35" s="59">
        <v>1E-3</v>
      </c>
    </row>
    <row r="36" spans="1:13">
      <c r="A36" t="s">
        <v>1743</v>
      </c>
      <c r="B36" t="s">
        <v>1744</v>
      </c>
      <c r="C36" t="s">
        <v>96</v>
      </c>
      <c r="D36" t="s">
        <v>1719</v>
      </c>
      <c r="E36" t="s">
        <v>1730</v>
      </c>
      <c r="F36" t="s">
        <v>98</v>
      </c>
      <c r="G36" s="58">
        <v>14829</v>
      </c>
      <c r="H36" s="58">
        <v>3805.36</v>
      </c>
      <c r="I36" s="58">
        <v>0</v>
      </c>
      <c r="J36" s="58">
        <v>564.29683439999997</v>
      </c>
      <c r="K36" s="59">
        <v>4.0000000000000002E-4</v>
      </c>
      <c r="L36" s="59">
        <v>2.3199999999999998E-2</v>
      </c>
      <c r="M36" s="59">
        <v>5.0000000000000001E-3</v>
      </c>
    </row>
    <row r="37" spans="1:13">
      <c r="A37" s="60" t="s">
        <v>1745</v>
      </c>
      <c r="B37" s="109" t="s">
        <v>3327</v>
      </c>
      <c r="C37" s="110" t="s">
        <v>3327</v>
      </c>
      <c r="D37" s="110" t="s">
        <v>3327</v>
      </c>
      <c r="E37" s="110" t="s">
        <v>3327</v>
      </c>
      <c r="F37" s="110" t="s">
        <v>3327</v>
      </c>
      <c r="G37" s="62">
        <v>0</v>
      </c>
      <c r="H37" s="110" t="s">
        <v>3327</v>
      </c>
      <c r="I37" s="62">
        <v>0</v>
      </c>
      <c r="J37" s="62">
        <v>0</v>
      </c>
      <c r="K37" s="110" t="s">
        <v>3327</v>
      </c>
      <c r="L37" s="61">
        <v>0</v>
      </c>
      <c r="M37" s="61">
        <v>0</v>
      </c>
    </row>
    <row r="38" spans="1:13">
      <c r="A38" t="s">
        <v>180</v>
      </c>
      <c r="B38" t="s">
        <v>180</v>
      </c>
      <c r="C38" s="110" t="s">
        <v>3327</v>
      </c>
      <c r="D38" s="110" t="s">
        <v>3327</v>
      </c>
      <c r="E38" t="s">
        <v>180</v>
      </c>
      <c r="F38" t="s">
        <v>180</v>
      </c>
      <c r="G38" s="58">
        <v>0</v>
      </c>
      <c r="H38" s="58">
        <v>0</v>
      </c>
      <c r="I38" s="110" t="s">
        <v>3327</v>
      </c>
      <c r="J38" s="58">
        <v>0</v>
      </c>
      <c r="K38" s="59">
        <v>0</v>
      </c>
      <c r="L38" s="59">
        <v>0</v>
      </c>
      <c r="M38" s="59">
        <v>0</v>
      </c>
    </row>
    <row r="39" spans="1:13">
      <c r="A39" s="60" t="s">
        <v>822</v>
      </c>
      <c r="B39" s="109" t="s">
        <v>3327</v>
      </c>
      <c r="C39" s="110" t="s">
        <v>3327</v>
      </c>
      <c r="D39" s="110" t="s">
        <v>3327</v>
      </c>
      <c r="E39" s="110" t="s">
        <v>3327</v>
      </c>
      <c r="F39" s="110" t="s">
        <v>3327</v>
      </c>
      <c r="G39" s="62">
        <v>0</v>
      </c>
      <c r="H39" s="110" t="s">
        <v>3327</v>
      </c>
      <c r="I39" s="62">
        <v>0</v>
      </c>
      <c r="J39" s="62">
        <v>0</v>
      </c>
      <c r="K39" s="110" t="s">
        <v>3327</v>
      </c>
      <c r="L39" s="61">
        <v>0</v>
      </c>
      <c r="M39" s="61">
        <v>0</v>
      </c>
    </row>
    <row r="40" spans="1:13">
      <c r="A40" t="s">
        <v>180</v>
      </c>
      <c r="B40" t="s">
        <v>180</v>
      </c>
      <c r="C40" s="110" t="s">
        <v>3327</v>
      </c>
      <c r="D40" s="110" t="s">
        <v>3327</v>
      </c>
      <c r="E40" t="s">
        <v>180</v>
      </c>
      <c r="F40" t="s">
        <v>180</v>
      </c>
      <c r="G40" s="58">
        <v>0</v>
      </c>
      <c r="H40" s="58">
        <v>0</v>
      </c>
      <c r="I40" s="110" t="s">
        <v>3327</v>
      </c>
      <c r="J40" s="58">
        <v>0</v>
      </c>
      <c r="K40" s="59">
        <v>0</v>
      </c>
      <c r="L40" s="59">
        <v>0</v>
      </c>
      <c r="M40" s="59">
        <v>0</v>
      </c>
    </row>
    <row r="41" spans="1:13">
      <c r="A41" s="60" t="s">
        <v>1746</v>
      </c>
      <c r="B41" s="109" t="s">
        <v>3327</v>
      </c>
      <c r="C41" s="110" t="s">
        <v>3327</v>
      </c>
      <c r="D41" s="110" t="s">
        <v>3327</v>
      </c>
      <c r="E41" s="110" t="s">
        <v>3327</v>
      </c>
      <c r="F41" s="110" t="s">
        <v>3327</v>
      </c>
      <c r="G41" s="62">
        <v>0</v>
      </c>
      <c r="H41" s="110" t="s">
        <v>3327</v>
      </c>
      <c r="I41" s="62">
        <v>0</v>
      </c>
      <c r="J41" s="62">
        <v>0</v>
      </c>
      <c r="K41" s="110" t="s">
        <v>3327</v>
      </c>
      <c r="L41" s="61">
        <v>0</v>
      </c>
      <c r="M41" s="61">
        <v>0</v>
      </c>
    </row>
    <row r="42" spans="1:13">
      <c r="A42" t="s">
        <v>180</v>
      </c>
      <c r="B42" t="s">
        <v>180</v>
      </c>
      <c r="C42" s="110" t="s">
        <v>3327</v>
      </c>
      <c r="D42" s="110" t="s">
        <v>3327</v>
      </c>
      <c r="E42" t="s">
        <v>180</v>
      </c>
      <c r="F42" t="s">
        <v>180</v>
      </c>
      <c r="G42" s="58">
        <v>0</v>
      </c>
      <c r="H42" s="58">
        <v>0</v>
      </c>
      <c r="I42" s="110" t="s">
        <v>3327</v>
      </c>
      <c r="J42" s="58">
        <v>0</v>
      </c>
      <c r="K42" s="59">
        <v>0</v>
      </c>
      <c r="L42" s="59">
        <v>0</v>
      </c>
      <c r="M42" s="59">
        <v>0</v>
      </c>
    </row>
    <row r="43" spans="1:13">
      <c r="A43" s="60" t="s">
        <v>190</v>
      </c>
      <c r="B43" s="109" t="s">
        <v>3327</v>
      </c>
      <c r="C43" s="110" t="s">
        <v>3327</v>
      </c>
      <c r="D43" s="110" t="s">
        <v>3327</v>
      </c>
      <c r="E43" s="110" t="s">
        <v>3327</v>
      </c>
      <c r="F43" s="110" t="s">
        <v>3327</v>
      </c>
      <c r="G43" s="62">
        <v>102236.9</v>
      </c>
      <c r="H43" s="110" t="s">
        <v>3327</v>
      </c>
      <c r="I43" s="62">
        <v>2.017E-2</v>
      </c>
      <c r="J43" s="62">
        <v>11209.170514528832</v>
      </c>
      <c r="K43" s="110" t="s">
        <v>3327</v>
      </c>
      <c r="L43" s="61">
        <v>0.46089999999999998</v>
      </c>
      <c r="M43" s="61">
        <v>9.9299999999999999E-2</v>
      </c>
    </row>
    <row r="44" spans="1:13">
      <c r="A44" s="60" t="s">
        <v>1747</v>
      </c>
      <c r="B44" s="109" t="s">
        <v>3327</v>
      </c>
      <c r="C44" s="110" t="s">
        <v>3327</v>
      </c>
      <c r="D44" s="110" t="s">
        <v>3327</v>
      </c>
      <c r="E44" s="110" t="s">
        <v>3327</v>
      </c>
      <c r="F44" s="110" t="s">
        <v>3327</v>
      </c>
      <c r="G44" s="62">
        <v>102236.9</v>
      </c>
      <c r="H44" s="110" t="s">
        <v>3327</v>
      </c>
      <c r="I44" s="62">
        <v>2.017E-2</v>
      </c>
      <c r="J44" s="62">
        <v>11209.170514528832</v>
      </c>
      <c r="K44" s="110" t="s">
        <v>3327</v>
      </c>
      <c r="L44" s="61">
        <v>0.46089999999999998</v>
      </c>
      <c r="M44" s="61">
        <v>9.9299999999999999E-2</v>
      </c>
    </row>
    <row r="45" spans="1:13">
      <c r="A45" t="s">
        <v>1748</v>
      </c>
      <c r="B45" t="s">
        <v>1749</v>
      </c>
      <c r="C45" t="s">
        <v>1528</v>
      </c>
      <c r="D45" s="108" t="s">
        <v>3327</v>
      </c>
      <c r="E45" t="s">
        <v>1696</v>
      </c>
      <c r="F45" t="s">
        <v>100</v>
      </c>
      <c r="G45" s="58">
        <v>478.21</v>
      </c>
      <c r="H45" s="58">
        <v>5335</v>
      </c>
      <c r="I45" s="58">
        <v>0</v>
      </c>
      <c r="J45" s="58">
        <v>92.533850194500005</v>
      </c>
      <c r="K45" s="59">
        <v>0</v>
      </c>
      <c r="L45" s="59">
        <v>3.8E-3</v>
      </c>
      <c r="M45" s="59">
        <v>8.0000000000000004E-4</v>
      </c>
    </row>
    <row r="46" spans="1:13">
      <c r="A46" t="s">
        <v>1750</v>
      </c>
      <c r="B46" t="s">
        <v>1751</v>
      </c>
      <c r="C46" t="s">
        <v>1528</v>
      </c>
      <c r="D46" s="108" t="s">
        <v>3327</v>
      </c>
      <c r="E46" t="s">
        <v>1696</v>
      </c>
      <c r="F46" t="s">
        <v>100</v>
      </c>
      <c r="G46" s="58">
        <v>1157.07</v>
      </c>
      <c r="H46" s="58">
        <v>6333</v>
      </c>
      <c r="I46" s="58">
        <v>0</v>
      </c>
      <c r="J46" s="58">
        <v>265.77656072370002</v>
      </c>
      <c r="K46" s="59">
        <v>0</v>
      </c>
      <c r="L46" s="59">
        <v>1.09E-2</v>
      </c>
      <c r="M46" s="59">
        <v>2.3999999999999998E-3</v>
      </c>
    </row>
    <row r="47" spans="1:13">
      <c r="A47" t="s">
        <v>1752</v>
      </c>
      <c r="B47" t="s">
        <v>1753</v>
      </c>
      <c r="C47" t="s">
        <v>108</v>
      </c>
      <c r="D47" s="108" t="s">
        <v>3327</v>
      </c>
      <c r="E47" t="s">
        <v>1696</v>
      </c>
      <c r="F47" t="s">
        <v>100</v>
      </c>
      <c r="G47" s="58">
        <v>3444.48</v>
      </c>
      <c r="H47" s="58">
        <v>6579.6</v>
      </c>
      <c r="I47" s="58">
        <v>0</v>
      </c>
      <c r="J47" s="58">
        <v>821.99791305216002</v>
      </c>
      <c r="K47" s="59">
        <v>1E-4</v>
      </c>
      <c r="L47" s="59">
        <v>3.3799999999999997E-2</v>
      </c>
      <c r="M47" s="59">
        <v>7.3000000000000001E-3</v>
      </c>
    </row>
    <row r="48" spans="1:13">
      <c r="A48" t="s">
        <v>1754</v>
      </c>
      <c r="B48" t="s">
        <v>1755</v>
      </c>
      <c r="C48" t="s">
        <v>108</v>
      </c>
      <c r="D48" s="108" t="s">
        <v>3327</v>
      </c>
      <c r="E48" t="s">
        <v>1696</v>
      </c>
      <c r="F48" t="s">
        <v>100</v>
      </c>
      <c r="G48" s="58">
        <v>2621.83</v>
      </c>
      <c r="H48" s="58">
        <v>1866.48</v>
      </c>
      <c r="I48" s="58">
        <v>0</v>
      </c>
      <c r="J48" s="58">
        <v>177.49062748216801</v>
      </c>
      <c r="K48" s="59">
        <v>0</v>
      </c>
      <c r="L48" s="59">
        <v>7.3000000000000001E-3</v>
      </c>
      <c r="M48" s="59">
        <v>1.6000000000000001E-3</v>
      </c>
    </row>
    <row r="49" spans="1:13">
      <c r="A49" t="s">
        <v>1756</v>
      </c>
      <c r="B49" t="s">
        <v>1757</v>
      </c>
      <c r="C49" t="s">
        <v>108</v>
      </c>
      <c r="D49" s="108" t="s">
        <v>3327</v>
      </c>
      <c r="E49" t="s">
        <v>1696</v>
      </c>
      <c r="F49" t="s">
        <v>100</v>
      </c>
      <c r="G49" s="58">
        <v>372.69</v>
      </c>
      <c r="H49" s="58">
        <v>4831.8</v>
      </c>
      <c r="I49" s="58">
        <v>0</v>
      </c>
      <c r="J49" s="58">
        <v>65.313693668339994</v>
      </c>
      <c r="K49" s="59">
        <v>0</v>
      </c>
      <c r="L49" s="59">
        <v>2.7000000000000001E-3</v>
      </c>
      <c r="M49" s="59">
        <v>5.9999999999999995E-4</v>
      </c>
    </row>
    <row r="50" spans="1:13">
      <c r="A50" t="s">
        <v>1758</v>
      </c>
      <c r="B50" t="s">
        <v>1759</v>
      </c>
      <c r="C50" t="s">
        <v>1528</v>
      </c>
      <c r="D50" s="108" t="s">
        <v>3327</v>
      </c>
      <c r="E50" t="s">
        <v>1696</v>
      </c>
      <c r="F50" t="s">
        <v>100</v>
      </c>
      <c r="G50" s="58">
        <v>297.41000000000003</v>
      </c>
      <c r="H50" s="58">
        <v>40564</v>
      </c>
      <c r="I50" s="58">
        <v>0</v>
      </c>
      <c r="J50" s="58">
        <v>437.56633023479998</v>
      </c>
      <c r="K50" s="59">
        <v>0</v>
      </c>
      <c r="L50" s="59">
        <v>1.7999999999999999E-2</v>
      </c>
      <c r="M50" s="59">
        <v>3.8999999999999998E-3</v>
      </c>
    </row>
    <row r="51" spans="1:13">
      <c r="A51" t="s">
        <v>1760</v>
      </c>
      <c r="B51" t="s">
        <v>1761</v>
      </c>
      <c r="C51" t="s">
        <v>1691</v>
      </c>
      <c r="D51" s="108" t="s">
        <v>3327</v>
      </c>
      <c r="E51" t="s">
        <v>1696</v>
      </c>
      <c r="F51" t="s">
        <v>100</v>
      </c>
      <c r="G51" s="58">
        <v>22203.57</v>
      </c>
      <c r="H51" s="58">
        <v>855.35</v>
      </c>
      <c r="I51" s="58">
        <v>0</v>
      </c>
      <c r="J51" s="58">
        <v>688.83344195386496</v>
      </c>
      <c r="K51" s="59">
        <v>0</v>
      </c>
      <c r="L51" s="59">
        <v>2.8299999999999999E-2</v>
      </c>
      <c r="M51" s="59">
        <v>6.1000000000000004E-3</v>
      </c>
    </row>
    <row r="52" spans="1:13">
      <c r="A52" t="s">
        <v>1762</v>
      </c>
      <c r="B52" t="s">
        <v>1763</v>
      </c>
      <c r="C52" t="s">
        <v>1691</v>
      </c>
      <c r="D52" s="108" t="s">
        <v>3327</v>
      </c>
      <c r="E52" t="s">
        <v>1696</v>
      </c>
      <c r="F52" t="s">
        <v>100</v>
      </c>
      <c r="G52" s="58">
        <v>6413.73</v>
      </c>
      <c r="H52" s="58">
        <v>1064</v>
      </c>
      <c r="I52" s="58">
        <v>0</v>
      </c>
      <c r="J52" s="58">
        <v>247.51405027440001</v>
      </c>
      <c r="K52" s="59">
        <v>0</v>
      </c>
      <c r="L52" s="59">
        <v>1.0200000000000001E-2</v>
      </c>
      <c r="M52" s="59">
        <v>2.2000000000000001E-3</v>
      </c>
    </row>
    <row r="53" spans="1:13">
      <c r="A53" t="s">
        <v>1764</v>
      </c>
      <c r="B53" t="s">
        <v>1765</v>
      </c>
      <c r="C53" t="s">
        <v>108</v>
      </c>
      <c r="D53" s="108" t="s">
        <v>3327</v>
      </c>
      <c r="E53" t="s">
        <v>1696</v>
      </c>
      <c r="F53" t="s">
        <v>100</v>
      </c>
      <c r="G53" s="58">
        <v>1132.71</v>
      </c>
      <c r="H53" s="58">
        <v>4281.5</v>
      </c>
      <c r="I53" s="58">
        <v>0</v>
      </c>
      <c r="J53" s="58">
        <v>175.89854156355</v>
      </c>
      <c r="K53" s="59">
        <v>0</v>
      </c>
      <c r="L53" s="59">
        <v>7.1999999999999998E-3</v>
      </c>
      <c r="M53" s="59">
        <v>1.6000000000000001E-3</v>
      </c>
    </row>
    <row r="54" spans="1:13">
      <c r="A54" t="s">
        <v>1766</v>
      </c>
      <c r="B54" t="s">
        <v>1767</v>
      </c>
      <c r="C54" t="s">
        <v>1691</v>
      </c>
      <c r="D54" s="108" t="s">
        <v>3327</v>
      </c>
      <c r="E54" t="s">
        <v>1696</v>
      </c>
      <c r="F54" t="s">
        <v>100</v>
      </c>
      <c r="G54" s="58">
        <v>7070.39</v>
      </c>
      <c r="H54" s="58">
        <v>491.97</v>
      </c>
      <c r="I54" s="58">
        <v>0</v>
      </c>
      <c r="J54" s="58">
        <v>126.162284996241</v>
      </c>
      <c r="K54" s="59">
        <v>1E-4</v>
      </c>
      <c r="L54" s="59">
        <v>5.1999999999999998E-3</v>
      </c>
      <c r="M54" s="59">
        <v>1.1000000000000001E-3</v>
      </c>
    </row>
    <row r="55" spans="1:13">
      <c r="A55" t="s">
        <v>1768</v>
      </c>
      <c r="B55" t="s">
        <v>1769</v>
      </c>
      <c r="C55" t="s">
        <v>1691</v>
      </c>
      <c r="D55" s="108" t="s">
        <v>3327</v>
      </c>
      <c r="E55" t="s">
        <v>1696</v>
      </c>
      <c r="F55" t="s">
        <v>100</v>
      </c>
      <c r="G55" s="58">
        <v>825.98</v>
      </c>
      <c r="H55" s="58">
        <v>3962.75</v>
      </c>
      <c r="I55" s="58">
        <v>0</v>
      </c>
      <c r="J55" s="58">
        <v>118.71723192615001</v>
      </c>
      <c r="K55" s="59">
        <v>0</v>
      </c>
      <c r="L55" s="59">
        <v>4.8999999999999998E-3</v>
      </c>
      <c r="M55" s="59">
        <v>1.1000000000000001E-3</v>
      </c>
    </row>
    <row r="56" spans="1:13">
      <c r="A56" t="s">
        <v>1770</v>
      </c>
      <c r="B56" t="s">
        <v>1771</v>
      </c>
      <c r="C56" t="s">
        <v>108</v>
      </c>
      <c r="D56" s="108" t="s">
        <v>3327</v>
      </c>
      <c r="E56" t="s">
        <v>1696</v>
      </c>
      <c r="F56" t="s">
        <v>102</v>
      </c>
      <c r="G56" s="58">
        <v>6283.72</v>
      </c>
      <c r="H56" s="58">
        <v>690</v>
      </c>
      <c r="I56" s="58">
        <v>0</v>
      </c>
      <c r="J56" s="58">
        <v>173.93362094880001</v>
      </c>
      <c r="K56" s="59">
        <v>0</v>
      </c>
      <c r="L56" s="59">
        <v>7.1999999999999998E-3</v>
      </c>
      <c r="M56" s="59">
        <v>1.5E-3</v>
      </c>
    </row>
    <row r="57" spans="1:13">
      <c r="A57" t="s">
        <v>1772</v>
      </c>
      <c r="B57" t="s">
        <v>1773</v>
      </c>
      <c r="C57" t="s">
        <v>108</v>
      </c>
      <c r="D57" s="108" t="s">
        <v>3327</v>
      </c>
      <c r="E57" t="s">
        <v>1696</v>
      </c>
      <c r="F57" t="s">
        <v>100</v>
      </c>
      <c r="G57" s="58">
        <v>4073.58</v>
      </c>
      <c r="H57" s="58">
        <v>772.45</v>
      </c>
      <c r="I57" s="58">
        <v>0</v>
      </c>
      <c r="J57" s="58">
        <v>114.12851931117</v>
      </c>
      <c r="K57" s="59">
        <v>0</v>
      </c>
      <c r="L57" s="59">
        <v>4.7000000000000002E-3</v>
      </c>
      <c r="M57" s="59">
        <v>1E-3</v>
      </c>
    </row>
    <row r="58" spans="1:13">
      <c r="A58" t="s">
        <v>1774</v>
      </c>
      <c r="B58" t="s">
        <v>1775</v>
      </c>
      <c r="C58" t="s">
        <v>1528</v>
      </c>
      <c r="D58" s="108" t="s">
        <v>3327</v>
      </c>
      <c r="E58" t="s">
        <v>1696</v>
      </c>
      <c r="F58" t="s">
        <v>100</v>
      </c>
      <c r="G58" s="58">
        <v>151.68</v>
      </c>
      <c r="H58" s="58">
        <v>5397</v>
      </c>
      <c r="I58" s="58">
        <v>0</v>
      </c>
      <c r="J58" s="58">
        <v>29.691237139199998</v>
      </c>
      <c r="K58" s="59">
        <v>0</v>
      </c>
      <c r="L58" s="59">
        <v>1.1999999999999999E-3</v>
      </c>
      <c r="M58" s="59">
        <v>2.9999999999999997E-4</v>
      </c>
    </row>
    <row r="59" spans="1:13">
      <c r="A59" t="s">
        <v>1776</v>
      </c>
      <c r="B59" t="s">
        <v>1777</v>
      </c>
      <c r="C59" t="s">
        <v>108</v>
      </c>
      <c r="D59" s="108" t="s">
        <v>3327</v>
      </c>
      <c r="E59" t="s">
        <v>1696</v>
      </c>
      <c r="F59" t="s">
        <v>100</v>
      </c>
      <c r="G59" s="58">
        <v>4203.59</v>
      </c>
      <c r="H59" s="58">
        <v>567.15</v>
      </c>
      <c r="I59" s="58">
        <v>0</v>
      </c>
      <c r="J59" s="58">
        <v>86.470076304494995</v>
      </c>
      <c r="K59" s="59">
        <v>1E-4</v>
      </c>
      <c r="L59" s="59">
        <v>3.5999999999999999E-3</v>
      </c>
      <c r="M59" s="59">
        <v>8.0000000000000004E-4</v>
      </c>
    </row>
    <row r="60" spans="1:13">
      <c r="A60" t="s">
        <v>1778</v>
      </c>
      <c r="B60" t="s">
        <v>1779</v>
      </c>
      <c r="C60" t="s">
        <v>108</v>
      </c>
      <c r="D60" s="108" t="s">
        <v>3327</v>
      </c>
      <c r="E60" t="s">
        <v>1696</v>
      </c>
      <c r="F60" t="s">
        <v>102</v>
      </c>
      <c r="G60" s="58">
        <v>7420.61</v>
      </c>
      <c r="H60" s="58">
        <v>2972.5</v>
      </c>
      <c r="I60" s="58">
        <v>0</v>
      </c>
      <c r="J60" s="58">
        <v>884.86922953409999</v>
      </c>
      <c r="K60" s="59">
        <v>0</v>
      </c>
      <c r="L60" s="59">
        <v>3.6400000000000002E-2</v>
      </c>
      <c r="M60" s="59">
        <v>7.7999999999999996E-3</v>
      </c>
    </row>
    <row r="61" spans="1:13">
      <c r="A61" t="s">
        <v>1780</v>
      </c>
      <c r="B61" t="s">
        <v>1781</v>
      </c>
      <c r="C61" t="s">
        <v>1528</v>
      </c>
      <c r="D61" s="108" t="s">
        <v>3327</v>
      </c>
      <c r="E61" t="s">
        <v>1696</v>
      </c>
      <c r="F61" t="s">
        <v>100</v>
      </c>
      <c r="G61" s="58">
        <v>926.12</v>
      </c>
      <c r="H61" s="58">
        <v>7266</v>
      </c>
      <c r="I61" s="58">
        <v>0</v>
      </c>
      <c r="J61" s="58">
        <v>244.0676458584</v>
      </c>
      <c r="K61" s="59">
        <v>0</v>
      </c>
      <c r="L61" s="59">
        <v>0.01</v>
      </c>
      <c r="M61" s="59">
        <v>2.2000000000000001E-3</v>
      </c>
    </row>
    <row r="62" spans="1:13">
      <c r="A62" t="s">
        <v>1782</v>
      </c>
      <c r="B62" t="s">
        <v>1783</v>
      </c>
      <c r="C62" t="s">
        <v>1528</v>
      </c>
      <c r="D62" s="108" t="s">
        <v>3327</v>
      </c>
      <c r="E62" t="s">
        <v>1696</v>
      </c>
      <c r="F62" t="s">
        <v>100</v>
      </c>
      <c r="G62" s="58">
        <v>1198.24</v>
      </c>
      <c r="H62" s="58">
        <v>3487.98</v>
      </c>
      <c r="I62" s="58">
        <v>2.017E-2</v>
      </c>
      <c r="J62" s="58">
        <v>151.608355619104</v>
      </c>
      <c r="K62" s="59">
        <v>0</v>
      </c>
      <c r="L62" s="59">
        <v>6.1999999999999998E-3</v>
      </c>
      <c r="M62" s="59">
        <v>1.2999999999999999E-3</v>
      </c>
    </row>
    <row r="63" spans="1:13">
      <c r="A63" t="s">
        <v>1784</v>
      </c>
      <c r="B63" t="s">
        <v>1785</v>
      </c>
      <c r="C63" t="s">
        <v>108</v>
      </c>
      <c r="D63" s="108" t="s">
        <v>3327</v>
      </c>
      <c r="E63" t="s">
        <v>1696</v>
      </c>
      <c r="F63" t="s">
        <v>105</v>
      </c>
      <c r="G63" s="58">
        <v>1674.28</v>
      </c>
      <c r="H63" s="58">
        <v>5340</v>
      </c>
      <c r="I63" s="58">
        <v>0</v>
      </c>
      <c r="J63" s="58">
        <v>244.8934865832</v>
      </c>
      <c r="K63" s="59">
        <v>0</v>
      </c>
      <c r="L63" s="59">
        <v>1.01E-2</v>
      </c>
      <c r="M63" s="59">
        <v>2.2000000000000001E-3</v>
      </c>
    </row>
    <row r="64" spans="1:13">
      <c r="A64" t="s">
        <v>1786</v>
      </c>
      <c r="B64" t="s">
        <v>1787</v>
      </c>
      <c r="C64" t="s">
        <v>1691</v>
      </c>
      <c r="D64" s="108" t="s">
        <v>3327</v>
      </c>
      <c r="E64" t="s">
        <v>1696</v>
      </c>
      <c r="F64" t="s">
        <v>100</v>
      </c>
      <c r="G64" s="58">
        <v>4051.92</v>
      </c>
      <c r="H64" s="58">
        <v>1022.25</v>
      </c>
      <c r="I64" s="58">
        <v>0</v>
      </c>
      <c r="J64" s="58">
        <v>150.2330682294</v>
      </c>
      <c r="K64" s="59">
        <v>0</v>
      </c>
      <c r="L64" s="59">
        <v>6.1999999999999998E-3</v>
      </c>
      <c r="M64" s="59">
        <v>1.2999999999999999E-3</v>
      </c>
    </row>
    <row r="65" spans="1:13">
      <c r="A65" t="s">
        <v>1788</v>
      </c>
      <c r="B65" t="s">
        <v>1789</v>
      </c>
      <c r="C65" t="s">
        <v>108</v>
      </c>
      <c r="D65" s="108" t="s">
        <v>3327</v>
      </c>
      <c r="E65" t="s">
        <v>1696</v>
      </c>
      <c r="F65" t="s">
        <v>100</v>
      </c>
      <c r="G65" s="58">
        <v>574.20000000000005</v>
      </c>
      <c r="H65" s="58">
        <v>4819</v>
      </c>
      <c r="I65" s="58">
        <v>0</v>
      </c>
      <c r="J65" s="58">
        <v>100.361621646</v>
      </c>
      <c r="K65" s="59">
        <v>1E-4</v>
      </c>
      <c r="L65" s="59">
        <v>4.1000000000000003E-3</v>
      </c>
      <c r="M65" s="59">
        <v>8.9999999999999998E-4</v>
      </c>
    </row>
    <row r="66" spans="1:13">
      <c r="A66" t="s">
        <v>1790</v>
      </c>
      <c r="B66" t="s">
        <v>1791</v>
      </c>
      <c r="C66" t="s">
        <v>1528</v>
      </c>
      <c r="D66" s="108" t="s">
        <v>3327</v>
      </c>
      <c r="E66" t="s">
        <v>1696</v>
      </c>
      <c r="F66" t="s">
        <v>100</v>
      </c>
      <c r="G66" s="58">
        <v>1622.5</v>
      </c>
      <c r="H66" s="58">
        <v>6526.5</v>
      </c>
      <c r="I66" s="58">
        <v>0</v>
      </c>
      <c r="J66" s="58">
        <v>384.0719614875</v>
      </c>
      <c r="K66" s="59">
        <v>0</v>
      </c>
      <c r="L66" s="59">
        <v>1.5800000000000002E-2</v>
      </c>
      <c r="M66" s="59">
        <v>3.3999999999999998E-3</v>
      </c>
    </row>
    <row r="67" spans="1:13">
      <c r="A67" t="s">
        <v>1792</v>
      </c>
      <c r="B67" t="s">
        <v>1793</v>
      </c>
      <c r="C67" t="s">
        <v>1691</v>
      </c>
      <c r="D67" s="108" t="s">
        <v>3327</v>
      </c>
      <c r="E67" t="s">
        <v>1696</v>
      </c>
      <c r="F67" t="s">
        <v>100</v>
      </c>
      <c r="G67" s="58">
        <v>97.68</v>
      </c>
      <c r="H67" s="58">
        <v>93137</v>
      </c>
      <c r="I67" s="58">
        <v>0</v>
      </c>
      <c r="J67" s="58">
        <v>329.97075574320002</v>
      </c>
      <c r="K67" s="59">
        <v>0</v>
      </c>
      <c r="L67" s="59">
        <v>1.3599999999999999E-2</v>
      </c>
      <c r="M67" s="59">
        <v>2.8999999999999998E-3</v>
      </c>
    </row>
    <row r="68" spans="1:13">
      <c r="A68" t="s">
        <v>1794</v>
      </c>
      <c r="B68" t="s">
        <v>1795</v>
      </c>
      <c r="C68" t="s">
        <v>108</v>
      </c>
      <c r="D68" s="108" t="s">
        <v>3327</v>
      </c>
      <c r="E68" t="s">
        <v>1696</v>
      </c>
      <c r="F68" t="s">
        <v>102</v>
      </c>
      <c r="G68" s="58">
        <v>1404.27</v>
      </c>
      <c r="H68" s="58">
        <v>21775</v>
      </c>
      <c r="I68" s="58">
        <v>0</v>
      </c>
      <c r="J68" s="58">
        <v>1226.6662155930001</v>
      </c>
      <c r="K68" s="59">
        <v>0</v>
      </c>
      <c r="L68" s="59">
        <v>5.04E-2</v>
      </c>
      <c r="M68" s="59">
        <v>1.09E-2</v>
      </c>
    </row>
    <row r="69" spans="1:13">
      <c r="A69" t="s">
        <v>1796</v>
      </c>
      <c r="B69" t="s">
        <v>1797</v>
      </c>
      <c r="C69" t="s">
        <v>108</v>
      </c>
      <c r="D69" s="108" t="s">
        <v>3327</v>
      </c>
      <c r="E69" t="s">
        <v>1696</v>
      </c>
      <c r="F69" t="s">
        <v>102</v>
      </c>
      <c r="G69" s="58">
        <v>864.55</v>
      </c>
      <c r="H69" s="58">
        <v>9116.7000000000007</v>
      </c>
      <c r="I69" s="58">
        <v>0</v>
      </c>
      <c r="J69" s="58">
        <v>316.18801318625998</v>
      </c>
      <c r="K69" s="59">
        <v>2.0000000000000001E-4</v>
      </c>
      <c r="L69" s="59">
        <v>1.2999999999999999E-2</v>
      </c>
      <c r="M69" s="59">
        <v>2.8E-3</v>
      </c>
    </row>
    <row r="70" spans="1:13">
      <c r="A70" t="s">
        <v>1798</v>
      </c>
      <c r="B70" t="s">
        <v>1799</v>
      </c>
      <c r="C70" t="s">
        <v>108</v>
      </c>
      <c r="D70" s="108" t="s">
        <v>3327</v>
      </c>
      <c r="E70" t="s">
        <v>1696</v>
      </c>
      <c r="F70" t="s">
        <v>102</v>
      </c>
      <c r="G70" s="58">
        <v>1350.61</v>
      </c>
      <c r="H70" s="58">
        <v>2553.8000000000002</v>
      </c>
      <c r="I70" s="58">
        <v>0</v>
      </c>
      <c r="J70" s="58">
        <v>138.36761850688799</v>
      </c>
      <c r="K70" s="59">
        <v>0</v>
      </c>
      <c r="L70" s="59">
        <v>5.7000000000000002E-3</v>
      </c>
      <c r="M70" s="59">
        <v>1.1999999999999999E-3</v>
      </c>
    </row>
    <row r="71" spans="1:13">
      <c r="A71" t="s">
        <v>1800</v>
      </c>
      <c r="B71" t="s">
        <v>1801</v>
      </c>
      <c r="C71" t="s">
        <v>1802</v>
      </c>
      <c r="D71" s="108" t="s">
        <v>3327</v>
      </c>
      <c r="E71" t="s">
        <v>1696</v>
      </c>
      <c r="F71" t="s">
        <v>168</v>
      </c>
      <c r="G71" s="58">
        <v>9650.8700000000008</v>
      </c>
      <c r="H71" s="58">
        <v>247450</v>
      </c>
      <c r="I71" s="58">
        <v>0</v>
      </c>
      <c r="J71" s="58">
        <v>612.23919194315499</v>
      </c>
      <c r="K71" s="59">
        <v>0</v>
      </c>
      <c r="L71" s="59">
        <v>2.52E-2</v>
      </c>
      <c r="M71" s="59">
        <v>5.4000000000000003E-3</v>
      </c>
    </row>
    <row r="72" spans="1:13">
      <c r="A72" t="s">
        <v>1803</v>
      </c>
      <c r="B72" t="s">
        <v>1804</v>
      </c>
      <c r="C72" t="s">
        <v>108</v>
      </c>
      <c r="D72" s="108" t="s">
        <v>3327</v>
      </c>
      <c r="E72" t="s">
        <v>1696</v>
      </c>
      <c r="F72" t="s">
        <v>102</v>
      </c>
      <c r="G72" s="58">
        <v>165.8</v>
      </c>
      <c r="H72" s="58">
        <v>19498</v>
      </c>
      <c r="I72" s="58">
        <v>0</v>
      </c>
      <c r="J72" s="58">
        <v>129.6857371344</v>
      </c>
      <c r="K72" s="59">
        <v>0</v>
      </c>
      <c r="L72" s="59">
        <v>5.3E-3</v>
      </c>
      <c r="M72" s="59">
        <v>1.1000000000000001E-3</v>
      </c>
    </row>
    <row r="73" spans="1:13">
      <c r="A73" t="s">
        <v>1805</v>
      </c>
      <c r="B73" t="s">
        <v>1806</v>
      </c>
      <c r="C73" t="s">
        <v>1528</v>
      </c>
      <c r="D73" s="108" t="s">
        <v>3327</v>
      </c>
      <c r="E73" t="s">
        <v>1696</v>
      </c>
      <c r="F73" t="s">
        <v>100</v>
      </c>
      <c r="G73" s="58">
        <v>291.18</v>
      </c>
      <c r="H73" s="58">
        <v>17881</v>
      </c>
      <c r="I73" s="58">
        <v>0</v>
      </c>
      <c r="J73" s="58">
        <v>188.8430040666</v>
      </c>
      <c r="K73" s="59">
        <v>0</v>
      </c>
      <c r="L73" s="59">
        <v>7.7999999999999996E-3</v>
      </c>
      <c r="M73" s="59">
        <v>1.6999999999999999E-3</v>
      </c>
    </row>
    <row r="74" spans="1:13">
      <c r="A74" t="s">
        <v>1807</v>
      </c>
      <c r="B74" t="s">
        <v>1808</v>
      </c>
      <c r="C74" t="s">
        <v>1528</v>
      </c>
      <c r="D74" s="108" t="s">
        <v>3327</v>
      </c>
      <c r="E74" t="s">
        <v>1696</v>
      </c>
      <c r="F74" t="s">
        <v>100</v>
      </c>
      <c r="G74" s="58">
        <v>1099.67</v>
      </c>
      <c r="H74" s="58">
        <v>3760</v>
      </c>
      <c r="I74" s="58">
        <v>0</v>
      </c>
      <c r="J74" s="58">
        <v>149.96771618400001</v>
      </c>
      <c r="K74" s="59">
        <v>0</v>
      </c>
      <c r="L74" s="59">
        <v>6.1999999999999998E-3</v>
      </c>
      <c r="M74" s="59">
        <v>1.2999999999999999E-3</v>
      </c>
    </row>
    <row r="75" spans="1:13">
      <c r="A75" t="s">
        <v>1809</v>
      </c>
      <c r="B75" t="s">
        <v>1810</v>
      </c>
      <c r="C75" t="s">
        <v>1528</v>
      </c>
      <c r="D75" s="108" t="s">
        <v>3327</v>
      </c>
      <c r="E75" t="s">
        <v>1696</v>
      </c>
      <c r="F75" t="s">
        <v>100</v>
      </c>
      <c r="G75" s="58">
        <v>1320.45</v>
      </c>
      <c r="H75" s="58">
        <v>11399</v>
      </c>
      <c r="I75" s="58">
        <v>0</v>
      </c>
      <c r="J75" s="58">
        <v>545.92913237849996</v>
      </c>
      <c r="K75" s="59">
        <v>0</v>
      </c>
      <c r="L75" s="59">
        <v>2.24E-2</v>
      </c>
      <c r="M75" s="59">
        <v>4.7999999999999996E-3</v>
      </c>
    </row>
    <row r="76" spans="1:13">
      <c r="A76" t="s">
        <v>1811</v>
      </c>
      <c r="B76" t="s">
        <v>1812</v>
      </c>
      <c r="C76" t="s">
        <v>1528</v>
      </c>
      <c r="D76" s="108" t="s">
        <v>3327</v>
      </c>
      <c r="E76" t="s">
        <v>1696</v>
      </c>
      <c r="F76" t="s">
        <v>100</v>
      </c>
      <c r="G76" s="58">
        <v>2383.48</v>
      </c>
      <c r="H76" s="58">
        <v>4006</v>
      </c>
      <c r="I76" s="58">
        <v>0</v>
      </c>
      <c r="J76" s="58">
        <v>346.31397131760002</v>
      </c>
      <c r="K76" s="59">
        <v>0</v>
      </c>
      <c r="L76" s="59">
        <v>1.4200000000000001E-2</v>
      </c>
      <c r="M76" s="59">
        <v>3.0999999999999999E-3</v>
      </c>
    </row>
    <row r="77" spans="1:13">
      <c r="A77" t="s">
        <v>1813</v>
      </c>
      <c r="B77" t="s">
        <v>1814</v>
      </c>
      <c r="C77" t="s">
        <v>1691</v>
      </c>
      <c r="D77" s="108" t="s">
        <v>3327</v>
      </c>
      <c r="E77" t="s">
        <v>1696</v>
      </c>
      <c r="F77" t="s">
        <v>100</v>
      </c>
      <c r="G77" s="58">
        <v>841.8</v>
      </c>
      <c r="H77" s="58">
        <v>5893.5</v>
      </c>
      <c r="I77" s="58">
        <v>0</v>
      </c>
      <c r="J77" s="58">
        <v>179.94084884099999</v>
      </c>
      <c r="K77" s="59">
        <v>0</v>
      </c>
      <c r="L77" s="59">
        <v>7.4000000000000003E-3</v>
      </c>
      <c r="M77" s="59">
        <v>1.6000000000000001E-3</v>
      </c>
    </row>
    <row r="78" spans="1:13">
      <c r="A78" t="s">
        <v>1815</v>
      </c>
      <c r="B78" t="s">
        <v>1816</v>
      </c>
      <c r="C78" t="s">
        <v>108</v>
      </c>
      <c r="D78" s="108" t="s">
        <v>3327</v>
      </c>
      <c r="E78" t="s">
        <v>1696</v>
      </c>
      <c r="F78" t="s">
        <v>102</v>
      </c>
      <c r="G78" s="58">
        <v>385.26</v>
      </c>
      <c r="H78" s="58">
        <v>20075</v>
      </c>
      <c r="I78" s="58">
        <v>0</v>
      </c>
      <c r="J78" s="58">
        <v>310.26093496200002</v>
      </c>
      <c r="K78" s="59">
        <v>1E-4</v>
      </c>
      <c r="L78" s="59">
        <v>1.2800000000000001E-2</v>
      </c>
      <c r="M78" s="59">
        <v>2.7000000000000001E-3</v>
      </c>
    </row>
    <row r="79" spans="1:13">
      <c r="A79" t="s">
        <v>1817</v>
      </c>
      <c r="B79" t="s">
        <v>1818</v>
      </c>
      <c r="C79" t="s">
        <v>1528</v>
      </c>
      <c r="D79" s="108" t="s">
        <v>3327</v>
      </c>
      <c r="E79" t="s">
        <v>1696</v>
      </c>
      <c r="F79" t="s">
        <v>100</v>
      </c>
      <c r="G79" s="58">
        <v>338.02</v>
      </c>
      <c r="H79" s="58">
        <v>4602</v>
      </c>
      <c r="I79" s="58">
        <v>0</v>
      </c>
      <c r="J79" s="58">
        <v>56.420452810800001</v>
      </c>
      <c r="K79" s="59">
        <v>0</v>
      </c>
      <c r="L79" s="59">
        <v>2.3E-3</v>
      </c>
      <c r="M79" s="59">
        <v>5.0000000000000001E-4</v>
      </c>
    </row>
    <row r="80" spans="1:13">
      <c r="A80" t="s">
        <v>1819</v>
      </c>
      <c r="B80" t="s">
        <v>1820</v>
      </c>
      <c r="C80" t="s">
        <v>1528</v>
      </c>
      <c r="D80" s="108" t="s">
        <v>3327</v>
      </c>
      <c r="E80" t="s">
        <v>1696</v>
      </c>
      <c r="F80" t="s">
        <v>100</v>
      </c>
      <c r="G80" s="58">
        <v>259.58999999999997</v>
      </c>
      <c r="H80" s="58">
        <v>8929</v>
      </c>
      <c r="I80" s="58">
        <v>0</v>
      </c>
      <c r="J80" s="58">
        <v>84.069475319700004</v>
      </c>
      <c r="K80" s="59">
        <v>0</v>
      </c>
      <c r="L80" s="59">
        <v>3.5000000000000001E-3</v>
      </c>
      <c r="M80" s="59">
        <v>6.9999999999999999E-4</v>
      </c>
    </row>
    <row r="81" spans="1:13">
      <c r="A81" t="s">
        <v>1821</v>
      </c>
      <c r="B81" t="s">
        <v>1822</v>
      </c>
      <c r="C81" t="s">
        <v>1691</v>
      </c>
      <c r="D81" s="108" t="s">
        <v>3327</v>
      </c>
      <c r="E81" t="s">
        <v>1696</v>
      </c>
      <c r="F81" t="s">
        <v>100</v>
      </c>
      <c r="G81" s="58">
        <v>1794.11</v>
      </c>
      <c r="H81" s="58">
        <v>3163.3749999999923</v>
      </c>
      <c r="I81" s="58">
        <v>0</v>
      </c>
      <c r="J81" s="58">
        <v>205.84830749973699</v>
      </c>
      <c r="K81" s="59">
        <v>1E-4</v>
      </c>
      <c r="L81" s="59">
        <v>8.5000000000000006E-3</v>
      </c>
      <c r="M81" s="59">
        <v>1.8E-3</v>
      </c>
    </row>
    <row r="82" spans="1:13">
      <c r="A82" t="s">
        <v>1823</v>
      </c>
      <c r="B82" t="s">
        <v>1824</v>
      </c>
      <c r="C82" t="s">
        <v>1528</v>
      </c>
      <c r="D82" s="108" t="s">
        <v>3327</v>
      </c>
      <c r="E82" t="s">
        <v>1696</v>
      </c>
      <c r="F82" t="s">
        <v>100</v>
      </c>
      <c r="G82" s="58">
        <v>404.3</v>
      </c>
      <c r="H82" s="58">
        <v>19248</v>
      </c>
      <c r="I82" s="58">
        <v>0</v>
      </c>
      <c r="J82" s="58">
        <v>282.25192132799998</v>
      </c>
      <c r="K82" s="59">
        <v>0</v>
      </c>
      <c r="L82" s="59">
        <v>1.1599999999999999E-2</v>
      </c>
      <c r="M82" s="59">
        <v>2.5000000000000001E-3</v>
      </c>
    </row>
    <row r="83" spans="1:13">
      <c r="A83" t="s">
        <v>1825</v>
      </c>
      <c r="B83" t="s">
        <v>1826</v>
      </c>
      <c r="C83" t="s">
        <v>101</v>
      </c>
      <c r="D83" s="108" t="s">
        <v>3327</v>
      </c>
      <c r="E83" t="s">
        <v>1696</v>
      </c>
      <c r="F83" t="s">
        <v>107</v>
      </c>
      <c r="G83" s="58">
        <v>1386.75</v>
      </c>
      <c r="H83" s="58">
        <v>9441</v>
      </c>
      <c r="I83" s="58">
        <v>0</v>
      </c>
      <c r="J83" s="58">
        <v>324.07386898275001</v>
      </c>
      <c r="K83" s="59">
        <v>0</v>
      </c>
      <c r="L83" s="59">
        <v>1.3299999999999999E-2</v>
      </c>
      <c r="M83" s="59">
        <v>2.8999999999999998E-3</v>
      </c>
    </row>
    <row r="84" spans="1:13">
      <c r="A84" s="60" t="s">
        <v>1827</v>
      </c>
      <c r="B84" s="109" t="s">
        <v>3327</v>
      </c>
      <c r="C84" s="110" t="s">
        <v>3327</v>
      </c>
      <c r="D84" s="110" t="s">
        <v>3327</v>
      </c>
      <c r="E84" s="110" t="s">
        <v>3327</v>
      </c>
      <c r="F84" s="110" t="s">
        <v>3327</v>
      </c>
      <c r="G84" s="62">
        <v>0</v>
      </c>
      <c r="H84" s="110" t="s">
        <v>3327</v>
      </c>
      <c r="I84" s="62">
        <v>0</v>
      </c>
      <c r="J84" s="62">
        <v>0</v>
      </c>
      <c r="K84" s="110" t="s">
        <v>3327</v>
      </c>
      <c r="L84" s="61">
        <v>0</v>
      </c>
      <c r="M84" s="61">
        <v>0</v>
      </c>
    </row>
    <row r="85" spans="1:13">
      <c r="A85" t="s">
        <v>180</v>
      </c>
      <c r="B85" t="s">
        <v>180</v>
      </c>
      <c r="C85" s="110" t="s">
        <v>3327</v>
      </c>
      <c r="D85" s="110" t="s">
        <v>3327</v>
      </c>
      <c r="E85" t="s">
        <v>180</v>
      </c>
      <c r="F85" t="s">
        <v>180</v>
      </c>
      <c r="G85" s="58">
        <v>0</v>
      </c>
      <c r="H85" s="58">
        <v>0</v>
      </c>
      <c r="I85" s="110" t="s">
        <v>3327</v>
      </c>
      <c r="J85" s="58">
        <v>0</v>
      </c>
      <c r="K85" s="59">
        <v>0</v>
      </c>
      <c r="L85" s="59">
        <v>0</v>
      </c>
      <c r="M85" s="59">
        <v>0</v>
      </c>
    </row>
    <row r="86" spans="1:13">
      <c r="A86" s="60" t="s">
        <v>822</v>
      </c>
      <c r="B86" s="109" t="s">
        <v>3327</v>
      </c>
      <c r="C86" s="110" t="s">
        <v>3327</v>
      </c>
      <c r="D86" s="110" t="s">
        <v>3327</v>
      </c>
      <c r="E86" s="110" t="s">
        <v>3327</v>
      </c>
      <c r="F86" s="110" t="s">
        <v>3327</v>
      </c>
      <c r="G86" s="62">
        <v>0</v>
      </c>
      <c r="H86" s="110" t="s">
        <v>3327</v>
      </c>
      <c r="I86" s="62">
        <v>0</v>
      </c>
      <c r="J86" s="62">
        <v>0</v>
      </c>
      <c r="K86" s="110" t="s">
        <v>3327</v>
      </c>
      <c r="L86" s="61">
        <v>0</v>
      </c>
      <c r="M86" s="61">
        <v>0</v>
      </c>
    </row>
    <row r="87" spans="1:13">
      <c r="A87" t="s">
        <v>180</v>
      </c>
      <c r="B87" t="s">
        <v>180</v>
      </c>
      <c r="C87" s="110" t="s">
        <v>3327</v>
      </c>
      <c r="D87" s="110" t="s">
        <v>3327</v>
      </c>
      <c r="E87" t="s">
        <v>180</v>
      </c>
      <c r="F87" t="s">
        <v>180</v>
      </c>
      <c r="G87" s="58">
        <v>0</v>
      </c>
      <c r="H87" s="58">
        <v>0</v>
      </c>
      <c r="I87" s="110" t="s">
        <v>3327</v>
      </c>
      <c r="J87" s="58">
        <v>0</v>
      </c>
      <c r="K87" s="59">
        <v>0</v>
      </c>
      <c r="L87" s="59">
        <v>0</v>
      </c>
      <c r="M87" s="59">
        <v>0</v>
      </c>
    </row>
    <row r="88" spans="1:13">
      <c r="A88" s="60" t="s">
        <v>1746</v>
      </c>
      <c r="B88" s="109" t="s">
        <v>3327</v>
      </c>
      <c r="C88" s="110" t="s">
        <v>3327</v>
      </c>
      <c r="D88" s="110" t="s">
        <v>3327</v>
      </c>
      <c r="E88" s="110" t="s">
        <v>3327</v>
      </c>
      <c r="F88" s="110" t="s">
        <v>3327</v>
      </c>
      <c r="G88" s="62">
        <v>0</v>
      </c>
      <c r="H88" s="110" t="s">
        <v>3327</v>
      </c>
      <c r="I88" s="62">
        <v>0</v>
      </c>
      <c r="J88" s="62">
        <v>0</v>
      </c>
      <c r="K88" s="110" t="s">
        <v>3327</v>
      </c>
      <c r="L88" s="61">
        <v>0</v>
      </c>
      <c r="M88" s="61">
        <v>0</v>
      </c>
    </row>
    <row r="89" spans="1:13">
      <c r="A89" t="s">
        <v>180</v>
      </c>
      <c r="B89" t="s">
        <v>180</v>
      </c>
      <c r="C89" s="110" t="s">
        <v>3327</v>
      </c>
      <c r="D89" s="110" t="s">
        <v>3327</v>
      </c>
      <c r="E89" t="s">
        <v>180</v>
      </c>
      <c r="F89" t="s">
        <v>180</v>
      </c>
      <c r="G89" s="58">
        <v>0</v>
      </c>
      <c r="H89" s="58">
        <v>0</v>
      </c>
      <c r="I89" s="110" t="s">
        <v>3327</v>
      </c>
      <c r="J89" s="58">
        <v>0</v>
      </c>
      <c r="K89" s="59">
        <v>0</v>
      </c>
      <c r="L89" s="59">
        <v>0</v>
      </c>
      <c r="M89" s="59">
        <v>0</v>
      </c>
    </row>
    <row r="90" spans="1:13">
      <c r="A90" t="s">
        <v>192</v>
      </c>
      <c r="B90" s="109" t="s">
        <v>3327</v>
      </c>
      <c r="C90" s="110" t="s">
        <v>3327</v>
      </c>
      <c r="D90" s="110" t="s">
        <v>3327</v>
      </c>
      <c r="E90" s="110" t="s">
        <v>3327</v>
      </c>
      <c r="F90" s="110" t="s">
        <v>3327</v>
      </c>
      <c r="G90" s="110" t="s">
        <v>3327</v>
      </c>
      <c r="H90" s="110" t="s">
        <v>3327</v>
      </c>
      <c r="I90" s="110" t="s">
        <v>3327</v>
      </c>
      <c r="J90" s="110" t="s">
        <v>3327</v>
      </c>
      <c r="K90" s="110" t="s">
        <v>3327</v>
      </c>
      <c r="L90" s="110" t="s">
        <v>3327</v>
      </c>
      <c r="M90" s="110" t="s">
        <v>3327</v>
      </c>
    </row>
    <row r="91" spans="1:13">
      <c r="A91" t="s">
        <v>303</v>
      </c>
      <c r="B91" s="109" t="s">
        <v>3327</v>
      </c>
      <c r="C91" s="110" t="s">
        <v>3327</v>
      </c>
      <c r="D91" s="110" t="s">
        <v>3327</v>
      </c>
      <c r="E91" s="110" t="s">
        <v>3327</v>
      </c>
      <c r="F91" s="110" t="s">
        <v>3327</v>
      </c>
      <c r="G91" s="110" t="s">
        <v>3327</v>
      </c>
      <c r="H91" s="110" t="s">
        <v>3327</v>
      </c>
      <c r="I91" s="110" t="s">
        <v>3327</v>
      </c>
      <c r="J91" s="110" t="s">
        <v>3327</v>
      </c>
      <c r="K91" s="110" t="s">
        <v>3327</v>
      </c>
      <c r="L91" s="110" t="s">
        <v>3327</v>
      </c>
      <c r="M91" s="110" t="s">
        <v>3327</v>
      </c>
    </row>
    <row r="92" spans="1:13">
      <c r="A92" t="s">
        <v>304</v>
      </c>
      <c r="B92" s="109" t="s">
        <v>3327</v>
      </c>
      <c r="C92" s="110" t="s">
        <v>3327</v>
      </c>
      <c r="D92" s="110" t="s">
        <v>3327</v>
      </c>
      <c r="E92" s="110" t="s">
        <v>3327</v>
      </c>
      <c r="F92" s="110" t="s">
        <v>3327</v>
      </c>
      <c r="G92" s="110" t="s">
        <v>3327</v>
      </c>
      <c r="H92" s="110" t="s">
        <v>3327</v>
      </c>
      <c r="I92" s="110" t="s">
        <v>3327</v>
      </c>
      <c r="J92" s="110" t="s">
        <v>3327</v>
      </c>
      <c r="K92" s="110" t="s">
        <v>3327</v>
      </c>
      <c r="L92" s="110" t="s">
        <v>3327</v>
      </c>
      <c r="M92" s="110" t="s">
        <v>3327</v>
      </c>
    </row>
    <row r="93" spans="1:13">
      <c r="A93" t="s">
        <v>305</v>
      </c>
      <c r="B93" s="109" t="s">
        <v>3327</v>
      </c>
      <c r="C93" s="110" t="s">
        <v>3327</v>
      </c>
      <c r="D93" s="110" t="s">
        <v>3327</v>
      </c>
      <c r="E93" s="110" t="s">
        <v>3327</v>
      </c>
      <c r="F93" s="110" t="s">
        <v>3327</v>
      </c>
      <c r="G93" s="110" t="s">
        <v>3327</v>
      </c>
      <c r="H93" s="110" t="s">
        <v>3327</v>
      </c>
      <c r="I93" s="110" t="s">
        <v>3327</v>
      </c>
      <c r="J93" s="110" t="s">
        <v>3327</v>
      </c>
      <c r="K93" s="110" t="s">
        <v>3327</v>
      </c>
      <c r="L93" s="110" t="s">
        <v>3327</v>
      </c>
      <c r="M93" s="110" t="s">
        <v>3327</v>
      </c>
    </row>
    <row r="94" spans="1:13">
      <c r="A94" t="s">
        <v>306</v>
      </c>
      <c r="B94" s="109" t="s">
        <v>3327</v>
      </c>
      <c r="C94" s="110" t="s">
        <v>3327</v>
      </c>
      <c r="D94" s="110" t="s">
        <v>3327</v>
      </c>
      <c r="E94" s="110" t="s">
        <v>3327</v>
      </c>
      <c r="F94" s="110" t="s">
        <v>3327</v>
      </c>
      <c r="G94" s="110" t="s">
        <v>3327</v>
      </c>
      <c r="H94" s="110" t="s">
        <v>3327</v>
      </c>
      <c r="I94" s="110" t="s">
        <v>3327</v>
      </c>
      <c r="J94" s="110" t="s">
        <v>3327</v>
      </c>
      <c r="K94" s="110" t="s">
        <v>3327</v>
      </c>
      <c r="L94" s="110" t="s">
        <v>3327</v>
      </c>
      <c r="M94" s="110" t="s">
        <v>3327</v>
      </c>
    </row>
    <row r="95" spans="1:13" hidden="1">
      <c r="C95" s="14"/>
      <c r="D95" s="14"/>
      <c r="E95" s="14"/>
      <c r="F95" s="14"/>
    </row>
    <row r="96" spans="1:13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A213" s="14"/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6"/>
      <c r="C215" s="14"/>
      <c r="D215" s="14"/>
      <c r="E215" s="14"/>
      <c r="F215" s="14"/>
    </row>
    <row r="216" spans="1:6" hidden="1"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A1:XFD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16">
      <c r="A1" s="2" t="s">
        <v>0</v>
      </c>
      <c r="B1" s="64" t="s">
        <v>3326</v>
      </c>
      <c r="D1" s="14"/>
    </row>
    <row r="2" spans="1:16">
      <c r="A2" s="2" t="s">
        <v>1</v>
      </c>
      <c r="B2" s="10" t="s">
        <v>2601</v>
      </c>
      <c r="D2" s="14"/>
    </row>
    <row r="3" spans="1:16">
      <c r="A3" s="2" t="s">
        <v>2</v>
      </c>
      <c r="B3" s="21" t="s">
        <v>2602</v>
      </c>
      <c r="D3" s="14"/>
    </row>
    <row r="4" spans="1:16">
      <c r="A4" s="2" t="s">
        <v>3</v>
      </c>
      <c r="B4" s="65" t="s">
        <v>165</v>
      </c>
      <c r="D4" s="14"/>
    </row>
    <row r="5" spans="1:16" ht="18.75">
      <c r="A5" s="85" t="s">
        <v>89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7"/>
    </row>
    <row r="6" spans="1:16" s="16" customFormat="1">
      <c r="A6" s="35" t="s">
        <v>45</v>
      </c>
      <c r="B6" s="36" t="s">
        <v>46</v>
      </c>
      <c r="C6" s="36" t="s">
        <v>66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50</v>
      </c>
      <c r="I6" s="36" t="s">
        <v>155</v>
      </c>
      <c r="J6" s="36" t="s">
        <v>156</v>
      </c>
      <c r="K6" s="36" t="s">
        <v>53</v>
      </c>
      <c r="L6" s="36" t="s">
        <v>69</v>
      </c>
      <c r="M6" s="36" t="s">
        <v>54</v>
      </c>
      <c r="N6" s="118" t="s">
        <v>151</v>
      </c>
      <c r="P6" s="14"/>
    </row>
    <row r="7" spans="1:16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103" t="s">
        <v>3327</v>
      </c>
      <c r="I7" s="23" t="s">
        <v>152</v>
      </c>
      <c r="J7" s="103" t="s">
        <v>3327</v>
      </c>
      <c r="K7" s="23" t="s">
        <v>6</v>
      </c>
      <c r="L7" s="23" t="s">
        <v>7</v>
      </c>
      <c r="M7" s="23" t="s">
        <v>7</v>
      </c>
      <c r="N7" s="24" t="s">
        <v>7</v>
      </c>
    </row>
    <row r="8" spans="1:16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26" t="s">
        <v>73</v>
      </c>
      <c r="N8" s="26" t="s">
        <v>74</v>
      </c>
      <c r="O8" s="27"/>
    </row>
    <row r="9" spans="1:16" s="18" customFormat="1" ht="20.25">
      <c r="A9" s="19" t="s">
        <v>90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56">
        <v>11001.41</v>
      </c>
      <c r="J9" s="105" t="s">
        <v>3327</v>
      </c>
      <c r="K9" s="56">
        <v>1398.6025599510431</v>
      </c>
      <c r="L9" s="105" t="s">
        <v>3327</v>
      </c>
      <c r="M9" s="57">
        <v>1</v>
      </c>
      <c r="N9" s="57">
        <v>1.24E-2</v>
      </c>
      <c r="O9" s="27"/>
    </row>
    <row r="10" spans="1:16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110" t="s">
        <v>3327</v>
      </c>
      <c r="I10" s="62">
        <v>0</v>
      </c>
      <c r="J10" s="110" t="s">
        <v>3327</v>
      </c>
      <c r="K10" s="62">
        <v>0</v>
      </c>
      <c r="L10" s="110" t="s">
        <v>3327</v>
      </c>
      <c r="M10" s="61">
        <v>0</v>
      </c>
      <c r="N10" s="61">
        <v>0</v>
      </c>
    </row>
    <row r="11" spans="1:16">
      <c r="A11" s="60" t="s">
        <v>1828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110" t="s">
        <v>3327</v>
      </c>
      <c r="I11" s="62">
        <v>0</v>
      </c>
      <c r="J11" s="110" t="s">
        <v>3327</v>
      </c>
      <c r="K11" s="62">
        <v>0</v>
      </c>
      <c r="L11" s="110" t="s">
        <v>3327</v>
      </c>
      <c r="M11" s="61">
        <v>0</v>
      </c>
      <c r="N11" s="61">
        <v>0</v>
      </c>
    </row>
    <row r="12" spans="1:16">
      <c r="A12" t="s">
        <v>180</v>
      </c>
      <c r="B12" t="s">
        <v>180</v>
      </c>
      <c r="C12" s="110" t="s">
        <v>3327</v>
      </c>
      <c r="D12" s="110" t="s">
        <v>3327</v>
      </c>
      <c r="E12" t="s">
        <v>180</v>
      </c>
      <c r="F12" t="s">
        <v>180</v>
      </c>
      <c r="G12" s="110" t="s">
        <v>3327</v>
      </c>
      <c r="H12" t="s">
        <v>180</v>
      </c>
      <c r="I12" s="58">
        <v>0</v>
      </c>
      <c r="J12" s="58">
        <v>0</v>
      </c>
      <c r="K12" s="58">
        <v>0</v>
      </c>
      <c r="L12" s="59">
        <v>0</v>
      </c>
      <c r="M12" s="59">
        <v>0</v>
      </c>
      <c r="N12" s="59">
        <v>0</v>
      </c>
    </row>
    <row r="13" spans="1:16">
      <c r="A13" s="60" t="s">
        <v>1829</v>
      </c>
      <c r="B13" s="110" t="s">
        <v>3327</v>
      </c>
      <c r="C13" s="110" t="s">
        <v>3327</v>
      </c>
      <c r="D13" s="110" t="s">
        <v>3327</v>
      </c>
      <c r="E13" s="110" t="s">
        <v>3327</v>
      </c>
      <c r="F13" s="110" t="s">
        <v>3327</v>
      </c>
      <c r="G13" s="110" t="s">
        <v>3327</v>
      </c>
      <c r="H13" s="110" t="s">
        <v>3327</v>
      </c>
      <c r="I13" s="62">
        <v>0</v>
      </c>
      <c r="J13" s="110" t="s">
        <v>3327</v>
      </c>
      <c r="K13" s="62">
        <v>0</v>
      </c>
      <c r="L13" s="110" t="s">
        <v>3327</v>
      </c>
      <c r="M13" s="61">
        <v>0</v>
      </c>
      <c r="N13" s="61">
        <v>0</v>
      </c>
    </row>
    <row r="14" spans="1:16">
      <c r="A14" t="s">
        <v>180</v>
      </c>
      <c r="B14" t="s">
        <v>180</v>
      </c>
      <c r="C14" s="110" t="s">
        <v>3327</v>
      </c>
      <c r="D14" s="110" t="s">
        <v>3327</v>
      </c>
      <c r="E14" t="s">
        <v>180</v>
      </c>
      <c r="F14" t="s">
        <v>180</v>
      </c>
      <c r="G14" s="110" t="s">
        <v>3327</v>
      </c>
      <c r="H14" t="s">
        <v>180</v>
      </c>
      <c r="I14" s="58">
        <v>0</v>
      </c>
      <c r="J14" s="58">
        <v>0</v>
      </c>
      <c r="K14" s="58">
        <v>0</v>
      </c>
      <c r="L14" s="59">
        <v>0</v>
      </c>
      <c r="M14" s="59">
        <v>0</v>
      </c>
      <c r="N14" s="59">
        <v>0</v>
      </c>
    </row>
    <row r="15" spans="1:16">
      <c r="A15" s="60" t="s">
        <v>88</v>
      </c>
      <c r="B15" s="110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110" t="s">
        <v>3327</v>
      </c>
      <c r="H15" s="110" t="s">
        <v>3327</v>
      </c>
      <c r="I15" s="62">
        <v>0</v>
      </c>
      <c r="J15" s="110" t="s">
        <v>3327</v>
      </c>
      <c r="K15" s="62">
        <v>0</v>
      </c>
      <c r="L15" s="110" t="s">
        <v>3327</v>
      </c>
      <c r="M15" s="61">
        <v>0</v>
      </c>
      <c r="N15" s="61">
        <v>0</v>
      </c>
    </row>
    <row r="16" spans="1:16">
      <c r="A16" t="s">
        <v>180</v>
      </c>
      <c r="B16" t="s">
        <v>180</v>
      </c>
      <c r="C16" s="110" t="s">
        <v>3327</v>
      </c>
      <c r="D16" s="110" t="s">
        <v>3327</v>
      </c>
      <c r="E16" t="s">
        <v>180</v>
      </c>
      <c r="F16" t="s">
        <v>180</v>
      </c>
      <c r="G16" s="110" t="s">
        <v>3327</v>
      </c>
      <c r="H16" t="s">
        <v>180</v>
      </c>
      <c r="I16" s="58">
        <v>0</v>
      </c>
      <c r="J16" s="58">
        <v>0</v>
      </c>
      <c r="K16" s="58">
        <v>0</v>
      </c>
      <c r="L16" s="59">
        <v>0</v>
      </c>
      <c r="M16" s="59">
        <v>0</v>
      </c>
      <c r="N16" s="59">
        <v>0</v>
      </c>
    </row>
    <row r="17" spans="1:14">
      <c r="A17" s="60" t="s">
        <v>822</v>
      </c>
      <c r="B17" s="110" t="s">
        <v>3327</v>
      </c>
      <c r="C17" s="110" t="s">
        <v>3327</v>
      </c>
      <c r="D17" s="110" t="s">
        <v>3327</v>
      </c>
      <c r="E17" s="110" t="s">
        <v>3327</v>
      </c>
      <c r="F17" s="110" t="s">
        <v>3327</v>
      </c>
      <c r="G17" s="110" t="s">
        <v>3327</v>
      </c>
      <c r="H17" s="110" t="s">
        <v>3327</v>
      </c>
      <c r="I17" s="62">
        <v>0</v>
      </c>
      <c r="J17" s="110" t="s">
        <v>3327</v>
      </c>
      <c r="K17" s="62">
        <v>0</v>
      </c>
      <c r="L17" s="110" t="s">
        <v>3327</v>
      </c>
      <c r="M17" s="61">
        <v>0</v>
      </c>
      <c r="N17" s="61">
        <v>0</v>
      </c>
    </row>
    <row r="18" spans="1:14">
      <c r="A18" t="s">
        <v>180</v>
      </c>
      <c r="B18" t="s">
        <v>180</v>
      </c>
      <c r="C18" s="110" t="s">
        <v>3327</v>
      </c>
      <c r="D18" s="110" t="s">
        <v>3327</v>
      </c>
      <c r="E18" t="s">
        <v>180</v>
      </c>
      <c r="F18" t="s">
        <v>180</v>
      </c>
      <c r="G18" s="110" t="s">
        <v>3327</v>
      </c>
      <c r="H18" t="s">
        <v>180</v>
      </c>
      <c r="I18" s="58">
        <v>0</v>
      </c>
      <c r="J18" s="58">
        <v>0</v>
      </c>
      <c r="K18" s="58">
        <v>0</v>
      </c>
      <c r="L18" s="59">
        <v>0</v>
      </c>
      <c r="M18" s="59">
        <v>0</v>
      </c>
      <c r="N18" s="59">
        <v>0</v>
      </c>
    </row>
    <row r="19" spans="1:14">
      <c r="A19" s="60" t="s">
        <v>190</v>
      </c>
      <c r="B19" s="110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110" t="s">
        <v>3327</v>
      </c>
      <c r="H19" s="110" t="s">
        <v>3327</v>
      </c>
      <c r="I19" s="62">
        <v>11001.41</v>
      </c>
      <c r="J19" s="110" t="s">
        <v>3327</v>
      </c>
      <c r="K19" s="62">
        <v>1398.6025599510431</v>
      </c>
      <c r="L19" s="110" t="s">
        <v>3327</v>
      </c>
      <c r="M19" s="61">
        <v>1</v>
      </c>
      <c r="N19" s="61">
        <v>1.24E-2</v>
      </c>
    </row>
    <row r="20" spans="1:14">
      <c r="A20" s="60" t="s">
        <v>1828</v>
      </c>
      <c r="B20" s="110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110" t="s">
        <v>3327</v>
      </c>
      <c r="H20" s="110" t="s">
        <v>3327</v>
      </c>
      <c r="I20" s="62">
        <v>0</v>
      </c>
      <c r="J20" s="110" t="s">
        <v>3327</v>
      </c>
      <c r="K20" s="62">
        <v>0</v>
      </c>
      <c r="L20" s="110" t="s">
        <v>3327</v>
      </c>
      <c r="M20" s="61">
        <v>0</v>
      </c>
      <c r="N20" s="61">
        <v>0</v>
      </c>
    </row>
    <row r="21" spans="1:14">
      <c r="A21" t="s">
        <v>180</v>
      </c>
      <c r="B21" t="s">
        <v>180</v>
      </c>
      <c r="C21" s="110" t="s">
        <v>3327</v>
      </c>
      <c r="D21" s="110" t="s">
        <v>3327</v>
      </c>
      <c r="E21" t="s">
        <v>180</v>
      </c>
      <c r="F21" t="s">
        <v>180</v>
      </c>
      <c r="G21" s="110" t="s">
        <v>3327</v>
      </c>
      <c r="H21" t="s">
        <v>180</v>
      </c>
      <c r="I21" s="58">
        <v>0</v>
      </c>
      <c r="J21" s="58">
        <v>0</v>
      </c>
      <c r="K21" s="58">
        <v>0</v>
      </c>
      <c r="L21" s="59">
        <v>0</v>
      </c>
      <c r="M21" s="59">
        <v>0</v>
      </c>
      <c r="N21" s="59">
        <v>0</v>
      </c>
    </row>
    <row r="22" spans="1:14">
      <c r="A22" s="60" t="s">
        <v>1829</v>
      </c>
      <c r="B22" s="110" t="s">
        <v>3327</v>
      </c>
      <c r="C22" s="110" t="s">
        <v>3327</v>
      </c>
      <c r="D22" s="110" t="s">
        <v>3327</v>
      </c>
      <c r="E22" s="110" t="s">
        <v>3327</v>
      </c>
      <c r="F22" s="110" t="s">
        <v>3327</v>
      </c>
      <c r="G22" s="110" t="s">
        <v>3327</v>
      </c>
      <c r="H22" s="110" t="s">
        <v>3327</v>
      </c>
      <c r="I22" s="62">
        <v>8142.3</v>
      </c>
      <c r="J22" s="110" t="s">
        <v>3327</v>
      </c>
      <c r="K22" s="62">
        <v>820.77808985553406</v>
      </c>
      <c r="L22" s="110" t="s">
        <v>3327</v>
      </c>
      <c r="M22" s="61">
        <v>0.58689999999999998</v>
      </c>
      <c r="N22" s="61">
        <v>7.3000000000000001E-3</v>
      </c>
    </row>
    <row r="23" spans="1:14">
      <c r="A23" t="s">
        <v>1830</v>
      </c>
      <c r="B23" t="s">
        <v>1831</v>
      </c>
      <c r="C23" t="s">
        <v>108</v>
      </c>
      <c r="D23" s="108" t="s">
        <v>3327</v>
      </c>
      <c r="E23" t="s">
        <v>1730</v>
      </c>
      <c r="F23" t="s">
        <v>826</v>
      </c>
      <c r="G23" t="s">
        <v>827</v>
      </c>
      <c r="H23" t="s">
        <v>102</v>
      </c>
      <c r="I23" s="58">
        <v>20.05</v>
      </c>
      <c r="J23" s="58">
        <v>109226.59639999998</v>
      </c>
      <c r="K23" s="58">
        <v>87.853769530707098</v>
      </c>
      <c r="L23" s="59">
        <v>0</v>
      </c>
      <c r="M23" s="59">
        <v>6.2799999999999995E-2</v>
      </c>
      <c r="N23" s="59">
        <v>8.0000000000000004E-4</v>
      </c>
    </row>
    <row r="24" spans="1:14">
      <c r="A24" t="s">
        <v>1832</v>
      </c>
      <c r="B24" t="s">
        <v>1833</v>
      </c>
      <c r="C24" t="s">
        <v>108</v>
      </c>
      <c r="D24" s="108" t="s">
        <v>3327</v>
      </c>
      <c r="E24" t="s">
        <v>1730</v>
      </c>
      <c r="F24" t="s">
        <v>838</v>
      </c>
      <c r="G24" t="s">
        <v>827</v>
      </c>
      <c r="H24" t="s">
        <v>100</v>
      </c>
      <c r="I24" s="58">
        <v>3.51</v>
      </c>
      <c r="J24" s="58">
        <v>1016194</v>
      </c>
      <c r="K24" s="58">
        <v>129.36932089379999</v>
      </c>
      <c r="L24" s="59">
        <v>0</v>
      </c>
      <c r="M24" s="59">
        <v>9.2499999999999999E-2</v>
      </c>
      <c r="N24" s="59">
        <v>1.1000000000000001E-3</v>
      </c>
    </row>
    <row r="25" spans="1:14">
      <c r="A25" t="s">
        <v>1834</v>
      </c>
      <c r="B25" t="s">
        <v>1835</v>
      </c>
      <c r="C25" t="s">
        <v>108</v>
      </c>
      <c r="D25" s="108" t="s">
        <v>3327</v>
      </c>
      <c r="E25" t="s">
        <v>1730</v>
      </c>
      <c r="F25" t="s">
        <v>1836</v>
      </c>
      <c r="G25" t="s">
        <v>827</v>
      </c>
      <c r="H25" t="s">
        <v>102</v>
      </c>
      <c r="I25" s="58">
        <v>12.12</v>
      </c>
      <c r="J25" s="58">
        <v>244579</v>
      </c>
      <c r="K25" s="58">
        <v>118.91575770768</v>
      </c>
      <c r="L25" s="59">
        <v>0</v>
      </c>
      <c r="M25" s="59">
        <v>8.5000000000000006E-2</v>
      </c>
      <c r="N25" s="59">
        <v>1.1000000000000001E-3</v>
      </c>
    </row>
    <row r="26" spans="1:14">
      <c r="A26" t="s">
        <v>1837</v>
      </c>
      <c r="B26" t="s">
        <v>1838</v>
      </c>
      <c r="C26" t="s">
        <v>108</v>
      </c>
      <c r="D26" s="108" t="s">
        <v>3327</v>
      </c>
      <c r="E26" t="s">
        <v>1730</v>
      </c>
      <c r="F26" t="s">
        <v>1839</v>
      </c>
      <c r="G26" t="s">
        <v>827</v>
      </c>
      <c r="H26" t="s">
        <v>100</v>
      </c>
      <c r="I26" s="58">
        <v>47.27</v>
      </c>
      <c r="J26" s="58">
        <v>129297.8</v>
      </c>
      <c r="K26" s="58">
        <v>221.67886710761999</v>
      </c>
      <c r="L26" s="59">
        <v>0</v>
      </c>
      <c r="M26" s="59">
        <v>0.1585</v>
      </c>
      <c r="N26" s="59">
        <v>2E-3</v>
      </c>
    </row>
    <row r="27" spans="1:14">
      <c r="A27" t="s">
        <v>1840</v>
      </c>
      <c r="B27" t="s">
        <v>1841</v>
      </c>
      <c r="C27" t="s">
        <v>108</v>
      </c>
      <c r="D27" s="108" t="s">
        <v>3327</v>
      </c>
      <c r="E27" t="s">
        <v>1730</v>
      </c>
      <c r="F27" t="s">
        <v>1839</v>
      </c>
      <c r="G27" t="s">
        <v>827</v>
      </c>
      <c r="H27" t="s">
        <v>104</v>
      </c>
      <c r="I27" s="58">
        <v>7779.89</v>
      </c>
      <c r="J27" s="58">
        <v>132.5</v>
      </c>
      <c r="K27" s="58">
        <v>47.633874153824998</v>
      </c>
      <c r="L27" s="59">
        <v>0</v>
      </c>
      <c r="M27" s="59">
        <v>3.4099999999999998E-2</v>
      </c>
      <c r="N27" s="59">
        <v>4.0000000000000002E-4</v>
      </c>
    </row>
    <row r="28" spans="1:14">
      <c r="A28" t="s">
        <v>1842</v>
      </c>
      <c r="B28" t="s">
        <v>1843</v>
      </c>
      <c r="C28" t="s">
        <v>108</v>
      </c>
      <c r="D28" s="108" t="s">
        <v>3327</v>
      </c>
      <c r="E28" t="s">
        <v>1730</v>
      </c>
      <c r="F28" s="66" t="s">
        <v>3239</v>
      </c>
      <c r="G28" s="108" t="s">
        <v>3327</v>
      </c>
      <c r="H28" t="s">
        <v>104</v>
      </c>
      <c r="I28" s="58">
        <v>279.45999999999998</v>
      </c>
      <c r="J28" s="58">
        <v>16674.440000000031</v>
      </c>
      <c r="K28" s="58">
        <v>215.32650046190199</v>
      </c>
      <c r="L28" s="59">
        <v>0</v>
      </c>
      <c r="M28" s="59">
        <v>0.154</v>
      </c>
      <c r="N28" s="59">
        <v>1.9E-3</v>
      </c>
    </row>
    <row r="29" spans="1:14">
      <c r="A29" s="60" t="s">
        <v>88</v>
      </c>
      <c r="B29" s="110" t="s">
        <v>3327</v>
      </c>
      <c r="C29" s="110" t="s">
        <v>3327</v>
      </c>
      <c r="D29" s="110" t="s">
        <v>3327</v>
      </c>
      <c r="E29" s="110" t="s">
        <v>3327</v>
      </c>
      <c r="F29" s="110" t="s">
        <v>3327</v>
      </c>
      <c r="G29" s="110" t="s">
        <v>3327</v>
      </c>
      <c r="H29" s="110" t="s">
        <v>3327</v>
      </c>
      <c r="I29" s="62">
        <v>2859.11</v>
      </c>
      <c r="J29" s="110" t="s">
        <v>3327</v>
      </c>
      <c r="K29" s="62">
        <v>577.82447009550901</v>
      </c>
      <c r="L29" s="110" t="s">
        <v>3327</v>
      </c>
      <c r="M29" s="61">
        <v>0.41310000000000002</v>
      </c>
      <c r="N29" s="61">
        <v>5.1000000000000004E-3</v>
      </c>
    </row>
    <row r="30" spans="1:14">
      <c r="A30" t="s">
        <v>1844</v>
      </c>
      <c r="B30" t="s">
        <v>1845</v>
      </c>
      <c r="C30" t="s">
        <v>108</v>
      </c>
      <c r="D30" s="108" t="s">
        <v>3327</v>
      </c>
      <c r="E30" t="s">
        <v>1696</v>
      </c>
      <c r="F30" s="66" t="s">
        <v>3239</v>
      </c>
      <c r="G30" s="108" t="s">
        <v>3327</v>
      </c>
      <c r="H30" t="s">
        <v>100</v>
      </c>
      <c r="I30" s="58">
        <v>98.46</v>
      </c>
      <c r="J30" s="58">
        <v>22796</v>
      </c>
      <c r="K30" s="58">
        <v>81.407803183200002</v>
      </c>
      <c r="L30" s="59">
        <v>0</v>
      </c>
      <c r="M30" s="59">
        <v>5.8200000000000002E-2</v>
      </c>
      <c r="N30" s="59">
        <v>6.9999999999999999E-4</v>
      </c>
    </row>
    <row r="31" spans="1:14">
      <c r="A31" t="s">
        <v>1846</v>
      </c>
      <c r="B31" t="s">
        <v>1847</v>
      </c>
      <c r="C31" t="s">
        <v>108</v>
      </c>
      <c r="D31" s="108" t="s">
        <v>3327</v>
      </c>
      <c r="E31" t="s">
        <v>1696</v>
      </c>
      <c r="F31" s="66" t="s">
        <v>3239</v>
      </c>
      <c r="G31" s="108" t="s">
        <v>3327</v>
      </c>
      <c r="H31" t="s">
        <v>100</v>
      </c>
      <c r="I31" s="58">
        <v>553.5</v>
      </c>
      <c r="J31" s="58">
        <v>4107</v>
      </c>
      <c r="K31" s="58">
        <v>82.449852614999998</v>
      </c>
      <c r="L31" s="59">
        <v>0</v>
      </c>
      <c r="M31" s="59">
        <v>5.8999999999999997E-2</v>
      </c>
      <c r="N31" s="59">
        <v>6.9999999999999999E-4</v>
      </c>
    </row>
    <row r="32" spans="1:14">
      <c r="A32" t="s">
        <v>1848</v>
      </c>
      <c r="B32" t="s">
        <v>1849</v>
      </c>
      <c r="C32" t="s">
        <v>108</v>
      </c>
      <c r="D32" s="108" t="s">
        <v>3327</v>
      </c>
      <c r="E32" t="s">
        <v>1696</v>
      </c>
      <c r="F32" s="66" t="s">
        <v>3239</v>
      </c>
      <c r="G32" s="108" t="s">
        <v>3327</v>
      </c>
      <c r="H32" t="s">
        <v>100</v>
      </c>
      <c r="I32" s="58">
        <v>1456.09</v>
      </c>
      <c r="J32" s="58">
        <v>1264.03</v>
      </c>
      <c r="K32" s="58">
        <v>66.756438126728995</v>
      </c>
      <c r="L32" s="59">
        <v>0</v>
      </c>
      <c r="M32" s="59">
        <v>4.7699999999999999E-2</v>
      </c>
      <c r="N32" s="59">
        <v>5.9999999999999995E-4</v>
      </c>
    </row>
    <row r="33" spans="1:14">
      <c r="A33" t="s">
        <v>1850</v>
      </c>
      <c r="B33" t="s">
        <v>1851</v>
      </c>
      <c r="C33" t="s">
        <v>1852</v>
      </c>
      <c r="D33" s="108" t="s">
        <v>3327</v>
      </c>
      <c r="E33" t="s">
        <v>1696</v>
      </c>
      <c r="F33" s="66" t="s">
        <v>3239</v>
      </c>
      <c r="G33" s="108" t="s">
        <v>3327</v>
      </c>
      <c r="H33" t="s">
        <v>100</v>
      </c>
      <c r="I33" s="58">
        <v>751.06</v>
      </c>
      <c r="J33" s="58">
        <v>12745.9</v>
      </c>
      <c r="K33" s="58">
        <v>347.21037617057999</v>
      </c>
      <c r="L33" s="59">
        <v>0</v>
      </c>
      <c r="M33" s="59">
        <v>0.24829999999999999</v>
      </c>
      <c r="N33" s="59">
        <v>3.0999999999999999E-3</v>
      </c>
    </row>
    <row r="34" spans="1:14">
      <c r="A34" s="60" t="s">
        <v>822</v>
      </c>
      <c r="B34" s="110" t="s">
        <v>3327</v>
      </c>
      <c r="C34" s="110" t="s">
        <v>3327</v>
      </c>
      <c r="D34" s="110" t="s">
        <v>3327</v>
      </c>
      <c r="E34" s="110" t="s">
        <v>3327</v>
      </c>
      <c r="F34" s="110" t="s">
        <v>3327</v>
      </c>
      <c r="G34" s="110" t="s">
        <v>3327</v>
      </c>
      <c r="H34" s="110" t="s">
        <v>3327</v>
      </c>
      <c r="I34" s="62">
        <v>0</v>
      </c>
      <c r="J34" s="110" t="s">
        <v>3327</v>
      </c>
      <c r="K34" s="62">
        <v>0</v>
      </c>
      <c r="L34" s="110" t="s">
        <v>3327</v>
      </c>
      <c r="M34" s="61">
        <v>0</v>
      </c>
      <c r="N34" s="61">
        <v>0</v>
      </c>
    </row>
    <row r="35" spans="1:14">
      <c r="A35" t="s">
        <v>180</v>
      </c>
      <c r="B35" t="s">
        <v>180</v>
      </c>
      <c r="C35" s="110" t="s">
        <v>3327</v>
      </c>
      <c r="D35" s="110" t="s">
        <v>3327</v>
      </c>
      <c r="E35" t="s">
        <v>180</v>
      </c>
      <c r="F35" t="s">
        <v>180</v>
      </c>
      <c r="G35" s="110" t="s">
        <v>3327</v>
      </c>
      <c r="H35" t="s">
        <v>180</v>
      </c>
      <c r="I35" s="58">
        <v>0</v>
      </c>
      <c r="J35" s="58">
        <v>0</v>
      </c>
      <c r="K35" s="58">
        <v>0</v>
      </c>
      <c r="L35" s="59">
        <v>0</v>
      </c>
      <c r="M35" s="59">
        <v>0</v>
      </c>
      <c r="N35" s="59">
        <v>0</v>
      </c>
    </row>
    <row r="36" spans="1:14">
      <c r="A36" t="s">
        <v>192</v>
      </c>
      <c r="B36" s="110" t="s">
        <v>3327</v>
      </c>
      <c r="C36" s="110" t="s">
        <v>3327</v>
      </c>
      <c r="D36" s="110" t="s">
        <v>3327</v>
      </c>
      <c r="E36" s="110" t="s">
        <v>3327</v>
      </c>
      <c r="F36" s="110" t="s">
        <v>3327</v>
      </c>
      <c r="G36" s="110" t="s">
        <v>3327</v>
      </c>
      <c r="H36" s="110" t="s">
        <v>3327</v>
      </c>
      <c r="I36" s="110" t="s">
        <v>3327</v>
      </c>
      <c r="J36" s="110" t="s">
        <v>3327</v>
      </c>
      <c r="K36" s="110" t="s">
        <v>3327</v>
      </c>
      <c r="L36" s="110" t="s">
        <v>3327</v>
      </c>
      <c r="M36" s="110" t="s">
        <v>3327</v>
      </c>
      <c r="N36" s="110" t="s">
        <v>3327</v>
      </c>
    </row>
    <row r="37" spans="1:14">
      <c r="A37" t="s">
        <v>303</v>
      </c>
      <c r="B37" s="110" t="s">
        <v>3327</v>
      </c>
      <c r="C37" s="110" t="s">
        <v>3327</v>
      </c>
      <c r="D37" s="110" t="s">
        <v>3327</v>
      </c>
      <c r="E37" s="110" t="s">
        <v>3327</v>
      </c>
      <c r="F37" s="110" t="s">
        <v>3327</v>
      </c>
      <c r="G37" s="110" t="s">
        <v>3327</v>
      </c>
      <c r="H37" s="110" t="s">
        <v>3327</v>
      </c>
      <c r="I37" s="110" t="s">
        <v>3327</v>
      </c>
      <c r="J37" s="110" t="s">
        <v>3327</v>
      </c>
      <c r="K37" s="110" t="s">
        <v>3327</v>
      </c>
      <c r="L37" s="110" t="s">
        <v>3327</v>
      </c>
      <c r="M37" s="110" t="s">
        <v>3327</v>
      </c>
      <c r="N37" s="110" t="s">
        <v>3327</v>
      </c>
    </row>
    <row r="38" spans="1:14">
      <c r="A38" t="s">
        <v>304</v>
      </c>
      <c r="B38" s="110" t="s">
        <v>3327</v>
      </c>
      <c r="C38" s="110" t="s">
        <v>3327</v>
      </c>
      <c r="D38" s="110" t="s">
        <v>3327</v>
      </c>
      <c r="E38" s="110" t="s">
        <v>3327</v>
      </c>
      <c r="F38" s="110" t="s">
        <v>3327</v>
      </c>
      <c r="G38" s="110" t="s">
        <v>3327</v>
      </c>
      <c r="H38" s="110" t="s">
        <v>3327</v>
      </c>
      <c r="I38" s="110" t="s">
        <v>3327</v>
      </c>
      <c r="J38" s="110" t="s">
        <v>3327</v>
      </c>
      <c r="K38" s="110" t="s">
        <v>3327</v>
      </c>
      <c r="L38" s="110" t="s">
        <v>3327</v>
      </c>
      <c r="M38" s="110" t="s">
        <v>3327</v>
      </c>
      <c r="N38" s="110" t="s">
        <v>3327</v>
      </c>
    </row>
    <row r="39" spans="1:14">
      <c r="A39" t="s">
        <v>305</v>
      </c>
      <c r="B39" s="110" t="s">
        <v>3327</v>
      </c>
      <c r="C39" s="110" t="s">
        <v>3327</v>
      </c>
      <c r="D39" s="110" t="s">
        <v>3327</v>
      </c>
      <c r="E39" s="110" t="s">
        <v>3327</v>
      </c>
      <c r="F39" s="110" t="s">
        <v>3327</v>
      </c>
      <c r="G39" s="110" t="s">
        <v>3327</v>
      </c>
      <c r="H39" s="110" t="s">
        <v>3327</v>
      </c>
      <c r="I39" s="110" t="s">
        <v>3327</v>
      </c>
      <c r="J39" s="110" t="s">
        <v>3327</v>
      </c>
      <c r="K39" s="110" t="s">
        <v>3327</v>
      </c>
      <c r="L39" s="110" t="s">
        <v>3327</v>
      </c>
      <c r="M39" s="110" t="s">
        <v>3327</v>
      </c>
      <c r="N39" s="110" t="s">
        <v>3327</v>
      </c>
    </row>
    <row r="40" spans="1:14" hidden="1">
      <c r="B40" s="14"/>
      <c r="C40" s="14"/>
      <c r="D40" s="14"/>
    </row>
    <row r="41" spans="1:14" hidden="1"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A293" s="14"/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6"/>
      <c r="B295" s="14"/>
      <c r="C295" s="14"/>
      <c r="D295" s="14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A1:AY1048576 BA1:XFD1048576 AZ1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11">
      <c r="A1" s="2" t="s">
        <v>0</v>
      </c>
      <c r="B1" s="64" t="s">
        <v>3326</v>
      </c>
      <c r="D1" s="14"/>
    </row>
    <row r="2" spans="1:11">
      <c r="A2" s="2" t="s">
        <v>1</v>
      </c>
      <c r="B2" s="10" t="s">
        <v>2601</v>
      </c>
      <c r="D2" s="14"/>
    </row>
    <row r="3" spans="1:11">
      <c r="A3" s="2" t="s">
        <v>2</v>
      </c>
      <c r="B3" s="21" t="s">
        <v>2602</v>
      </c>
      <c r="D3" s="14"/>
    </row>
    <row r="4" spans="1:11">
      <c r="A4" s="2" t="s">
        <v>3</v>
      </c>
      <c r="B4" s="65" t="s">
        <v>165</v>
      </c>
      <c r="D4" s="14"/>
    </row>
    <row r="5" spans="1:11" ht="18.75">
      <c r="A5" s="85" t="s">
        <v>91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1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69</v>
      </c>
      <c r="J6" s="36" t="s">
        <v>54</v>
      </c>
      <c r="K6" s="36" t="s">
        <v>151</v>
      </c>
    </row>
    <row r="7" spans="1:11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7" t="s">
        <v>152</v>
      </c>
      <c r="G7" s="103" t="s">
        <v>3327</v>
      </c>
      <c r="H7" s="17" t="s">
        <v>6</v>
      </c>
      <c r="I7" s="17" t="s">
        <v>7</v>
      </c>
      <c r="J7" s="23" t="s">
        <v>7</v>
      </c>
      <c r="K7" s="32" t="s">
        <v>7</v>
      </c>
    </row>
    <row r="8" spans="1:11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6" t="s">
        <v>61</v>
      </c>
      <c r="K8" s="26" t="s">
        <v>62</v>
      </c>
    </row>
    <row r="9" spans="1:11" s="18" customFormat="1" ht="20.25">
      <c r="A9" s="19" t="s">
        <v>93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56">
        <v>8588.82</v>
      </c>
      <c r="G9" s="105" t="s">
        <v>3327</v>
      </c>
      <c r="H9" s="56">
        <v>1.7695674617279999</v>
      </c>
      <c r="I9" s="119" t="s">
        <v>3327</v>
      </c>
      <c r="J9" s="57">
        <v>1</v>
      </c>
      <c r="K9" s="57">
        <v>0</v>
      </c>
    </row>
    <row r="10" spans="1:11">
      <c r="A10" s="60" t="s">
        <v>173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62">
        <v>8306.59</v>
      </c>
      <c r="G10" s="110" t="s">
        <v>3327</v>
      </c>
      <c r="H10" s="62">
        <v>1.72987044</v>
      </c>
      <c r="I10" s="110" t="s">
        <v>3327</v>
      </c>
      <c r="J10" s="61">
        <v>0.97760000000000002</v>
      </c>
      <c r="K10" s="61">
        <v>0</v>
      </c>
    </row>
    <row r="11" spans="1:11">
      <c r="A11" s="60" t="s">
        <v>1853</v>
      </c>
      <c r="B11" s="109" t="s">
        <v>3327</v>
      </c>
      <c r="C11" s="110" t="s">
        <v>3327</v>
      </c>
      <c r="D11" s="110" t="s">
        <v>3327</v>
      </c>
      <c r="E11" s="110" t="s">
        <v>3327</v>
      </c>
      <c r="F11" s="62">
        <v>8306.59</v>
      </c>
      <c r="G11" s="110" t="s">
        <v>3327</v>
      </c>
      <c r="H11" s="62">
        <v>1.72987044</v>
      </c>
      <c r="I11" s="110" t="s">
        <v>3327</v>
      </c>
      <c r="J11" s="61">
        <v>0.97760000000000002</v>
      </c>
      <c r="K11" s="61">
        <v>0</v>
      </c>
    </row>
    <row r="12" spans="1:11">
      <c r="A12" t="s">
        <v>1854</v>
      </c>
      <c r="B12" t="s">
        <v>1855</v>
      </c>
      <c r="C12" t="s">
        <v>96</v>
      </c>
      <c r="D12" t="s">
        <v>342</v>
      </c>
      <c r="E12" t="s">
        <v>98</v>
      </c>
      <c r="F12" s="58">
        <v>5507.57</v>
      </c>
      <c r="G12" s="58">
        <v>17.3</v>
      </c>
      <c r="H12" s="58">
        <v>0.95280960999999997</v>
      </c>
      <c r="I12" s="59">
        <v>0</v>
      </c>
      <c r="J12" s="59">
        <v>0.53839999999999999</v>
      </c>
      <c r="K12" s="59">
        <v>0</v>
      </c>
    </row>
    <row r="13" spans="1:11">
      <c r="A13" t="s">
        <v>1856</v>
      </c>
      <c r="B13" t="s">
        <v>1857</v>
      </c>
      <c r="C13" t="s">
        <v>96</v>
      </c>
      <c r="D13" t="s">
        <v>342</v>
      </c>
      <c r="E13" t="s">
        <v>98</v>
      </c>
      <c r="F13" s="58">
        <v>1070.74</v>
      </c>
      <c r="G13" s="58">
        <v>33.799999999999997</v>
      </c>
      <c r="H13" s="58">
        <v>0.36191012</v>
      </c>
      <c r="I13" s="59">
        <v>0</v>
      </c>
      <c r="J13" s="59">
        <v>0.20449999999999999</v>
      </c>
      <c r="K13" s="59">
        <v>0</v>
      </c>
    </row>
    <row r="14" spans="1:11">
      <c r="A14" t="s">
        <v>1858</v>
      </c>
      <c r="B14" t="s">
        <v>1859</v>
      </c>
      <c r="C14" t="s">
        <v>96</v>
      </c>
      <c r="D14" t="s">
        <v>1461</v>
      </c>
      <c r="E14" t="s">
        <v>98</v>
      </c>
      <c r="F14" s="58">
        <v>249.29</v>
      </c>
      <c r="G14" s="58">
        <v>90</v>
      </c>
      <c r="H14" s="58">
        <v>0.224361</v>
      </c>
      <c r="I14" s="59">
        <v>1E-4</v>
      </c>
      <c r="J14" s="59">
        <v>0.1268</v>
      </c>
      <c r="K14" s="59">
        <v>0</v>
      </c>
    </row>
    <row r="15" spans="1:11">
      <c r="A15" t="s">
        <v>1860</v>
      </c>
      <c r="B15" t="s">
        <v>1861</v>
      </c>
      <c r="C15" t="s">
        <v>96</v>
      </c>
      <c r="D15" t="s">
        <v>112</v>
      </c>
      <c r="E15" t="s">
        <v>98</v>
      </c>
      <c r="F15" s="58">
        <v>1478.99</v>
      </c>
      <c r="G15" s="58">
        <v>12.9</v>
      </c>
      <c r="H15" s="58">
        <v>0.19078971</v>
      </c>
      <c r="I15" s="59">
        <v>1E-4</v>
      </c>
      <c r="J15" s="59">
        <v>0.10780000000000001</v>
      </c>
      <c r="K15" s="59">
        <v>0</v>
      </c>
    </row>
    <row r="16" spans="1:11">
      <c r="A16" s="60" t="s">
        <v>190</v>
      </c>
      <c r="B16" s="109" t="s">
        <v>3327</v>
      </c>
      <c r="C16" s="110" t="s">
        <v>3327</v>
      </c>
      <c r="D16" s="110" t="s">
        <v>3327</v>
      </c>
      <c r="E16" s="110" t="s">
        <v>3327</v>
      </c>
      <c r="F16" s="62">
        <v>282.23</v>
      </c>
      <c r="G16" s="110" t="s">
        <v>3327</v>
      </c>
      <c r="H16" s="62">
        <v>3.9697021728E-2</v>
      </c>
      <c r="I16" s="110" t="s">
        <v>3327</v>
      </c>
      <c r="J16" s="61">
        <v>2.24E-2</v>
      </c>
      <c r="K16" s="61">
        <v>0</v>
      </c>
    </row>
    <row r="17" spans="1:11">
      <c r="A17" s="60" t="s">
        <v>1862</v>
      </c>
      <c r="B17" s="109" t="s">
        <v>3327</v>
      </c>
      <c r="C17" s="110" t="s">
        <v>3327</v>
      </c>
      <c r="D17" s="110" t="s">
        <v>3327</v>
      </c>
      <c r="E17" s="110" t="s">
        <v>3327</v>
      </c>
      <c r="F17" s="62">
        <v>282.23</v>
      </c>
      <c r="G17" s="110" t="s">
        <v>3327</v>
      </c>
      <c r="H17" s="62">
        <v>3.9697021728E-2</v>
      </c>
      <c r="I17" s="110" t="s">
        <v>3327</v>
      </c>
      <c r="J17" s="61">
        <v>2.24E-2</v>
      </c>
      <c r="K17" s="61">
        <v>0</v>
      </c>
    </row>
    <row r="18" spans="1:11">
      <c r="A18" t="s">
        <v>1863</v>
      </c>
      <c r="B18" t="s">
        <v>1864</v>
      </c>
      <c r="C18" t="s">
        <v>1532</v>
      </c>
      <c r="D18" t="s">
        <v>903</v>
      </c>
      <c r="E18" t="s">
        <v>100</v>
      </c>
      <c r="F18" s="58">
        <v>223.24</v>
      </c>
      <c r="G18" s="58">
        <v>4.1100000000000003</v>
      </c>
      <c r="H18" s="58">
        <v>3.3278319828000003E-2</v>
      </c>
      <c r="I18" s="59">
        <v>0</v>
      </c>
      <c r="J18" s="59">
        <v>1.8800000000000001E-2</v>
      </c>
      <c r="K18" s="59">
        <v>0</v>
      </c>
    </row>
    <row r="19" spans="1:11">
      <c r="A19" t="s">
        <v>1865</v>
      </c>
      <c r="B19" t="s">
        <v>1866</v>
      </c>
      <c r="C19" t="s">
        <v>1528</v>
      </c>
      <c r="D19" t="s">
        <v>964</v>
      </c>
      <c r="E19" t="s">
        <v>100</v>
      </c>
      <c r="F19" s="58">
        <v>58.99</v>
      </c>
      <c r="G19" s="58">
        <v>3</v>
      </c>
      <c r="H19" s="58">
        <v>6.4187018999999996E-3</v>
      </c>
      <c r="I19" s="59">
        <v>0</v>
      </c>
      <c r="J19" s="59">
        <v>3.5999999999999999E-3</v>
      </c>
      <c r="K19" s="59">
        <v>0</v>
      </c>
    </row>
    <row r="20" spans="1:11">
      <c r="A20" t="s">
        <v>192</v>
      </c>
      <c r="B20" s="109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110" t="s">
        <v>3327</v>
      </c>
      <c r="H20" s="110" t="s">
        <v>3327</v>
      </c>
      <c r="I20" s="110" t="s">
        <v>3327</v>
      </c>
      <c r="J20" s="110" t="s">
        <v>3327</v>
      </c>
      <c r="K20" s="110" t="s">
        <v>3327</v>
      </c>
    </row>
    <row r="21" spans="1:11">
      <c r="A21" t="s">
        <v>303</v>
      </c>
      <c r="B21" s="109" t="s">
        <v>3327</v>
      </c>
      <c r="C21" s="110" t="s">
        <v>3327</v>
      </c>
      <c r="D21" s="110" t="s">
        <v>3327</v>
      </c>
      <c r="E21" s="110" t="s">
        <v>3327</v>
      </c>
      <c r="F21" s="110" t="s">
        <v>3327</v>
      </c>
      <c r="G21" s="110" t="s">
        <v>3327</v>
      </c>
      <c r="H21" s="110" t="s">
        <v>3327</v>
      </c>
      <c r="I21" s="110" t="s">
        <v>3327</v>
      </c>
      <c r="J21" s="110" t="s">
        <v>3327</v>
      </c>
      <c r="K21" s="110" t="s">
        <v>3327</v>
      </c>
    </row>
    <row r="22" spans="1:11">
      <c r="A22" t="s">
        <v>304</v>
      </c>
      <c r="B22" s="109" t="s">
        <v>3327</v>
      </c>
      <c r="C22" s="110" t="s">
        <v>3327</v>
      </c>
      <c r="D22" s="110" t="s">
        <v>3327</v>
      </c>
      <c r="E22" s="110" t="s">
        <v>3327</v>
      </c>
      <c r="F22" s="110" t="s">
        <v>3327</v>
      </c>
      <c r="G22" s="110" t="s">
        <v>3327</v>
      </c>
      <c r="H22" s="110" t="s">
        <v>3327</v>
      </c>
      <c r="I22" s="110" t="s">
        <v>3327</v>
      </c>
      <c r="J22" s="110" t="s">
        <v>3327</v>
      </c>
      <c r="K22" s="110" t="s">
        <v>3327</v>
      </c>
    </row>
    <row r="23" spans="1:11">
      <c r="A23" t="s">
        <v>305</v>
      </c>
      <c r="B23" s="109" t="s">
        <v>3327</v>
      </c>
      <c r="C23" s="110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</row>
    <row r="24" spans="1:11" hidden="1">
      <c r="C24" s="14"/>
      <c r="D24" s="14"/>
    </row>
    <row r="25" spans="1:11" hidden="1">
      <c r="C25" s="14"/>
      <c r="D25" s="14"/>
    </row>
    <row r="26" spans="1:11" hidden="1">
      <c r="C26" s="14"/>
      <c r="D26" s="14"/>
    </row>
    <row r="27" spans="1:11" hidden="1">
      <c r="C27" s="14"/>
      <c r="D27" s="14"/>
    </row>
    <row r="28" spans="1:11" hidden="1">
      <c r="C28" s="14"/>
      <c r="D28" s="14"/>
    </row>
    <row r="29" spans="1:11" hidden="1">
      <c r="C29" s="14"/>
      <c r="D29" s="14"/>
    </row>
    <row r="30" spans="1:11" hidden="1">
      <c r="C30" s="14"/>
      <c r="D30" s="14"/>
    </row>
    <row r="31" spans="1:11" hidden="1">
      <c r="C31" s="14"/>
      <c r="D31" s="14"/>
    </row>
    <row r="32" spans="1:11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4" t="s">
        <v>3326</v>
      </c>
      <c r="D1" s="14"/>
    </row>
    <row r="2" spans="1:12">
      <c r="A2" s="2" t="s">
        <v>1</v>
      </c>
      <c r="B2" s="10" t="s">
        <v>2601</v>
      </c>
      <c r="D2" s="14"/>
    </row>
    <row r="3" spans="1:12">
      <c r="A3" s="2" t="s">
        <v>2</v>
      </c>
      <c r="B3" s="21" t="s">
        <v>2602</v>
      </c>
      <c r="D3" s="14"/>
    </row>
    <row r="4" spans="1:12">
      <c r="A4" s="2" t="s">
        <v>3</v>
      </c>
      <c r="B4" s="65" t="s">
        <v>165</v>
      </c>
      <c r="D4" s="14"/>
    </row>
    <row r="5" spans="1:12" ht="18.75">
      <c r="A5" s="85" t="s">
        <v>94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2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69</v>
      </c>
      <c r="J6" s="36" t="s">
        <v>54</v>
      </c>
      <c r="K6" s="37" t="s">
        <v>151</v>
      </c>
      <c r="L6" s="14"/>
    </row>
    <row r="7" spans="1:12" s="16" customFormat="1">
      <c r="A7" s="102" t="s">
        <v>3327</v>
      </c>
      <c r="B7" s="120" t="s">
        <v>3327</v>
      </c>
      <c r="C7" s="120" t="s">
        <v>3327</v>
      </c>
      <c r="D7" s="120" t="s">
        <v>3327</v>
      </c>
      <c r="E7" s="120" t="s">
        <v>3327</v>
      </c>
      <c r="F7" s="17" t="s">
        <v>152</v>
      </c>
      <c r="G7" s="103" t="s">
        <v>3327</v>
      </c>
      <c r="H7" s="17" t="s">
        <v>6</v>
      </c>
      <c r="I7" s="17" t="s">
        <v>7</v>
      </c>
      <c r="J7" s="23" t="s">
        <v>7</v>
      </c>
      <c r="K7" s="32" t="s">
        <v>7</v>
      </c>
    </row>
    <row r="8" spans="1:12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26" t="s">
        <v>61</v>
      </c>
      <c r="K8" s="26" t="s">
        <v>62</v>
      </c>
    </row>
    <row r="9" spans="1:12" s="18" customFormat="1" ht="20.25">
      <c r="A9" s="19" t="s">
        <v>95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56">
        <v>41.6</v>
      </c>
      <c r="G9" s="105" t="s">
        <v>3327</v>
      </c>
      <c r="H9" s="56">
        <v>45.118864799999997</v>
      </c>
      <c r="I9" s="119" t="s">
        <v>3327</v>
      </c>
      <c r="J9" s="57">
        <v>1</v>
      </c>
      <c r="K9" s="57">
        <v>4.0000000000000002E-4</v>
      </c>
    </row>
    <row r="10" spans="1:12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62">
        <v>0</v>
      </c>
      <c r="G10" s="110" t="s">
        <v>3327</v>
      </c>
      <c r="H10" s="62">
        <v>22.187519999999999</v>
      </c>
      <c r="I10" s="110" t="s">
        <v>3327</v>
      </c>
      <c r="J10" s="61">
        <v>0.49180000000000001</v>
      </c>
      <c r="K10" s="61">
        <v>2.0000000000000001E-4</v>
      </c>
    </row>
    <row r="11" spans="1:12">
      <c r="A11" s="60" t="s">
        <v>1867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62">
        <v>0</v>
      </c>
      <c r="G11" s="110" t="s">
        <v>3327</v>
      </c>
      <c r="H11" s="62">
        <v>22.187519999999999</v>
      </c>
      <c r="I11" s="110" t="s">
        <v>3327</v>
      </c>
      <c r="J11" s="61">
        <v>0.49180000000000001</v>
      </c>
      <c r="K11" s="61">
        <v>2.0000000000000001E-4</v>
      </c>
    </row>
    <row r="12" spans="1:12">
      <c r="A12" t="s">
        <v>1868</v>
      </c>
      <c r="B12" t="s">
        <v>1869</v>
      </c>
      <c r="C12" t="s">
        <v>96</v>
      </c>
      <c r="D12" t="s">
        <v>1870</v>
      </c>
      <c r="E12" t="s">
        <v>98</v>
      </c>
      <c r="F12" s="58">
        <v>0.81</v>
      </c>
      <c r="G12" s="58">
        <v>2988900</v>
      </c>
      <c r="H12" s="58">
        <v>24.210090000000001</v>
      </c>
      <c r="I12" s="59">
        <v>0</v>
      </c>
      <c r="J12" s="59">
        <v>0.53659999999999997</v>
      </c>
      <c r="K12" s="59">
        <v>2.0000000000000001E-4</v>
      </c>
    </row>
    <row r="13" spans="1:12">
      <c r="A13" t="s">
        <v>1871</v>
      </c>
      <c r="B13" t="s">
        <v>1872</v>
      </c>
      <c r="C13" t="s">
        <v>96</v>
      </c>
      <c r="D13" t="s">
        <v>1870</v>
      </c>
      <c r="E13" t="s">
        <v>98</v>
      </c>
      <c r="F13" s="58">
        <v>-0.81</v>
      </c>
      <c r="G13" s="58">
        <v>249700</v>
      </c>
      <c r="H13" s="58">
        <v>-2.02257</v>
      </c>
      <c r="I13" s="59">
        <v>0</v>
      </c>
      <c r="J13" s="59">
        <v>-4.48E-2</v>
      </c>
      <c r="K13" s="59">
        <v>0</v>
      </c>
    </row>
    <row r="14" spans="1:12">
      <c r="A14" s="60" t="s">
        <v>1873</v>
      </c>
      <c r="B14" s="110" t="s">
        <v>3327</v>
      </c>
      <c r="C14" s="110" t="s">
        <v>3327</v>
      </c>
      <c r="D14" s="110" t="s">
        <v>3327</v>
      </c>
      <c r="E14" s="110" t="s">
        <v>3327</v>
      </c>
      <c r="F14" s="62">
        <v>0</v>
      </c>
      <c r="G14" s="110" t="s">
        <v>3327</v>
      </c>
      <c r="H14" s="62">
        <v>0</v>
      </c>
      <c r="I14" s="110" t="s">
        <v>3327</v>
      </c>
      <c r="J14" s="61">
        <v>0</v>
      </c>
      <c r="K14" s="61">
        <v>0</v>
      </c>
    </row>
    <row r="15" spans="1:12">
      <c r="A15" t="s">
        <v>180</v>
      </c>
      <c r="B15" t="s">
        <v>180</v>
      </c>
      <c r="C15" s="110" t="s">
        <v>3327</v>
      </c>
      <c r="D15" t="s">
        <v>180</v>
      </c>
      <c r="E15" t="s">
        <v>180</v>
      </c>
      <c r="F15" s="58">
        <v>0</v>
      </c>
      <c r="G15" s="58">
        <v>0</v>
      </c>
      <c r="H15" s="58">
        <v>0</v>
      </c>
      <c r="I15" s="59">
        <v>0</v>
      </c>
      <c r="J15" s="59">
        <v>0</v>
      </c>
      <c r="K15" s="59">
        <v>0</v>
      </c>
    </row>
    <row r="16" spans="1:12">
      <c r="A16" s="60" t="s">
        <v>1874</v>
      </c>
      <c r="B16" s="110" t="s">
        <v>3327</v>
      </c>
      <c r="C16" s="110" t="s">
        <v>3327</v>
      </c>
      <c r="D16" s="110" t="s">
        <v>3327</v>
      </c>
      <c r="E16" s="110" t="s">
        <v>3327</v>
      </c>
      <c r="F16" s="62">
        <v>0</v>
      </c>
      <c r="G16" s="110" t="s">
        <v>3327</v>
      </c>
      <c r="H16" s="62">
        <v>0</v>
      </c>
      <c r="I16" s="110" t="s">
        <v>3327</v>
      </c>
      <c r="J16" s="61">
        <v>0</v>
      </c>
      <c r="K16" s="61">
        <v>0</v>
      </c>
    </row>
    <row r="17" spans="1:11">
      <c r="A17" t="s">
        <v>180</v>
      </c>
      <c r="B17" t="s">
        <v>180</v>
      </c>
      <c r="C17" s="110" t="s">
        <v>3327</v>
      </c>
      <c r="D17" t="s">
        <v>180</v>
      </c>
      <c r="E17" t="s">
        <v>180</v>
      </c>
      <c r="F17" s="58">
        <v>0</v>
      </c>
      <c r="G17" s="58">
        <v>0</v>
      </c>
      <c r="H17" s="58">
        <v>0</v>
      </c>
      <c r="I17" s="59">
        <v>0</v>
      </c>
      <c r="J17" s="59">
        <v>0</v>
      </c>
      <c r="K17" s="59">
        <v>0</v>
      </c>
    </row>
    <row r="18" spans="1:11">
      <c r="A18" s="60" t="s">
        <v>822</v>
      </c>
      <c r="B18" s="110" t="s">
        <v>3327</v>
      </c>
      <c r="C18" s="110" t="s">
        <v>3327</v>
      </c>
      <c r="D18" s="110" t="s">
        <v>3327</v>
      </c>
      <c r="E18" s="110" t="s">
        <v>3327</v>
      </c>
      <c r="F18" s="62">
        <v>0</v>
      </c>
      <c r="G18" s="110" t="s">
        <v>3327</v>
      </c>
      <c r="H18" s="62">
        <v>0</v>
      </c>
      <c r="I18" s="110" t="s">
        <v>3327</v>
      </c>
      <c r="J18" s="61">
        <v>0</v>
      </c>
      <c r="K18" s="61">
        <v>0</v>
      </c>
    </row>
    <row r="19" spans="1:11">
      <c r="A19" t="s">
        <v>180</v>
      </c>
      <c r="B19" t="s">
        <v>180</v>
      </c>
      <c r="C19" s="110" t="s">
        <v>3327</v>
      </c>
      <c r="D19" t="s">
        <v>180</v>
      </c>
      <c r="E19" t="s">
        <v>180</v>
      </c>
      <c r="F19" s="58">
        <v>0</v>
      </c>
      <c r="G19" s="58">
        <v>0</v>
      </c>
      <c r="H19" s="58">
        <v>0</v>
      </c>
      <c r="I19" s="59">
        <v>0</v>
      </c>
      <c r="J19" s="59">
        <v>0</v>
      </c>
      <c r="K19" s="59">
        <v>0</v>
      </c>
    </row>
    <row r="20" spans="1:11">
      <c r="A20" s="60" t="s">
        <v>190</v>
      </c>
      <c r="B20" s="110" t="s">
        <v>3327</v>
      </c>
      <c r="C20" s="110" t="s">
        <v>3327</v>
      </c>
      <c r="D20" s="110" t="s">
        <v>3327</v>
      </c>
      <c r="E20" s="110" t="s">
        <v>3327</v>
      </c>
      <c r="F20" s="62">
        <v>41.6</v>
      </c>
      <c r="G20" s="110" t="s">
        <v>3327</v>
      </c>
      <c r="H20" s="62">
        <v>22.931344800000002</v>
      </c>
      <c r="I20" s="110" t="s">
        <v>3327</v>
      </c>
      <c r="J20" s="61">
        <v>0.50819999999999999</v>
      </c>
      <c r="K20" s="61">
        <v>2.0000000000000001E-4</v>
      </c>
    </row>
    <row r="21" spans="1:11">
      <c r="A21" s="60" t="s">
        <v>1867</v>
      </c>
      <c r="B21" s="110" t="s">
        <v>3327</v>
      </c>
      <c r="C21" s="110" t="s">
        <v>3327</v>
      </c>
      <c r="D21" s="110" t="s">
        <v>3327</v>
      </c>
      <c r="E21" s="110" t="s">
        <v>3327</v>
      </c>
      <c r="F21" s="62">
        <v>41.6</v>
      </c>
      <c r="G21" s="110" t="s">
        <v>3327</v>
      </c>
      <c r="H21" s="62">
        <v>22.931344800000002</v>
      </c>
      <c r="I21" s="110" t="s">
        <v>3327</v>
      </c>
      <c r="J21" s="61">
        <v>0.50819999999999999</v>
      </c>
      <c r="K21" s="61">
        <v>2.0000000000000001E-4</v>
      </c>
    </row>
    <row r="22" spans="1:11">
      <c r="A22" t="s">
        <v>1875</v>
      </c>
      <c r="B22" t="s">
        <v>1876</v>
      </c>
      <c r="C22" t="s">
        <v>1532</v>
      </c>
      <c r="D22" t="s">
        <v>1870</v>
      </c>
      <c r="E22" t="s">
        <v>100</v>
      </c>
      <c r="F22" s="58">
        <v>16.68</v>
      </c>
      <c r="G22" s="58">
        <v>14000</v>
      </c>
      <c r="H22" s="58">
        <v>8.4697703999999998</v>
      </c>
      <c r="I22" s="59">
        <v>0</v>
      </c>
      <c r="J22" s="59">
        <v>0.18770000000000001</v>
      </c>
      <c r="K22" s="59">
        <v>1E-4</v>
      </c>
    </row>
    <row r="23" spans="1:11">
      <c r="A23" t="s">
        <v>1877</v>
      </c>
      <c r="B23" t="s">
        <v>1878</v>
      </c>
      <c r="C23" t="s">
        <v>1532</v>
      </c>
      <c r="D23" t="s">
        <v>1870</v>
      </c>
      <c r="E23" t="s">
        <v>100</v>
      </c>
      <c r="F23" s="58">
        <v>24.92</v>
      </c>
      <c r="G23" s="58">
        <v>16000</v>
      </c>
      <c r="H23" s="58">
        <v>14.4615744</v>
      </c>
      <c r="I23" s="59">
        <v>0</v>
      </c>
      <c r="J23" s="59">
        <v>0.32050000000000001</v>
      </c>
      <c r="K23" s="59">
        <v>1E-4</v>
      </c>
    </row>
    <row r="24" spans="1:11">
      <c r="A24" s="60" t="s">
        <v>1879</v>
      </c>
      <c r="B24" s="110" t="s">
        <v>3327</v>
      </c>
      <c r="C24" s="110" t="s">
        <v>3327</v>
      </c>
      <c r="D24" s="110" t="s">
        <v>3327</v>
      </c>
      <c r="E24" s="110" t="s">
        <v>3327</v>
      </c>
      <c r="F24" s="62">
        <v>0</v>
      </c>
      <c r="G24" s="110" t="s">
        <v>3327</v>
      </c>
      <c r="H24" s="62">
        <v>0</v>
      </c>
      <c r="I24" s="110" t="s">
        <v>3327</v>
      </c>
      <c r="J24" s="61">
        <v>0</v>
      </c>
      <c r="K24" s="61">
        <v>0</v>
      </c>
    </row>
    <row r="25" spans="1:11">
      <c r="A25" t="s">
        <v>180</v>
      </c>
      <c r="B25" t="s">
        <v>180</v>
      </c>
      <c r="C25" s="110" t="s">
        <v>3327</v>
      </c>
      <c r="D25" t="s">
        <v>180</v>
      </c>
      <c r="E25" t="s">
        <v>180</v>
      </c>
      <c r="F25" s="58">
        <v>0</v>
      </c>
      <c r="G25" s="58">
        <v>0</v>
      </c>
      <c r="H25" s="58">
        <v>0</v>
      </c>
      <c r="I25" s="59">
        <v>0</v>
      </c>
      <c r="J25" s="59">
        <v>0</v>
      </c>
      <c r="K25" s="59">
        <v>0</v>
      </c>
    </row>
    <row r="26" spans="1:11">
      <c r="A26" s="60" t="s">
        <v>1874</v>
      </c>
      <c r="B26" s="110" t="s">
        <v>3327</v>
      </c>
      <c r="C26" s="110" t="s">
        <v>3327</v>
      </c>
      <c r="D26" s="110" t="s">
        <v>3327</v>
      </c>
      <c r="E26" s="110" t="s">
        <v>3327</v>
      </c>
      <c r="F26" s="62">
        <v>0</v>
      </c>
      <c r="G26" s="110" t="s">
        <v>3327</v>
      </c>
      <c r="H26" s="62">
        <v>0</v>
      </c>
      <c r="I26" s="110" t="s">
        <v>3327</v>
      </c>
      <c r="J26" s="61">
        <v>0</v>
      </c>
      <c r="K26" s="61">
        <v>0</v>
      </c>
    </row>
    <row r="27" spans="1:11">
      <c r="A27" t="s">
        <v>180</v>
      </c>
      <c r="B27" t="s">
        <v>180</v>
      </c>
      <c r="C27" s="110" t="s">
        <v>3327</v>
      </c>
      <c r="D27" t="s">
        <v>180</v>
      </c>
      <c r="E27" t="s">
        <v>180</v>
      </c>
      <c r="F27" s="58">
        <v>0</v>
      </c>
      <c r="G27" s="58">
        <v>0</v>
      </c>
      <c r="H27" s="58">
        <v>0</v>
      </c>
      <c r="I27" s="59">
        <v>0</v>
      </c>
      <c r="J27" s="59">
        <v>0</v>
      </c>
      <c r="K27" s="59">
        <v>0</v>
      </c>
    </row>
    <row r="28" spans="1:11">
      <c r="A28" s="60" t="s">
        <v>1880</v>
      </c>
      <c r="B28" s="110" t="s">
        <v>3327</v>
      </c>
      <c r="C28" s="110" t="s">
        <v>3327</v>
      </c>
      <c r="D28" s="110" t="s">
        <v>3327</v>
      </c>
      <c r="E28" s="110" t="s">
        <v>3327</v>
      </c>
      <c r="F28" s="62">
        <v>0</v>
      </c>
      <c r="G28" s="110" t="s">
        <v>3327</v>
      </c>
      <c r="H28" s="62">
        <v>0</v>
      </c>
      <c r="I28" s="110" t="s">
        <v>3327</v>
      </c>
      <c r="J28" s="61">
        <v>0</v>
      </c>
      <c r="K28" s="61">
        <v>0</v>
      </c>
    </row>
    <row r="29" spans="1:11">
      <c r="A29" t="s">
        <v>180</v>
      </c>
      <c r="B29" t="s">
        <v>180</v>
      </c>
      <c r="C29" s="110" t="s">
        <v>3327</v>
      </c>
      <c r="D29" t="s">
        <v>180</v>
      </c>
      <c r="E29" t="s">
        <v>180</v>
      </c>
      <c r="F29" s="58">
        <v>0</v>
      </c>
      <c r="G29" s="58">
        <v>0</v>
      </c>
      <c r="H29" s="58">
        <v>0</v>
      </c>
      <c r="I29" s="59">
        <v>0</v>
      </c>
      <c r="J29" s="59">
        <v>0</v>
      </c>
      <c r="K29" s="59">
        <v>0</v>
      </c>
    </row>
    <row r="30" spans="1:11">
      <c r="A30" s="60" t="s">
        <v>822</v>
      </c>
      <c r="B30" s="110" t="s">
        <v>3327</v>
      </c>
      <c r="C30" s="110" t="s">
        <v>3327</v>
      </c>
      <c r="D30" s="110" t="s">
        <v>3327</v>
      </c>
      <c r="E30" s="110" t="s">
        <v>3327</v>
      </c>
      <c r="F30" s="62">
        <v>0</v>
      </c>
      <c r="G30" s="110" t="s">
        <v>3327</v>
      </c>
      <c r="H30" s="62">
        <v>0</v>
      </c>
      <c r="I30" s="110" t="s">
        <v>3327</v>
      </c>
      <c r="J30" s="61">
        <v>0</v>
      </c>
      <c r="K30" s="61">
        <v>0</v>
      </c>
    </row>
    <row r="31" spans="1:11">
      <c r="A31" t="s">
        <v>180</v>
      </c>
      <c r="B31" t="s">
        <v>180</v>
      </c>
      <c r="C31" s="110" t="s">
        <v>3327</v>
      </c>
      <c r="D31" t="s">
        <v>180</v>
      </c>
      <c r="E31" t="s">
        <v>180</v>
      </c>
      <c r="F31" s="58">
        <v>0</v>
      </c>
      <c r="G31" s="58">
        <v>0</v>
      </c>
      <c r="H31" s="58">
        <v>0</v>
      </c>
      <c r="I31" s="59">
        <v>0</v>
      </c>
      <c r="J31" s="59">
        <v>0</v>
      </c>
      <c r="K31" s="59">
        <v>0</v>
      </c>
    </row>
    <row r="32" spans="1:11">
      <c r="A32" t="s">
        <v>192</v>
      </c>
      <c r="B32" s="110" t="s">
        <v>3327</v>
      </c>
      <c r="C32" s="110" t="s">
        <v>3327</v>
      </c>
      <c r="D32" s="110" t="s">
        <v>3327</v>
      </c>
      <c r="E32" s="110" t="s">
        <v>3327</v>
      </c>
      <c r="F32" s="110" t="s">
        <v>3327</v>
      </c>
      <c r="G32" s="110" t="s">
        <v>3327</v>
      </c>
      <c r="H32" s="110" t="s">
        <v>3327</v>
      </c>
      <c r="I32" s="110" t="s">
        <v>3327</v>
      </c>
      <c r="J32" s="110" t="s">
        <v>3327</v>
      </c>
      <c r="K32" s="110" t="s">
        <v>3327</v>
      </c>
    </row>
    <row r="33" spans="1:11">
      <c r="A33" t="s">
        <v>303</v>
      </c>
      <c r="B33" s="110" t="s">
        <v>3327</v>
      </c>
      <c r="C33" s="110" t="s">
        <v>3327</v>
      </c>
      <c r="D33" s="110" t="s">
        <v>3327</v>
      </c>
      <c r="E33" s="110" t="s">
        <v>3327</v>
      </c>
      <c r="F33" s="110" t="s">
        <v>3327</v>
      </c>
      <c r="G33" s="110" t="s">
        <v>3327</v>
      </c>
      <c r="H33" s="110" t="s">
        <v>3327</v>
      </c>
      <c r="I33" s="110" t="s">
        <v>3327</v>
      </c>
      <c r="J33" s="110" t="s">
        <v>3327</v>
      </c>
      <c r="K33" s="110" t="s">
        <v>3327</v>
      </c>
    </row>
    <row r="34" spans="1:11">
      <c r="A34" t="s">
        <v>304</v>
      </c>
      <c r="B34" s="110" t="s">
        <v>3327</v>
      </c>
      <c r="C34" s="110" t="s">
        <v>3327</v>
      </c>
      <c r="D34" s="110" t="s">
        <v>3327</v>
      </c>
      <c r="E34" s="110" t="s">
        <v>3327</v>
      </c>
      <c r="F34" s="110" t="s">
        <v>3327</v>
      </c>
      <c r="G34" s="110" t="s">
        <v>3327</v>
      </c>
      <c r="H34" s="110" t="s">
        <v>3327</v>
      </c>
      <c r="I34" s="110" t="s">
        <v>3327</v>
      </c>
      <c r="J34" s="110" t="s">
        <v>3327</v>
      </c>
      <c r="K34" s="110" t="s">
        <v>3327</v>
      </c>
    </row>
    <row r="35" spans="1:11">
      <c r="A35" t="s">
        <v>305</v>
      </c>
      <c r="B35" s="110" t="s">
        <v>3327</v>
      </c>
      <c r="C35" s="110" t="s">
        <v>3327</v>
      </c>
      <c r="D35" s="110" t="s">
        <v>3327</v>
      </c>
      <c r="E35" s="110" t="s">
        <v>3327</v>
      </c>
      <c r="F35" s="110" t="s">
        <v>3327</v>
      </c>
      <c r="G35" s="110" t="s">
        <v>3327</v>
      </c>
      <c r="H35" s="110" t="s">
        <v>3327</v>
      </c>
      <c r="I35" s="110" t="s">
        <v>3327</v>
      </c>
      <c r="J35" s="110" t="s">
        <v>3327</v>
      </c>
      <c r="K35" s="110" t="s">
        <v>3327</v>
      </c>
    </row>
    <row r="36" spans="1:11" hidden="1">
      <c r="B36" s="14"/>
      <c r="C36" s="14"/>
      <c r="D36" s="14"/>
    </row>
    <row r="37" spans="1:11" hidden="1">
      <c r="B37" s="14"/>
      <c r="C37" s="14"/>
      <c r="D37" s="14"/>
    </row>
    <row r="38" spans="1:11" hidden="1">
      <c r="B38" s="14"/>
      <c r="C38" s="14"/>
      <c r="D38" s="14"/>
    </row>
    <row r="39" spans="1:11" hidden="1">
      <c r="B39" s="14"/>
      <c r="C39" s="14"/>
      <c r="D39" s="14"/>
    </row>
    <row r="40" spans="1:11" hidden="1">
      <c r="B40" s="14"/>
      <c r="C40" s="14"/>
      <c r="D40" s="14"/>
    </row>
    <row r="41" spans="1:11" hidden="1">
      <c r="B41" s="14"/>
      <c r="C41" s="14"/>
      <c r="D41" s="14"/>
    </row>
    <row r="42" spans="1:11" hidden="1">
      <c r="B42" s="14"/>
      <c r="C42" s="14"/>
      <c r="D42" s="14"/>
    </row>
    <row r="43" spans="1:11" hidden="1">
      <c r="B43" s="14"/>
      <c r="C43" s="14"/>
      <c r="D43" s="14"/>
    </row>
    <row r="44" spans="1:11" hidden="1">
      <c r="B44" s="14"/>
      <c r="C44" s="14"/>
      <c r="D44" s="14"/>
    </row>
    <row r="45" spans="1:11" hidden="1">
      <c r="B45" s="14"/>
      <c r="C45" s="14"/>
      <c r="D45" s="14"/>
    </row>
    <row r="46" spans="1:11" hidden="1">
      <c r="B46" s="14"/>
      <c r="C46" s="14"/>
      <c r="D46" s="14"/>
    </row>
    <row r="47" spans="1:11" hidden="1">
      <c r="B47" s="14"/>
      <c r="C47" s="14"/>
      <c r="D47" s="14"/>
    </row>
    <row r="48" spans="1:11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2.7109375" style="14" bestFit="1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4" hidden="1"/>
    <col min="17" max="17" width="8" style="14" hidden="1"/>
    <col min="18" max="18" width="8.7109375" style="14" hidden="1"/>
    <col min="19" max="19" width="10" style="14" hidden="1"/>
    <col min="20" max="20" width="9.5703125" style="14" hidden="1"/>
    <col min="21" max="21" width="6.140625" style="14" hidden="1"/>
    <col min="22" max="23" width="5.7109375" style="14" hidden="1"/>
    <col min="24" max="24" width="6.85546875" style="14" hidden="1"/>
    <col min="25" max="25" width="6.42578125" style="14" hidden="1"/>
    <col min="26" max="26" width="6.7109375" style="14" hidden="1"/>
    <col min="27" max="27" width="7.28515625" style="14" hidden="1"/>
    <col min="28" max="34" width="5.7109375" style="14" hidden="1"/>
    <col min="35" max="40" width="9.140625" style="14" hidden="1"/>
    <col min="41" max="52" width="0" style="14" hidden="1"/>
    <col min="53" max="16384" width="9.140625" style="14" hidden="1"/>
  </cols>
  <sheetData>
    <row r="1" spans="1:15">
      <c r="A1" s="2" t="s">
        <v>0</v>
      </c>
      <c r="B1" s="64" t="s">
        <v>3326</v>
      </c>
      <c r="D1" s="14"/>
      <c r="J1" s="14"/>
      <c r="K1" s="14"/>
      <c r="L1" s="14"/>
      <c r="M1" s="14"/>
      <c r="N1" s="14"/>
      <c r="O1" s="14"/>
    </row>
    <row r="2" spans="1:15">
      <c r="A2" s="2" t="s">
        <v>1</v>
      </c>
      <c r="B2" s="10" t="s">
        <v>2601</v>
      </c>
      <c r="D2" s="14"/>
      <c r="J2" s="14"/>
      <c r="K2" s="14"/>
      <c r="L2" s="14"/>
      <c r="M2" s="14"/>
      <c r="N2" s="14"/>
      <c r="O2" s="14"/>
    </row>
    <row r="3" spans="1:15">
      <c r="A3" s="2" t="s">
        <v>2</v>
      </c>
      <c r="B3" s="21" t="s">
        <v>2602</v>
      </c>
      <c r="D3" s="14"/>
      <c r="J3" s="14"/>
      <c r="K3" s="14"/>
      <c r="L3" s="14"/>
      <c r="M3" s="14"/>
      <c r="N3" s="14"/>
      <c r="O3" s="14"/>
    </row>
    <row r="4" spans="1:15">
      <c r="A4" s="2" t="s">
        <v>3</v>
      </c>
      <c r="B4" s="65" t="s">
        <v>165</v>
      </c>
      <c r="D4" s="14"/>
      <c r="J4" s="14"/>
      <c r="K4" s="14"/>
      <c r="L4" s="14"/>
      <c r="M4" s="14"/>
      <c r="N4" s="14"/>
      <c r="O4" s="14"/>
    </row>
    <row r="5" spans="1:15" ht="18.75">
      <c r="A5" s="85" t="s">
        <v>99</v>
      </c>
      <c r="B5" s="86"/>
      <c r="C5" s="86"/>
      <c r="D5" s="86"/>
      <c r="E5" s="86"/>
      <c r="F5" s="86"/>
      <c r="G5" s="86"/>
      <c r="H5" s="86"/>
      <c r="I5" s="86"/>
      <c r="J5" s="87"/>
    </row>
    <row r="6" spans="1:15" s="16" customFormat="1">
      <c r="A6" s="35" t="s">
        <v>92</v>
      </c>
      <c r="B6" s="36" t="s">
        <v>46</v>
      </c>
      <c r="C6" s="36" t="s">
        <v>66</v>
      </c>
      <c r="D6" s="36" t="s">
        <v>80</v>
      </c>
      <c r="E6" s="36" t="s">
        <v>50</v>
      </c>
      <c r="F6" s="36" t="s">
        <v>155</v>
      </c>
      <c r="G6" s="36" t="s">
        <v>156</v>
      </c>
      <c r="H6" s="36" t="s">
        <v>53</v>
      </c>
      <c r="I6" s="36" t="s">
        <v>54</v>
      </c>
      <c r="J6" s="36" t="s">
        <v>151</v>
      </c>
    </row>
    <row r="7" spans="1:15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7" t="s">
        <v>152</v>
      </c>
      <c r="G7" s="103" t="s">
        <v>3327</v>
      </c>
      <c r="H7" s="17" t="s">
        <v>6</v>
      </c>
      <c r="I7" s="23" t="s">
        <v>7</v>
      </c>
      <c r="J7" s="33" t="s">
        <v>7</v>
      </c>
    </row>
    <row r="8" spans="1:15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56</v>
      </c>
      <c r="F8" s="6" t="s">
        <v>57</v>
      </c>
      <c r="G8" s="6" t="s">
        <v>58</v>
      </c>
      <c r="H8" s="34" t="s">
        <v>59</v>
      </c>
      <c r="I8" s="34" t="s">
        <v>60</v>
      </c>
      <c r="J8" s="34" t="s">
        <v>61</v>
      </c>
      <c r="K8" s="16"/>
      <c r="L8" s="16"/>
      <c r="M8" s="16"/>
      <c r="N8" s="16"/>
    </row>
    <row r="9" spans="1:15" s="18" customFormat="1" ht="20.25">
      <c r="A9" s="19" t="s">
        <v>106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56">
        <v>20.420000000000002</v>
      </c>
      <c r="G9" s="119" t="s">
        <v>3327</v>
      </c>
      <c r="H9" s="56">
        <v>380.37712836089457</v>
      </c>
      <c r="I9" s="57">
        <v>1</v>
      </c>
      <c r="J9" s="57">
        <v>3.3999999999999998E-3</v>
      </c>
      <c r="K9" s="16"/>
      <c r="L9" s="16"/>
      <c r="M9" s="16"/>
      <c r="N9" s="16"/>
    </row>
    <row r="10" spans="1:15">
      <c r="A10" s="60" t="s">
        <v>173</v>
      </c>
      <c r="B10" s="121" t="s">
        <v>3327</v>
      </c>
      <c r="C10" s="121" t="s">
        <v>3327</v>
      </c>
      <c r="D10" s="121" t="s">
        <v>3327</v>
      </c>
      <c r="E10" s="121" t="s">
        <v>3327</v>
      </c>
      <c r="F10" s="62">
        <v>0</v>
      </c>
      <c r="G10" s="121" t="s">
        <v>3327</v>
      </c>
      <c r="H10" s="62">
        <v>0</v>
      </c>
      <c r="I10" s="61">
        <v>0</v>
      </c>
      <c r="J10" s="61">
        <v>0</v>
      </c>
    </row>
    <row r="11" spans="1:15">
      <c r="A11" t="s">
        <v>180</v>
      </c>
      <c r="B11" t="s">
        <v>180</v>
      </c>
      <c r="C11" s="121" t="s">
        <v>3327</v>
      </c>
      <c r="D11" t="s">
        <v>180</v>
      </c>
      <c r="E11" t="s">
        <v>180</v>
      </c>
      <c r="F11" s="58">
        <v>0</v>
      </c>
      <c r="G11" s="58">
        <v>0</v>
      </c>
      <c r="H11" s="58">
        <v>0</v>
      </c>
      <c r="I11" s="59">
        <v>0</v>
      </c>
      <c r="J11" s="59">
        <v>0</v>
      </c>
    </row>
    <row r="12" spans="1:15">
      <c r="A12" s="60" t="s">
        <v>190</v>
      </c>
      <c r="B12" s="121" t="s">
        <v>3327</v>
      </c>
      <c r="C12" s="121" t="s">
        <v>3327</v>
      </c>
      <c r="D12" s="121" t="s">
        <v>3327</v>
      </c>
      <c r="E12" s="121" t="s">
        <v>3327</v>
      </c>
      <c r="F12" s="62">
        <v>20.420000000000002</v>
      </c>
      <c r="G12" s="121" t="s">
        <v>3327</v>
      </c>
      <c r="H12" s="62">
        <v>380.37712836089457</v>
      </c>
      <c r="I12" s="61">
        <v>1</v>
      </c>
      <c r="J12" s="61">
        <v>3.3999999999999998E-3</v>
      </c>
    </row>
    <row r="13" spans="1:15">
      <c r="A13" t="s">
        <v>1881</v>
      </c>
      <c r="B13" t="s">
        <v>1882</v>
      </c>
      <c r="C13" t="s">
        <v>108</v>
      </c>
      <c r="D13" t="s">
        <v>875</v>
      </c>
      <c r="E13" t="s">
        <v>102</v>
      </c>
      <c r="F13" s="58">
        <v>3.23</v>
      </c>
      <c r="G13" s="58">
        <v>69486.414999999994</v>
      </c>
      <c r="H13" s="58">
        <v>9.0036799879722</v>
      </c>
      <c r="I13" s="59">
        <v>2.3699999999999999E-2</v>
      </c>
      <c r="J13" s="59">
        <v>1E-4</v>
      </c>
    </row>
    <row r="14" spans="1:15">
      <c r="A14" t="s">
        <v>1883</v>
      </c>
      <c r="B14" t="s">
        <v>1884</v>
      </c>
      <c r="C14" t="s">
        <v>108</v>
      </c>
      <c r="D14" t="s">
        <v>875</v>
      </c>
      <c r="E14" t="s">
        <v>100</v>
      </c>
      <c r="F14" s="58">
        <v>1.97</v>
      </c>
      <c r="G14" s="58">
        <v>230750.75</v>
      </c>
      <c r="H14" s="58">
        <v>16.487579513924999</v>
      </c>
      <c r="I14" s="59">
        <v>4.3299999999999998E-2</v>
      </c>
      <c r="J14" s="59">
        <v>1E-4</v>
      </c>
    </row>
    <row r="15" spans="1:15">
      <c r="A15" t="s">
        <v>1885</v>
      </c>
      <c r="B15" t="s">
        <v>1886</v>
      </c>
      <c r="C15" t="s">
        <v>108</v>
      </c>
      <c r="D15" t="s">
        <v>875</v>
      </c>
      <c r="E15" t="s">
        <v>100</v>
      </c>
      <c r="F15" s="58">
        <v>0.97</v>
      </c>
      <c r="G15" s="58">
        <v>1176916.32</v>
      </c>
      <c r="H15" s="58">
        <v>41.406152278607998</v>
      </c>
      <c r="I15" s="59">
        <v>0.1089</v>
      </c>
      <c r="J15" s="59">
        <v>4.0000000000000002E-4</v>
      </c>
    </row>
    <row r="16" spans="1:15">
      <c r="A16" t="s">
        <v>1887</v>
      </c>
      <c r="B16" t="s">
        <v>1888</v>
      </c>
      <c r="C16" t="s">
        <v>108</v>
      </c>
      <c r="D16" t="s">
        <v>875</v>
      </c>
      <c r="E16" t="s">
        <v>168</v>
      </c>
      <c r="F16" s="58">
        <v>0.28999999999999998</v>
      </c>
      <c r="G16" s="58">
        <v>64120122.63000001</v>
      </c>
      <c r="H16" s="58">
        <v>4.7671579932094001</v>
      </c>
      <c r="I16" s="59">
        <v>1.2500000000000001E-2</v>
      </c>
      <c r="J16" s="59">
        <v>0</v>
      </c>
    </row>
    <row r="17" spans="1:10">
      <c r="A17" t="s">
        <v>1889</v>
      </c>
      <c r="B17" t="s">
        <v>1890</v>
      </c>
      <c r="C17" t="s">
        <v>108</v>
      </c>
      <c r="D17" t="s">
        <v>875</v>
      </c>
      <c r="E17" t="s">
        <v>100</v>
      </c>
      <c r="F17" s="58">
        <v>9.6300000000000008</v>
      </c>
      <c r="G17" s="58">
        <v>651453.79500000144</v>
      </c>
      <c r="H17" s="58">
        <v>227.53984666298001</v>
      </c>
      <c r="I17" s="59">
        <v>0.59819999999999995</v>
      </c>
      <c r="J17" s="59">
        <v>2E-3</v>
      </c>
    </row>
    <row r="18" spans="1:10">
      <c r="A18" t="s">
        <v>1891</v>
      </c>
      <c r="B18" t="s">
        <v>1892</v>
      </c>
      <c r="C18" t="s">
        <v>108</v>
      </c>
      <c r="D18" t="s">
        <v>875</v>
      </c>
      <c r="E18" t="s">
        <v>100</v>
      </c>
      <c r="F18" s="58">
        <v>4.33</v>
      </c>
      <c r="G18" s="58">
        <v>516862</v>
      </c>
      <c r="H18" s="58">
        <v>81.172711924200001</v>
      </c>
      <c r="I18" s="59">
        <v>0.21340000000000001</v>
      </c>
      <c r="J18" s="59">
        <v>6.9999999999999999E-4</v>
      </c>
    </row>
    <row r="19" spans="1:10">
      <c r="A19" t="s">
        <v>192</v>
      </c>
      <c r="B19" s="121" t="s">
        <v>3327</v>
      </c>
      <c r="C19" s="121" t="s">
        <v>3327</v>
      </c>
      <c r="D19" s="121" t="s">
        <v>3327</v>
      </c>
      <c r="E19" s="121" t="s">
        <v>3327</v>
      </c>
      <c r="F19" s="121" t="s">
        <v>3327</v>
      </c>
      <c r="G19" s="121" t="s">
        <v>3327</v>
      </c>
      <c r="H19" s="110" t="s">
        <v>3327</v>
      </c>
      <c r="I19" s="110" t="s">
        <v>3327</v>
      </c>
      <c r="J19" s="121" t="s">
        <v>3327</v>
      </c>
    </row>
    <row r="20" spans="1:10">
      <c r="A20" t="s">
        <v>303</v>
      </c>
      <c r="B20" s="121" t="s">
        <v>3327</v>
      </c>
      <c r="C20" s="121" t="s">
        <v>3327</v>
      </c>
      <c r="D20" s="121" t="s">
        <v>3327</v>
      </c>
      <c r="E20" s="121" t="s">
        <v>3327</v>
      </c>
      <c r="F20" s="121" t="s">
        <v>3327</v>
      </c>
      <c r="G20" s="121" t="s">
        <v>3327</v>
      </c>
      <c r="H20" s="110" t="s">
        <v>3327</v>
      </c>
      <c r="I20" s="110" t="s">
        <v>3327</v>
      </c>
      <c r="J20" s="121" t="s">
        <v>3327</v>
      </c>
    </row>
    <row r="21" spans="1:10">
      <c r="A21" t="s">
        <v>304</v>
      </c>
      <c r="B21" s="121" t="s">
        <v>3327</v>
      </c>
      <c r="C21" s="121" t="s">
        <v>3327</v>
      </c>
      <c r="D21" s="121" t="s">
        <v>3327</v>
      </c>
      <c r="E21" s="121" t="s">
        <v>3327</v>
      </c>
      <c r="F21" s="121" t="s">
        <v>3327</v>
      </c>
      <c r="G21" s="121" t="s">
        <v>3327</v>
      </c>
      <c r="H21" s="110" t="s">
        <v>3327</v>
      </c>
      <c r="I21" s="110" t="s">
        <v>3327</v>
      </c>
      <c r="J21" s="121" t="s">
        <v>3327</v>
      </c>
    </row>
    <row r="22" spans="1:10">
      <c r="A22" t="s">
        <v>305</v>
      </c>
      <c r="B22" s="121" t="s">
        <v>3327</v>
      </c>
      <c r="C22" s="121" t="s">
        <v>3327</v>
      </c>
      <c r="D22" s="121" t="s">
        <v>3327</v>
      </c>
      <c r="E22" s="121" t="s">
        <v>3327</v>
      </c>
      <c r="F22" s="121" t="s">
        <v>3327</v>
      </c>
      <c r="G22" s="121" t="s">
        <v>3327</v>
      </c>
      <c r="H22" s="110" t="s">
        <v>3327</v>
      </c>
      <c r="I22" s="110" t="s">
        <v>3327</v>
      </c>
      <c r="J22" s="121" t="s">
        <v>3327</v>
      </c>
    </row>
    <row r="23" spans="1:10" hidden="1">
      <c r="B23" s="16"/>
      <c r="C23" s="16"/>
      <c r="D23" s="16"/>
      <c r="E23" s="16"/>
      <c r="F23" s="16"/>
      <c r="G23" s="16"/>
    </row>
    <row r="24" spans="1:10" hidden="1">
      <c r="B24" s="16"/>
      <c r="C24" s="16"/>
      <c r="D24" s="16"/>
      <c r="E24" s="16"/>
      <c r="F24" s="16"/>
      <c r="G24" s="16"/>
    </row>
    <row r="25" spans="1:10" hidden="1">
      <c r="B25" s="16"/>
      <c r="C25" s="16"/>
      <c r="D25" s="16"/>
      <c r="E25" s="16"/>
      <c r="F25" s="16"/>
      <c r="G25" s="16"/>
    </row>
    <row r="26" spans="1:10" hidden="1">
      <c r="B26" s="16"/>
      <c r="C26" s="16"/>
      <c r="D26" s="16"/>
      <c r="E26" s="16"/>
      <c r="F26" s="16"/>
      <c r="G26" s="16"/>
    </row>
    <row r="27" spans="1:10" hidden="1">
      <c r="B27" s="16"/>
      <c r="C27" s="16"/>
      <c r="D27" s="16"/>
      <c r="E27" s="16"/>
      <c r="F27" s="16"/>
      <c r="G27" s="16"/>
    </row>
    <row r="28" spans="1:10" hidden="1">
      <c r="B28" s="16"/>
      <c r="C28" s="16"/>
      <c r="D28" s="16"/>
      <c r="E28" s="16"/>
      <c r="F28" s="16"/>
      <c r="G28" s="16"/>
    </row>
    <row r="29" spans="1:10" hidden="1">
      <c r="B29" s="16"/>
      <c r="C29" s="16"/>
      <c r="D29" s="16"/>
      <c r="E29" s="16"/>
      <c r="F29" s="16"/>
      <c r="G29" s="16"/>
    </row>
    <row r="30" spans="1:10" hidden="1">
      <c r="B30" s="16"/>
      <c r="C30" s="16"/>
      <c r="D30" s="16"/>
      <c r="E30" s="16"/>
      <c r="F30" s="16"/>
      <c r="G30" s="16"/>
    </row>
    <row r="31" spans="1:10" hidden="1">
      <c r="B31" s="16"/>
      <c r="C31" s="16"/>
      <c r="D31" s="16"/>
      <c r="E31" s="16"/>
      <c r="F31" s="16"/>
      <c r="G31" s="16"/>
    </row>
    <row r="32" spans="1:10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3">
      <c r="A1" s="2" t="s">
        <v>0</v>
      </c>
      <c r="B1" s="64" t="s">
        <v>3326</v>
      </c>
    </row>
    <row r="2" spans="1:23">
      <c r="A2" s="2" t="s">
        <v>1</v>
      </c>
      <c r="B2" s="10" t="s">
        <v>2601</v>
      </c>
    </row>
    <row r="3" spans="1:23">
      <c r="A3" s="2" t="s">
        <v>2</v>
      </c>
      <c r="B3" s="21" t="s">
        <v>2602</v>
      </c>
    </row>
    <row r="4" spans="1:23">
      <c r="A4" s="2" t="s">
        <v>3</v>
      </c>
      <c r="B4" s="65" t="s">
        <v>165</v>
      </c>
    </row>
    <row r="5" spans="1:23" ht="18.75">
      <c r="A5" s="85" t="s">
        <v>114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23" s="16" customFormat="1">
      <c r="A6" s="35" t="s">
        <v>92</v>
      </c>
      <c r="B6" s="36" t="s">
        <v>46</v>
      </c>
      <c r="C6" s="38" t="s">
        <v>115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36" t="s">
        <v>53</v>
      </c>
      <c r="N6" s="36" t="s">
        <v>69</v>
      </c>
      <c r="O6" s="36" t="s">
        <v>54</v>
      </c>
      <c r="P6" s="37" t="s">
        <v>151</v>
      </c>
      <c r="Q6" s="14"/>
      <c r="R6" s="14"/>
      <c r="S6" s="14"/>
      <c r="T6" s="14"/>
      <c r="U6" s="14"/>
      <c r="V6" s="14"/>
      <c r="W6" s="14"/>
    </row>
    <row r="7" spans="1:23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23" t="s">
        <v>70</v>
      </c>
      <c r="G7" s="23" t="s">
        <v>71</v>
      </c>
      <c r="H7" s="103" t="s">
        <v>3327</v>
      </c>
      <c r="I7" s="23" t="s">
        <v>7</v>
      </c>
      <c r="J7" s="23" t="s">
        <v>7</v>
      </c>
      <c r="K7" s="23" t="s">
        <v>152</v>
      </c>
      <c r="L7" s="103" t="s">
        <v>3327</v>
      </c>
      <c r="M7" s="23" t="s">
        <v>6</v>
      </c>
      <c r="N7" s="23" t="s">
        <v>7</v>
      </c>
      <c r="O7" s="23" t="s">
        <v>7</v>
      </c>
      <c r="P7" s="24" t="s">
        <v>7</v>
      </c>
      <c r="Q7" s="14"/>
      <c r="R7" s="14"/>
      <c r="S7" s="14"/>
      <c r="T7" s="14"/>
      <c r="U7" s="14"/>
      <c r="V7" s="14"/>
      <c r="W7" s="14"/>
    </row>
    <row r="8" spans="1:23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26" t="s">
        <v>76</v>
      </c>
      <c r="Q8" s="14"/>
      <c r="R8" s="14"/>
      <c r="S8" s="14"/>
      <c r="T8" s="14"/>
      <c r="U8" s="14"/>
      <c r="V8" s="14"/>
      <c r="W8" s="14"/>
    </row>
    <row r="9" spans="1:23" s="18" customFormat="1" ht="20.25">
      <c r="A9" s="19" t="s">
        <v>116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105" t="s">
        <v>3327</v>
      </c>
      <c r="J9" s="105" t="s">
        <v>3327</v>
      </c>
      <c r="K9" s="56">
        <v>0</v>
      </c>
      <c r="L9" s="105" t="s">
        <v>3327</v>
      </c>
      <c r="M9" s="56">
        <v>0</v>
      </c>
      <c r="N9" s="105" t="s">
        <v>3327</v>
      </c>
      <c r="O9" s="57">
        <v>0</v>
      </c>
      <c r="P9" s="57">
        <v>0</v>
      </c>
      <c r="Q9" s="14"/>
      <c r="R9" s="14"/>
      <c r="S9" s="14"/>
      <c r="T9" s="14"/>
      <c r="U9" s="14"/>
      <c r="V9" s="14"/>
      <c r="W9" s="14"/>
    </row>
    <row r="10" spans="1:23">
      <c r="A10" s="60" t="s">
        <v>173</v>
      </c>
      <c r="B10" s="109" t="s">
        <v>3327</v>
      </c>
      <c r="C10" s="109" t="s">
        <v>3327</v>
      </c>
      <c r="D10" s="110" t="s">
        <v>3327</v>
      </c>
      <c r="E10" s="110" t="s">
        <v>3327</v>
      </c>
      <c r="F10" s="110" t="s">
        <v>3327</v>
      </c>
      <c r="G10" s="62">
        <v>0</v>
      </c>
      <c r="H10" s="110" t="s">
        <v>3327</v>
      </c>
      <c r="I10" s="110" t="s">
        <v>3327</v>
      </c>
      <c r="J10" s="61">
        <v>0</v>
      </c>
      <c r="K10" s="62">
        <v>0</v>
      </c>
      <c r="L10" s="110" t="s">
        <v>3327</v>
      </c>
      <c r="M10" s="62">
        <v>0</v>
      </c>
      <c r="N10" s="110" t="s">
        <v>3327</v>
      </c>
      <c r="O10" s="61">
        <v>0</v>
      </c>
      <c r="P10" s="61">
        <v>0</v>
      </c>
    </row>
    <row r="11" spans="1:23">
      <c r="A11" s="60" t="s">
        <v>1893</v>
      </c>
      <c r="B11" s="109" t="s">
        <v>3327</v>
      </c>
      <c r="C11" s="109" t="s">
        <v>3327</v>
      </c>
      <c r="D11" s="110" t="s">
        <v>3327</v>
      </c>
      <c r="E11" s="110" t="s">
        <v>3327</v>
      </c>
      <c r="F11" s="110" t="s">
        <v>3327</v>
      </c>
      <c r="G11" s="62">
        <v>0</v>
      </c>
      <c r="H11" s="110" t="s">
        <v>3327</v>
      </c>
      <c r="I11" s="110" t="s">
        <v>3327</v>
      </c>
      <c r="J11" s="61">
        <v>0</v>
      </c>
      <c r="K11" s="62">
        <v>0</v>
      </c>
      <c r="L11" s="110" t="s">
        <v>3327</v>
      </c>
      <c r="M11" s="62">
        <v>0</v>
      </c>
      <c r="N11" s="110" t="s">
        <v>3327</v>
      </c>
      <c r="O11" s="61">
        <v>0</v>
      </c>
      <c r="P11" s="61">
        <v>0</v>
      </c>
    </row>
    <row r="12" spans="1:23">
      <c r="A12" t="s">
        <v>180</v>
      </c>
      <c r="B12" t="s">
        <v>180</v>
      </c>
      <c r="C12" s="109" t="s">
        <v>3327</v>
      </c>
      <c r="D12" t="s">
        <v>180</v>
      </c>
      <c r="E12" s="110" t="s">
        <v>3327</v>
      </c>
      <c r="F12" s="110" t="s">
        <v>3327</v>
      </c>
      <c r="G12" s="58">
        <v>0</v>
      </c>
      <c r="H12" t="s">
        <v>180</v>
      </c>
      <c r="I12" s="59">
        <v>0</v>
      </c>
      <c r="J12" s="59">
        <v>0</v>
      </c>
      <c r="K12" s="58">
        <v>0</v>
      </c>
      <c r="L12" s="58">
        <v>0</v>
      </c>
      <c r="M12" s="58">
        <v>0</v>
      </c>
      <c r="N12" s="59">
        <v>0</v>
      </c>
      <c r="O12" s="59">
        <v>0</v>
      </c>
      <c r="P12" s="59">
        <v>0</v>
      </c>
    </row>
    <row r="13" spans="1:23">
      <c r="A13" s="60" t="s">
        <v>1894</v>
      </c>
      <c r="B13" s="109" t="s">
        <v>3327</v>
      </c>
      <c r="C13" s="109" t="s">
        <v>3327</v>
      </c>
      <c r="D13" s="110" t="s">
        <v>3327</v>
      </c>
      <c r="E13" s="110" t="s">
        <v>3327</v>
      </c>
      <c r="F13" s="110" t="s">
        <v>3327</v>
      </c>
      <c r="G13" s="62">
        <v>0</v>
      </c>
      <c r="H13" s="110" t="s">
        <v>3327</v>
      </c>
      <c r="I13" s="110" t="s">
        <v>3327</v>
      </c>
      <c r="J13" s="61">
        <v>0</v>
      </c>
      <c r="K13" s="62">
        <v>0</v>
      </c>
      <c r="L13" s="110" t="s">
        <v>3327</v>
      </c>
      <c r="M13" s="62">
        <v>0</v>
      </c>
      <c r="N13" s="110" t="s">
        <v>3327</v>
      </c>
      <c r="O13" s="61">
        <v>0</v>
      </c>
      <c r="P13" s="61">
        <v>0</v>
      </c>
    </row>
    <row r="14" spans="1:23">
      <c r="A14" t="s">
        <v>180</v>
      </c>
      <c r="B14" t="s">
        <v>180</v>
      </c>
      <c r="C14" s="109" t="s">
        <v>3327</v>
      </c>
      <c r="D14" t="s">
        <v>180</v>
      </c>
      <c r="E14" s="110" t="s">
        <v>3327</v>
      </c>
      <c r="F14" s="110" t="s">
        <v>3327</v>
      </c>
      <c r="G14" s="58">
        <v>0</v>
      </c>
      <c r="H14" t="s">
        <v>180</v>
      </c>
      <c r="I14" s="59">
        <v>0</v>
      </c>
      <c r="J14" s="59">
        <v>0</v>
      </c>
      <c r="K14" s="58">
        <v>0</v>
      </c>
      <c r="L14" s="58">
        <v>0</v>
      </c>
      <c r="M14" s="58">
        <v>0</v>
      </c>
      <c r="N14" s="59">
        <v>0</v>
      </c>
      <c r="O14" s="59">
        <v>0</v>
      </c>
      <c r="P14" s="59">
        <v>0</v>
      </c>
    </row>
    <row r="15" spans="1:23">
      <c r="A15" s="60" t="s">
        <v>1895</v>
      </c>
      <c r="B15" s="109" t="s">
        <v>3327</v>
      </c>
      <c r="C15" s="109" t="s">
        <v>3327</v>
      </c>
      <c r="D15" s="110" t="s">
        <v>3327</v>
      </c>
      <c r="E15" s="110" t="s">
        <v>3327</v>
      </c>
      <c r="F15" s="110" t="s">
        <v>3327</v>
      </c>
      <c r="G15" s="62">
        <v>0</v>
      </c>
      <c r="H15" s="110" t="s">
        <v>3327</v>
      </c>
      <c r="I15" s="110" t="s">
        <v>3327</v>
      </c>
      <c r="J15" s="61">
        <v>0</v>
      </c>
      <c r="K15" s="62">
        <v>0</v>
      </c>
      <c r="L15" s="110" t="s">
        <v>3327</v>
      </c>
      <c r="M15" s="62">
        <v>0</v>
      </c>
      <c r="N15" s="110" t="s">
        <v>3327</v>
      </c>
      <c r="O15" s="61">
        <v>0</v>
      </c>
      <c r="P15" s="61">
        <v>0</v>
      </c>
    </row>
    <row r="16" spans="1:23">
      <c r="A16" s="60" t="s">
        <v>1896</v>
      </c>
      <c r="B16" s="109" t="s">
        <v>3327</v>
      </c>
      <c r="C16" s="109" t="s">
        <v>3327</v>
      </c>
      <c r="D16" s="110" t="s">
        <v>3327</v>
      </c>
      <c r="E16" s="110" t="s">
        <v>3327</v>
      </c>
      <c r="F16" s="110" t="s">
        <v>3327</v>
      </c>
      <c r="G16" s="62">
        <v>0</v>
      </c>
      <c r="H16" s="110" t="s">
        <v>3327</v>
      </c>
      <c r="I16" s="110" t="s">
        <v>3327</v>
      </c>
      <c r="J16" s="61">
        <v>0</v>
      </c>
      <c r="K16" s="62">
        <v>0</v>
      </c>
      <c r="L16" s="110" t="s">
        <v>3327</v>
      </c>
      <c r="M16" s="62">
        <v>0</v>
      </c>
      <c r="N16" s="110" t="s">
        <v>3327</v>
      </c>
      <c r="O16" s="61">
        <v>0</v>
      </c>
      <c r="P16" s="61">
        <v>0</v>
      </c>
    </row>
    <row r="17" spans="1:16">
      <c r="A17" t="s">
        <v>180</v>
      </c>
      <c r="B17" t="s">
        <v>180</v>
      </c>
      <c r="C17" s="109" t="s">
        <v>3327</v>
      </c>
      <c r="D17" t="s">
        <v>180</v>
      </c>
      <c r="E17" s="110" t="s">
        <v>3327</v>
      </c>
      <c r="F17" s="110" t="s">
        <v>3327</v>
      </c>
      <c r="G17" s="58">
        <v>0</v>
      </c>
      <c r="H17" t="s">
        <v>180</v>
      </c>
      <c r="I17" s="59">
        <v>0</v>
      </c>
      <c r="J17" s="59">
        <v>0</v>
      </c>
      <c r="K17" s="58">
        <v>0</v>
      </c>
      <c r="L17" s="58">
        <v>0</v>
      </c>
      <c r="M17" s="58">
        <v>0</v>
      </c>
      <c r="N17" s="59">
        <v>0</v>
      </c>
      <c r="O17" s="59">
        <v>0</v>
      </c>
      <c r="P17" s="59">
        <v>0</v>
      </c>
    </row>
    <row r="18" spans="1:16">
      <c r="A18" s="60" t="s">
        <v>1897</v>
      </c>
      <c r="B18" s="109" t="s">
        <v>3327</v>
      </c>
      <c r="C18" s="109" t="s">
        <v>3327</v>
      </c>
      <c r="D18" s="110" t="s">
        <v>3327</v>
      </c>
      <c r="E18" s="110" t="s">
        <v>3327</v>
      </c>
      <c r="F18" s="110" t="s">
        <v>3327</v>
      </c>
      <c r="G18" s="62">
        <v>0</v>
      </c>
      <c r="H18" s="110" t="s">
        <v>3327</v>
      </c>
      <c r="I18" s="110" t="s">
        <v>3327</v>
      </c>
      <c r="J18" s="61">
        <v>0</v>
      </c>
      <c r="K18" s="62">
        <v>0</v>
      </c>
      <c r="L18" s="110" t="s">
        <v>3327</v>
      </c>
      <c r="M18" s="62">
        <v>0</v>
      </c>
      <c r="N18" s="110" t="s">
        <v>3327</v>
      </c>
      <c r="O18" s="61">
        <v>0</v>
      </c>
      <c r="P18" s="61">
        <v>0</v>
      </c>
    </row>
    <row r="19" spans="1:16">
      <c r="A19" t="s">
        <v>180</v>
      </c>
      <c r="B19" t="s">
        <v>180</v>
      </c>
      <c r="C19" s="109" t="s">
        <v>3327</v>
      </c>
      <c r="D19" t="s">
        <v>180</v>
      </c>
      <c r="E19" s="110" t="s">
        <v>3327</v>
      </c>
      <c r="F19" s="110" t="s">
        <v>3327</v>
      </c>
      <c r="G19" s="58">
        <v>0</v>
      </c>
      <c r="H19" t="s">
        <v>180</v>
      </c>
      <c r="I19" s="59">
        <v>0</v>
      </c>
      <c r="J19" s="59">
        <v>0</v>
      </c>
      <c r="K19" s="58">
        <v>0</v>
      </c>
      <c r="L19" s="58">
        <v>0</v>
      </c>
      <c r="M19" s="58">
        <v>0</v>
      </c>
      <c r="N19" s="59">
        <v>0</v>
      </c>
      <c r="O19" s="59">
        <v>0</v>
      </c>
      <c r="P19" s="59">
        <v>0</v>
      </c>
    </row>
    <row r="20" spans="1:16">
      <c r="A20" s="60" t="s">
        <v>1898</v>
      </c>
      <c r="B20" s="109" t="s">
        <v>3327</v>
      </c>
      <c r="C20" s="109" t="s">
        <v>3327</v>
      </c>
      <c r="D20" s="110" t="s">
        <v>3327</v>
      </c>
      <c r="E20" s="110" t="s">
        <v>3327</v>
      </c>
      <c r="F20" s="110" t="s">
        <v>3327</v>
      </c>
      <c r="G20" s="62">
        <v>0</v>
      </c>
      <c r="H20" s="110" t="s">
        <v>3327</v>
      </c>
      <c r="I20" s="110" t="s">
        <v>3327</v>
      </c>
      <c r="J20" s="61">
        <v>0</v>
      </c>
      <c r="K20" s="62">
        <v>0</v>
      </c>
      <c r="L20" s="110" t="s">
        <v>3327</v>
      </c>
      <c r="M20" s="62">
        <v>0</v>
      </c>
      <c r="N20" s="110" t="s">
        <v>3327</v>
      </c>
      <c r="O20" s="61">
        <v>0</v>
      </c>
      <c r="P20" s="61">
        <v>0</v>
      </c>
    </row>
    <row r="21" spans="1:16">
      <c r="A21" t="s">
        <v>180</v>
      </c>
      <c r="B21" t="s">
        <v>180</v>
      </c>
      <c r="C21" s="109" t="s">
        <v>3327</v>
      </c>
      <c r="D21" t="s">
        <v>180</v>
      </c>
      <c r="E21" s="110" t="s">
        <v>3327</v>
      </c>
      <c r="F21" s="110" t="s">
        <v>3327</v>
      </c>
      <c r="G21" s="58">
        <v>0</v>
      </c>
      <c r="H21" t="s">
        <v>180</v>
      </c>
      <c r="I21" s="59">
        <v>0</v>
      </c>
      <c r="J21" s="59">
        <v>0</v>
      </c>
      <c r="K21" s="58">
        <v>0</v>
      </c>
      <c r="L21" s="58">
        <v>0</v>
      </c>
      <c r="M21" s="58">
        <v>0</v>
      </c>
      <c r="N21" s="59">
        <v>0</v>
      </c>
      <c r="O21" s="59">
        <v>0</v>
      </c>
      <c r="P21" s="59">
        <v>0</v>
      </c>
    </row>
    <row r="22" spans="1:16">
      <c r="A22" s="60" t="s">
        <v>1899</v>
      </c>
      <c r="B22" s="109" t="s">
        <v>3327</v>
      </c>
      <c r="C22" s="109" t="s">
        <v>3327</v>
      </c>
      <c r="D22" s="110" t="s">
        <v>3327</v>
      </c>
      <c r="E22" s="110" t="s">
        <v>3327</v>
      </c>
      <c r="F22" s="110" t="s">
        <v>3327</v>
      </c>
      <c r="G22" s="62">
        <v>0</v>
      </c>
      <c r="H22" s="110" t="s">
        <v>3327</v>
      </c>
      <c r="I22" s="110" t="s">
        <v>3327</v>
      </c>
      <c r="J22" s="61">
        <v>0</v>
      </c>
      <c r="K22" s="62">
        <v>0</v>
      </c>
      <c r="L22" s="110" t="s">
        <v>3327</v>
      </c>
      <c r="M22" s="62">
        <v>0</v>
      </c>
      <c r="N22" s="110" t="s">
        <v>3327</v>
      </c>
      <c r="O22" s="61">
        <v>0</v>
      </c>
      <c r="P22" s="61">
        <v>0</v>
      </c>
    </row>
    <row r="23" spans="1:16">
      <c r="A23" t="s">
        <v>180</v>
      </c>
      <c r="B23" t="s">
        <v>180</v>
      </c>
      <c r="C23" s="109" t="s">
        <v>3327</v>
      </c>
      <c r="D23" t="s">
        <v>180</v>
      </c>
      <c r="E23" s="110" t="s">
        <v>3327</v>
      </c>
      <c r="F23" s="110" t="s">
        <v>3327</v>
      </c>
      <c r="G23" s="58">
        <v>0</v>
      </c>
      <c r="H23" t="s">
        <v>180</v>
      </c>
      <c r="I23" s="59">
        <v>0</v>
      </c>
      <c r="J23" s="59">
        <v>0</v>
      </c>
      <c r="K23" s="58">
        <v>0</v>
      </c>
      <c r="L23" s="58">
        <v>0</v>
      </c>
      <c r="M23" s="58">
        <v>0</v>
      </c>
      <c r="N23" s="59">
        <v>0</v>
      </c>
      <c r="O23" s="59">
        <v>0</v>
      </c>
      <c r="P23" s="59">
        <v>0</v>
      </c>
    </row>
    <row r="24" spans="1:16">
      <c r="A24" s="60" t="s">
        <v>190</v>
      </c>
      <c r="B24" s="109" t="s">
        <v>3327</v>
      </c>
      <c r="C24" s="109" t="s">
        <v>3327</v>
      </c>
      <c r="D24" s="110" t="s">
        <v>3327</v>
      </c>
      <c r="E24" s="110" t="s">
        <v>3327</v>
      </c>
      <c r="F24" s="110" t="s">
        <v>3327</v>
      </c>
      <c r="G24" s="62">
        <v>0</v>
      </c>
      <c r="H24" s="110" t="s">
        <v>3327</v>
      </c>
      <c r="I24" s="110" t="s">
        <v>3327</v>
      </c>
      <c r="J24" s="61">
        <v>0</v>
      </c>
      <c r="K24" s="62">
        <v>0</v>
      </c>
      <c r="L24" s="110" t="s">
        <v>3327</v>
      </c>
      <c r="M24" s="62">
        <v>0</v>
      </c>
      <c r="N24" s="110" t="s">
        <v>3327</v>
      </c>
      <c r="O24" s="61">
        <v>0</v>
      </c>
      <c r="P24" s="61">
        <v>0</v>
      </c>
    </row>
    <row r="25" spans="1:16">
      <c r="A25" s="60" t="s">
        <v>1893</v>
      </c>
      <c r="B25" s="109" t="s">
        <v>3327</v>
      </c>
      <c r="C25" s="109" t="s">
        <v>3327</v>
      </c>
      <c r="D25" s="110" t="s">
        <v>3327</v>
      </c>
      <c r="E25" s="110" t="s">
        <v>3327</v>
      </c>
      <c r="F25" s="110" t="s">
        <v>3327</v>
      </c>
      <c r="G25" s="62">
        <v>0</v>
      </c>
      <c r="H25" s="110" t="s">
        <v>3327</v>
      </c>
      <c r="I25" s="110" t="s">
        <v>3327</v>
      </c>
      <c r="J25" s="61">
        <v>0</v>
      </c>
      <c r="K25" s="62">
        <v>0</v>
      </c>
      <c r="L25" s="110" t="s">
        <v>3327</v>
      </c>
      <c r="M25" s="62">
        <v>0</v>
      </c>
      <c r="N25" s="110" t="s">
        <v>3327</v>
      </c>
      <c r="O25" s="61">
        <v>0</v>
      </c>
      <c r="P25" s="61">
        <v>0</v>
      </c>
    </row>
    <row r="26" spans="1:16">
      <c r="A26" t="s">
        <v>180</v>
      </c>
      <c r="B26" t="s">
        <v>180</v>
      </c>
      <c r="C26" s="109" t="s">
        <v>3327</v>
      </c>
      <c r="D26" t="s">
        <v>180</v>
      </c>
      <c r="E26" s="110" t="s">
        <v>3327</v>
      </c>
      <c r="F26" s="110" t="s">
        <v>3327</v>
      </c>
      <c r="G26" s="58">
        <v>0</v>
      </c>
      <c r="H26" t="s">
        <v>180</v>
      </c>
      <c r="I26" s="59">
        <v>0</v>
      </c>
      <c r="J26" s="59">
        <v>0</v>
      </c>
      <c r="K26" s="58">
        <v>0</v>
      </c>
      <c r="L26" s="58">
        <v>0</v>
      </c>
      <c r="M26" s="58">
        <v>0</v>
      </c>
      <c r="N26" s="59">
        <v>0</v>
      </c>
      <c r="O26" s="59">
        <v>0</v>
      </c>
      <c r="P26" s="59">
        <v>0</v>
      </c>
    </row>
    <row r="27" spans="1:16">
      <c r="A27" s="60" t="s">
        <v>1894</v>
      </c>
      <c r="B27" s="109" t="s">
        <v>3327</v>
      </c>
      <c r="C27" s="109" t="s">
        <v>3327</v>
      </c>
      <c r="D27" s="110" t="s">
        <v>3327</v>
      </c>
      <c r="E27" s="110" t="s">
        <v>3327</v>
      </c>
      <c r="F27" s="110" t="s">
        <v>3327</v>
      </c>
      <c r="G27" s="62">
        <v>0</v>
      </c>
      <c r="H27" s="110" t="s">
        <v>3327</v>
      </c>
      <c r="I27" s="110" t="s">
        <v>3327</v>
      </c>
      <c r="J27" s="61">
        <v>0</v>
      </c>
      <c r="K27" s="62">
        <v>0</v>
      </c>
      <c r="L27" s="110" t="s">
        <v>3327</v>
      </c>
      <c r="M27" s="62">
        <v>0</v>
      </c>
      <c r="N27" s="110" t="s">
        <v>3327</v>
      </c>
      <c r="O27" s="61">
        <v>0</v>
      </c>
      <c r="P27" s="61">
        <v>0</v>
      </c>
    </row>
    <row r="28" spans="1:16">
      <c r="A28" t="s">
        <v>180</v>
      </c>
      <c r="B28" t="s">
        <v>180</v>
      </c>
      <c r="C28" s="109" t="s">
        <v>3327</v>
      </c>
      <c r="D28" t="s">
        <v>180</v>
      </c>
      <c r="E28" s="110" t="s">
        <v>3327</v>
      </c>
      <c r="F28" s="110" t="s">
        <v>3327</v>
      </c>
      <c r="G28" s="58">
        <v>0</v>
      </c>
      <c r="H28" t="s">
        <v>180</v>
      </c>
      <c r="I28" s="59">
        <v>0</v>
      </c>
      <c r="J28" s="59">
        <v>0</v>
      </c>
      <c r="K28" s="58">
        <v>0</v>
      </c>
      <c r="L28" s="58">
        <v>0</v>
      </c>
      <c r="M28" s="58">
        <v>0</v>
      </c>
      <c r="N28" s="59">
        <v>0</v>
      </c>
      <c r="O28" s="59">
        <v>0</v>
      </c>
      <c r="P28" s="59">
        <v>0</v>
      </c>
    </row>
    <row r="29" spans="1:16">
      <c r="A29" s="60" t="s">
        <v>1895</v>
      </c>
      <c r="B29" s="109" t="s">
        <v>3327</v>
      </c>
      <c r="C29" s="109" t="s">
        <v>3327</v>
      </c>
      <c r="D29" s="110" t="s">
        <v>3327</v>
      </c>
      <c r="E29" s="110" t="s">
        <v>3327</v>
      </c>
      <c r="F29" s="110" t="s">
        <v>3327</v>
      </c>
      <c r="G29" s="62">
        <v>0</v>
      </c>
      <c r="H29" s="110" t="s">
        <v>3327</v>
      </c>
      <c r="I29" s="110" t="s">
        <v>3327</v>
      </c>
      <c r="J29" s="61">
        <v>0</v>
      </c>
      <c r="K29" s="62">
        <v>0</v>
      </c>
      <c r="L29" s="110" t="s">
        <v>3327</v>
      </c>
      <c r="M29" s="62">
        <v>0</v>
      </c>
      <c r="N29" s="110" t="s">
        <v>3327</v>
      </c>
      <c r="O29" s="61">
        <v>0</v>
      </c>
      <c r="P29" s="61">
        <v>0</v>
      </c>
    </row>
    <row r="30" spans="1:16">
      <c r="A30" s="60" t="s">
        <v>1896</v>
      </c>
      <c r="B30" s="109" t="s">
        <v>3327</v>
      </c>
      <c r="C30" s="109" t="s">
        <v>3327</v>
      </c>
      <c r="D30" s="110" t="s">
        <v>3327</v>
      </c>
      <c r="E30" s="110" t="s">
        <v>3327</v>
      </c>
      <c r="F30" s="110" t="s">
        <v>3327</v>
      </c>
      <c r="G30" s="62">
        <v>0</v>
      </c>
      <c r="H30" s="110" t="s">
        <v>3327</v>
      </c>
      <c r="I30" s="110" t="s">
        <v>3327</v>
      </c>
      <c r="J30" s="61">
        <v>0</v>
      </c>
      <c r="K30" s="62">
        <v>0</v>
      </c>
      <c r="L30" s="110" t="s">
        <v>3327</v>
      </c>
      <c r="M30" s="62">
        <v>0</v>
      </c>
      <c r="N30" s="110" t="s">
        <v>3327</v>
      </c>
      <c r="O30" s="61">
        <v>0</v>
      </c>
      <c r="P30" s="61">
        <v>0</v>
      </c>
    </row>
    <row r="31" spans="1:16">
      <c r="A31" t="s">
        <v>180</v>
      </c>
      <c r="B31" t="s">
        <v>180</v>
      </c>
      <c r="C31" s="109" t="s">
        <v>3327</v>
      </c>
      <c r="D31" t="s">
        <v>180</v>
      </c>
      <c r="E31" s="110" t="s">
        <v>3327</v>
      </c>
      <c r="F31" s="110" t="s">
        <v>3327</v>
      </c>
      <c r="G31" s="58">
        <v>0</v>
      </c>
      <c r="H31" t="s">
        <v>180</v>
      </c>
      <c r="I31" s="59">
        <v>0</v>
      </c>
      <c r="J31" s="59">
        <v>0</v>
      </c>
      <c r="K31" s="58">
        <v>0</v>
      </c>
      <c r="L31" s="58">
        <v>0</v>
      </c>
      <c r="M31" s="58">
        <v>0</v>
      </c>
      <c r="N31" s="59">
        <v>0</v>
      </c>
      <c r="O31" s="59">
        <v>0</v>
      </c>
      <c r="P31" s="59">
        <v>0</v>
      </c>
    </row>
    <row r="32" spans="1:16">
      <c r="A32" s="60" t="s">
        <v>1897</v>
      </c>
      <c r="B32" s="109" t="s">
        <v>3327</v>
      </c>
      <c r="C32" s="109" t="s">
        <v>3327</v>
      </c>
      <c r="D32" s="110" t="s">
        <v>3327</v>
      </c>
      <c r="E32" s="110" t="s">
        <v>3327</v>
      </c>
      <c r="F32" s="110" t="s">
        <v>3327</v>
      </c>
      <c r="G32" s="62">
        <v>0</v>
      </c>
      <c r="H32" s="110" t="s">
        <v>3327</v>
      </c>
      <c r="I32" s="110" t="s">
        <v>3327</v>
      </c>
      <c r="J32" s="61">
        <v>0</v>
      </c>
      <c r="K32" s="62">
        <v>0</v>
      </c>
      <c r="L32" s="110" t="s">
        <v>3327</v>
      </c>
      <c r="M32" s="62">
        <v>0</v>
      </c>
      <c r="N32" s="110" t="s">
        <v>3327</v>
      </c>
      <c r="O32" s="61">
        <v>0</v>
      </c>
      <c r="P32" s="61">
        <v>0</v>
      </c>
    </row>
    <row r="33" spans="1:16">
      <c r="A33" t="s">
        <v>180</v>
      </c>
      <c r="B33" t="s">
        <v>180</v>
      </c>
      <c r="C33" s="109" t="s">
        <v>3327</v>
      </c>
      <c r="D33" t="s">
        <v>180</v>
      </c>
      <c r="E33" s="110" t="s">
        <v>3327</v>
      </c>
      <c r="F33" s="110" t="s">
        <v>3327</v>
      </c>
      <c r="G33" s="58">
        <v>0</v>
      </c>
      <c r="H33" t="s">
        <v>180</v>
      </c>
      <c r="I33" s="59">
        <v>0</v>
      </c>
      <c r="J33" s="59">
        <v>0</v>
      </c>
      <c r="K33" s="58">
        <v>0</v>
      </c>
      <c r="L33" s="58">
        <v>0</v>
      </c>
      <c r="M33" s="58">
        <v>0</v>
      </c>
      <c r="N33" s="59">
        <v>0</v>
      </c>
      <c r="O33" s="59">
        <v>0</v>
      </c>
      <c r="P33" s="59">
        <v>0</v>
      </c>
    </row>
    <row r="34" spans="1:16">
      <c r="A34" s="60" t="s">
        <v>1898</v>
      </c>
      <c r="B34" s="109" t="s">
        <v>3327</v>
      </c>
      <c r="C34" s="109" t="s">
        <v>3327</v>
      </c>
      <c r="D34" s="110" t="s">
        <v>3327</v>
      </c>
      <c r="E34" s="110" t="s">
        <v>3327</v>
      </c>
      <c r="F34" s="110" t="s">
        <v>3327</v>
      </c>
      <c r="G34" s="62">
        <v>0</v>
      </c>
      <c r="H34" s="110" t="s">
        <v>3327</v>
      </c>
      <c r="I34" s="110" t="s">
        <v>3327</v>
      </c>
      <c r="J34" s="61">
        <v>0</v>
      </c>
      <c r="K34" s="62">
        <v>0</v>
      </c>
      <c r="L34" s="110" t="s">
        <v>3327</v>
      </c>
      <c r="M34" s="62">
        <v>0</v>
      </c>
      <c r="N34" s="110" t="s">
        <v>3327</v>
      </c>
      <c r="O34" s="61">
        <v>0</v>
      </c>
      <c r="P34" s="61">
        <v>0</v>
      </c>
    </row>
    <row r="35" spans="1:16">
      <c r="A35" t="s">
        <v>180</v>
      </c>
      <c r="B35" t="s">
        <v>180</v>
      </c>
      <c r="C35" s="109" t="s">
        <v>3327</v>
      </c>
      <c r="D35" t="s">
        <v>180</v>
      </c>
      <c r="E35" s="110" t="s">
        <v>3327</v>
      </c>
      <c r="F35" s="110" t="s">
        <v>3327</v>
      </c>
      <c r="G35" s="58">
        <v>0</v>
      </c>
      <c r="H35" t="s">
        <v>180</v>
      </c>
      <c r="I35" s="59">
        <v>0</v>
      </c>
      <c r="J35" s="59">
        <v>0</v>
      </c>
      <c r="K35" s="58">
        <v>0</v>
      </c>
      <c r="L35" s="58">
        <v>0</v>
      </c>
      <c r="M35" s="58">
        <v>0</v>
      </c>
      <c r="N35" s="59">
        <v>0</v>
      </c>
      <c r="O35" s="59">
        <v>0</v>
      </c>
      <c r="P35" s="59">
        <v>0</v>
      </c>
    </row>
    <row r="36" spans="1:16">
      <c r="A36" s="60" t="s">
        <v>1899</v>
      </c>
      <c r="B36" s="109" t="s">
        <v>3327</v>
      </c>
      <c r="C36" s="109" t="s">
        <v>3327</v>
      </c>
      <c r="D36" s="110" t="s">
        <v>3327</v>
      </c>
      <c r="E36" s="110" t="s">
        <v>3327</v>
      </c>
      <c r="F36" s="110" t="s">
        <v>3327</v>
      </c>
      <c r="G36" s="62">
        <v>0</v>
      </c>
      <c r="H36" s="110" t="s">
        <v>3327</v>
      </c>
      <c r="I36" s="110" t="s">
        <v>3327</v>
      </c>
      <c r="J36" s="61">
        <v>0</v>
      </c>
      <c r="K36" s="62">
        <v>0</v>
      </c>
      <c r="L36" s="110" t="s">
        <v>3327</v>
      </c>
      <c r="M36" s="62">
        <v>0</v>
      </c>
      <c r="N36" s="110" t="s">
        <v>3327</v>
      </c>
      <c r="O36" s="61">
        <v>0</v>
      </c>
      <c r="P36" s="61">
        <v>0</v>
      </c>
    </row>
    <row r="37" spans="1:16">
      <c r="A37" t="s">
        <v>180</v>
      </c>
      <c r="B37" t="s">
        <v>180</v>
      </c>
      <c r="C37" s="109" t="s">
        <v>3327</v>
      </c>
      <c r="D37" t="s">
        <v>180</v>
      </c>
      <c r="E37" s="110" t="s">
        <v>3327</v>
      </c>
      <c r="F37" s="110" t="s">
        <v>3327</v>
      </c>
      <c r="G37" s="58">
        <v>0</v>
      </c>
      <c r="H37" t="s">
        <v>180</v>
      </c>
      <c r="I37" s="59">
        <v>0</v>
      </c>
      <c r="J37" s="59">
        <v>0</v>
      </c>
      <c r="K37" s="58">
        <v>0</v>
      </c>
      <c r="L37" s="58">
        <v>0</v>
      </c>
      <c r="M37" s="58">
        <v>0</v>
      </c>
      <c r="N37" s="59">
        <v>0</v>
      </c>
      <c r="O37" s="59">
        <v>0</v>
      </c>
      <c r="P37" s="59">
        <v>0</v>
      </c>
    </row>
    <row r="38" spans="1:16">
      <c r="A38" t="s">
        <v>192</v>
      </c>
      <c r="B38" s="109" t="s">
        <v>3327</v>
      </c>
      <c r="C38" s="109" t="s">
        <v>3327</v>
      </c>
      <c r="D38" s="110" t="s">
        <v>3327</v>
      </c>
      <c r="E38" s="110" t="s">
        <v>3327</v>
      </c>
      <c r="F38" s="110" t="s">
        <v>3327</v>
      </c>
      <c r="G38" s="110" t="s">
        <v>3327</v>
      </c>
      <c r="H38" s="110" t="s">
        <v>3327</v>
      </c>
      <c r="I38" s="110" t="s">
        <v>3327</v>
      </c>
      <c r="J38" s="110" t="s">
        <v>3327</v>
      </c>
      <c r="K38" s="110" t="s">
        <v>3327</v>
      </c>
      <c r="L38" s="110" t="s">
        <v>3327</v>
      </c>
      <c r="M38" s="110" t="s">
        <v>3327</v>
      </c>
      <c r="N38" s="110" t="s">
        <v>3327</v>
      </c>
      <c r="O38" s="110" t="s">
        <v>3327</v>
      </c>
      <c r="P38" s="110" t="s">
        <v>3327</v>
      </c>
    </row>
    <row r="39" spans="1:16">
      <c r="A39" t="s">
        <v>303</v>
      </c>
      <c r="B39" s="109" t="s">
        <v>3327</v>
      </c>
      <c r="C39" s="109" t="s">
        <v>3327</v>
      </c>
      <c r="D39" s="110" t="s">
        <v>3327</v>
      </c>
      <c r="E39" s="110" t="s">
        <v>3327</v>
      </c>
      <c r="F39" s="110" t="s">
        <v>3327</v>
      </c>
      <c r="G39" s="110" t="s">
        <v>3327</v>
      </c>
      <c r="H39" s="110" t="s">
        <v>3327</v>
      </c>
      <c r="I39" s="110" t="s">
        <v>3327</v>
      </c>
      <c r="J39" s="110" t="s">
        <v>3327</v>
      </c>
      <c r="K39" s="110" t="s">
        <v>3327</v>
      </c>
      <c r="L39" s="110" t="s">
        <v>3327</v>
      </c>
      <c r="M39" s="110" t="s">
        <v>3327</v>
      </c>
      <c r="N39" s="110" t="s">
        <v>3327</v>
      </c>
      <c r="O39" s="110" t="s">
        <v>3327</v>
      </c>
      <c r="P39" s="110" t="s">
        <v>3327</v>
      </c>
    </row>
    <row r="40" spans="1:16">
      <c r="A40" t="s">
        <v>304</v>
      </c>
      <c r="B40" s="109" t="s">
        <v>3327</v>
      </c>
      <c r="C40" s="109" t="s">
        <v>3327</v>
      </c>
      <c r="D40" s="110" t="s">
        <v>3327</v>
      </c>
      <c r="E40" s="110" t="s">
        <v>3327</v>
      </c>
      <c r="F40" s="110" t="s">
        <v>3327</v>
      </c>
      <c r="G40" s="110" t="s">
        <v>3327</v>
      </c>
      <c r="H40" s="110" t="s">
        <v>3327</v>
      </c>
      <c r="I40" s="110" t="s">
        <v>3327</v>
      </c>
      <c r="J40" s="110" t="s">
        <v>3327</v>
      </c>
      <c r="K40" s="110" t="s">
        <v>3327</v>
      </c>
      <c r="L40" s="110" t="s">
        <v>3327</v>
      </c>
      <c r="M40" s="110" t="s">
        <v>3327</v>
      </c>
      <c r="N40" s="110" t="s">
        <v>3327</v>
      </c>
      <c r="O40" s="110" t="s">
        <v>3327</v>
      </c>
      <c r="P40" s="110" t="s">
        <v>3327</v>
      </c>
    </row>
    <row r="41" spans="1:16">
      <c r="A41" t="s">
        <v>305</v>
      </c>
      <c r="B41" s="109" t="s">
        <v>3327</v>
      </c>
      <c r="C41" s="109" t="s">
        <v>3327</v>
      </c>
      <c r="D41" s="110" t="s">
        <v>3327</v>
      </c>
      <c r="E41" s="110" t="s">
        <v>3327</v>
      </c>
      <c r="F41" s="110" t="s">
        <v>3327</v>
      </c>
      <c r="G41" s="110" t="s">
        <v>3327</v>
      </c>
      <c r="H41" s="110" t="s">
        <v>3327</v>
      </c>
      <c r="I41" s="110" t="s">
        <v>3327</v>
      </c>
      <c r="J41" s="110" t="s">
        <v>3327</v>
      </c>
      <c r="K41" s="110" t="s">
        <v>3327</v>
      </c>
      <c r="L41" s="110" t="s">
        <v>3327</v>
      </c>
      <c r="M41" s="110" t="s">
        <v>3327</v>
      </c>
      <c r="N41" s="110" t="s">
        <v>3327</v>
      </c>
      <c r="O41" s="110" t="s">
        <v>3327</v>
      </c>
      <c r="P41" s="110" t="s">
        <v>3327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47" width="9.140625" style="14" hidden="1"/>
    <col min="48" max="52" width="0" style="14" hidden="1"/>
    <col min="53" max="16384" width="9.140625" style="14" hidden="1"/>
  </cols>
  <sheetData>
    <row r="1" spans="1:34">
      <c r="A1" s="2" t="s">
        <v>0</v>
      </c>
      <c r="B1" s="64" t="s">
        <v>3326</v>
      </c>
      <c r="C1" s="1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2601</v>
      </c>
      <c r="C2" s="13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21" t="s">
        <v>2602</v>
      </c>
      <c r="C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5" t="s">
        <v>165</v>
      </c>
      <c r="C4" s="13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8.75">
      <c r="A5" s="85" t="s">
        <v>65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7"/>
    </row>
    <row r="6" spans="1:34" s="16" customFormat="1">
      <c r="A6" s="35" t="s">
        <v>92</v>
      </c>
      <c r="B6" s="36" t="s">
        <v>46</v>
      </c>
      <c r="C6" s="36" t="s">
        <v>48</v>
      </c>
      <c r="D6" s="36" t="s">
        <v>49</v>
      </c>
      <c r="E6" s="36" t="s">
        <v>67</v>
      </c>
      <c r="F6" s="36" t="s">
        <v>68</v>
      </c>
      <c r="G6" s="36" t="s">
        <v>50</v>
      </c>
      <c r="H6" s="36" t="s">
        <v>51</v>
      </c>
      <c r="I6" s="36" t="s">
        <v>52</v>
      </c>
      <c r="J6" s="36" t="s">
        <v>155</v>
      </c>
      <c r="K6" s="36" t="s">
        <v>156</v>
      </c>
      <c r="L6" s="36" t="s">
        <v>5</v>
      </c>
      <c r="M6" s="36" t="s">
        <v>69</v>
      </c>
      <c r="N6" s="36" t="s">
        <v>54</v>
      </c>
      <c r="O6" s="37" t="s">
        <v>151</v>
      </c>
    </row>
    <row r="7" spans="1:34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23" t="s">
        <v>70</v>
      </c>
      <c r="F7" s="23" t="s">
        <v>71</v>
      </c>
      <c r="G7" s="103" t="s">
        <v>3327</v>
      </c>
      <c r="H7" s="23" t="s">
        <v>7</v>
      </c>
      <c r="I7" s="23" t="s">
        <v>7</v>
      </c>
      <c r="J7" s="23" t="s">
        <v>152</v>
      </c>
      <c r="K7" s="103" t="s">
        <v>3327</v>
      </c>
      <c r="L7" s="23" t="s">
        <v>6</v>
      </c>
      <c r="M7" s="23" t="s">
        <v>7</v>
      </c>
      <c r="N7" s="23" t="s">
        <v>7</v>
      </c>
      <c r="O7" s="24" t="s">
        <v>7</v>
      </c>
    </row>
    <row r="8" spans="1:34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26" t="s">
        <v>74</v>
      </c>
      <c r="O8" s="26" t="s">
        <v>75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8" customFormat="1" ht="20.25">
      <c r="A9" s="19" t="s">
        <v>77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105" t="s">
        <v>3327</v>
      </c>
      <c r="J9" s="56">
        <v>0</v>
      </c>
      <c r="K9" s="105" t="s">
        <v>3327</v>
      </c>
      <c r="L9" s="56">
        <v>0</v>
      </c>
      <c r="M9" s="105" t="s">
        <v>3327</v>
      </c>
      <c r="N9" s="57">
        <v>0</v>
      </c>
      <c r="O9" s="57">
        <v>0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</row>
    <row r="10" spans="1:34">
      <c r="A10" s="60" t="s">
        <v>173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62">
        <v>0</v>
      </c>
      <c r="G10" s="110" t="s">
        <v>3327</v>
      </c>
      <c r="H10" s="110" t="s">
        <v>3327</v>
      </c>
      <c r="I10" s="61">
        <v>0</v>
      </c>
      <c r="J10" s="62">
        <v>0</v>
      </c>
      <c r="K10" s="110" t="s">
        <v>3327</v>
      </c>
      <c r="L10" s="62">
        <v>0</v>
      </c>
      <c r="M10" s="110" t="s">
        <v>3327</v>
      </c>
      <c r="N10" s="61">
        <v>0</v>
      </c>
      <c r="O10" s="61">
        <v>0</v>
      </c>
    </row>
    <row r="11" spans="1:34">
      <c r="A11" s="60" t="s">
        <v>1900</v>
      </c>
      <c r="B11" s="109" t="s">
        <v>3327</v>
      </c>
      <c r="C11" s="110" t="s">
        <v>3327</v>
      </c>
      <c r="D11" s="110" t="s">
        <v>3327</v>
      </c>
      <c r="E11" s="110" t="s">
        <v>3327</v>
      </c>
      <c r="F11" s="62">
        <v>0</v>
      </c>
      <c r="G11" s="110" t="s">
        <v>3327</v>
      </c>
      <c r="H11" s="110" t="s">
        <v>3327</v>
      </c>
      <c r="I11" s="61">
        <v>0</v>
      </c>
      <c r="J11" s="62">
        <v>0</v>
      </c>
      <c r="K11" s="110" t="s">
        <v>3327</v>
      </c>
      <c r="L11" s="62">
        <v>0</v>
      </c>
      <c r="M11" s="110" t="s">
        <v>3327</v>
      </c>
      <c r="N11" s="61">
        <v>0</v>
      </c>
      <c r="O11" s="61">
        <v>0</v>
      </c>
    </row>
    <row r="12" spans="1:34">
      <c r="A12" t="s">
        <v>180</v>
      </c>
      <c r="B12" t="s">
        <v>180</v>
      </c>
      <c r="C12" t="s">
        <v>180</v>
      </c>
      <c r="D12" s="110" t="s">
        <v>3327</v>
      </c>
      <c r="E12" s="110" t="s">
        <v>3327</v>
      </c>
      <c r="F12" s="58">
        <v>0</v>
      </c>
      <c r="G12" t="s">
        <v>180</v>
      </c>
      <c r="H12" s="59">
        <v>0</v>
      </c>
      <c r="I12" s="59">
        <v>0</v>
      </c>
      <c r="J12" s="58">
        <v>0</v>
      </c>
      <c r="K12" s="58">
        <v>0</v>
      </c>
      <c r="L12" s="58">
        <v>0</v>
      </c>
      <c r="M12" s="59">
        <v>0</v>
      </c>
      <c r="N12" s="59">
        <v>0</v>
      </c>
      <c r="O12" s="59">
        <v>0</v>
      </c>
    </row>
    <row r="13" spans="1:34">
      <c r="A13" s="60" t="s">
        <v>1901</v>
      </c>
      <c r="B13" s="109" t="s">
        <v>3327</v>
      </c>
      <c r="C13" s="110" t="s">
        <v>3327</v>
      </c>
      <c r="D13" s="110" t="s">
        <v>3327</v>
      </c>
      <c r="E13" s="110" t="s">
        <v>3327</v>
      </c>
      <c r="F13" s="62">
        <v>0</v>
      </c>
      <c r="G13" s="110" t="s">
        <v>3327</v>
      </c>
      <c r="H13" s="110" t="s">
        <v>3327</v>
      </c>
      <c r="I13" s="61">
        <v>0</v>
      </c>
      <c r="J13" s="62">
        <v>0</v>
      </c>
      <c r="K13" s="110" t="s">
        <v>3327</v>
      </c>
      <c r="L13" s="62">
        <v>0</v>
      </c>
      <c r="M13" s="110" t="s">
        <v>3327</v>
      </c>
      <c r="N13" s="61">
        <v>0</v>
      </c>
      <c r="O13" s="61">
        <v>0</v>
      </c>
    </row>
    <row r="14" spans="1:34">
      <c r="A14" t="s">
        <v>180</v>
      </c>
      <c r="B14" t="s">
        <v>180</v>
      </c>
      <c r="C14" t="s">
        <v>180</v>
      </c>
      <c r="D14" s="110" t="s">
        <v>3327</v>
      </c>
      <c r="E14" s="110" t="s">
        <v>3327</v>
      </c>
      <c r="F14" s="58">
        <v>0</v>
      </c>
      <c r="G14" t="s">
        <v>180</v>
      </c>
      <c r="H14" s="59">
        <v>0</v>
      </c>
      <c r="I14" s="59">
        <v>0</v>
      </c>
      <c r="J14" s="58">
        <v>0</v>
      </c>
      <c r="K14" s="58">
        <v>0</v>
      </c>
      <c r="L14" s="58">
        <v>0</v>
      </c>
      <c r="M14" s="59">
        <v>0</v>
      </c>
      <c r="N14" s="59">
        <v>0</v>
      </c>
      <c r="O14" s="59">
        <v>0</v>
      </c>
    </row>
    <row r="15" spans="1:34">
      <c r="A15" s="60" t="s">
        <v>1902</v>
      </c>
      <c r="B15" s="109" t="s">
        <v>3327</v>
      </c>
      <c r="C15" s="110" t="s">
        <v>3327</v>
      </c>
      <c r="D15" s="110" t="s">
        <v>3327</v>
      </c>
      <c r="E15" s="110" t="s">
        <v>3327</v>
      </c>
      <c r="F15" s="62">
        <v>0</v>
      </c>
      <c r="G15" s="110" t="s">
        <v>3327</v>
      </c>
      <c r="H15" s="110" t="s">
        <v>3327</v>
      </c>
      <c r="I15" s="61">
        <v>0</v>
      </c>
      <c r="J15" s="62">
        <v>0</v>
      </c>
      <c r="K15" s="110" t="s">
        <v>3327</v>
      </c>
      <c r="L15" s="62">
        <v>0</v>
      </c>
      <c r="M15" s="110" t="s">
        <v>3327</v>
      </c>
      <c r="N15" s="61">
        <v>0</v>
      </c>
      <c r="O15" s="61">
        <v>0</v>
      </c>
    </row>
    <row r="16" spans="1:34">
      <c r="A16" t="s">
        <v>180</v>
      </c>
      <c r="B16" t="s">
        <v>180</v>
      </c>
      <c r="C16" t="s">
        <v>180</v>
      </c>
      <c r="D16" s="110" t="s">
        <v>3327</v>
      </c>
      <c r="E16" s="110" t="s">
        <v>3327</v>
      </c>
      <c r="F16" s="58">
        <v>0</v>
      </c>
      <c r="G16" t="s">
        <v>180</v>
      </c>
      <c r="H16" s="59">
        <v>0</v>
      </c>
      <c r="I16" s="59">
        <v>0</v>
      </c>
      <c r="J16" s="58">
        <v>0</v>
      </c>
      <c r="K16" s="58">
        <v>0</v>
      </c>
      <c r="L16" s="58">
        <v>0</v>
      </c>
      <c r="M16" s="59">
        <v>0</v>
      </c>
      <c r="N16" s="59">
        <v>0</v>
      </c>
      <c r="O16" s="59">
        <v>0</v>
      </c>
    </row>
    <row r="17" spans="1:15">
      <c r="A17" s="60" t="s">
        <v>1903</v>
      </c>
      <c r="B17" s="109" t="s">
        <v>3327</v>
      </c>
      <c r="C17" s="110" t="s">
        <v>3327</v>
      </c>
      <c r="D17" s="110" t="s">
        <v>3327</v>
      </c>
      <c r="E17" s="110" t="s">
        <v>3327</v>
      </c>
      <c r="F17" s="62">
        <v>0</v>
      </c>
      <c r="G17" s="110" t="s">
        <v>3327</v>
      </c>
      <c r="H17" s="110" t="s">
        <v>3327</v>
      </c>
      <c r="I17" s="61">
        <v>0</v>
      </c>
      <c r="J17" s="62">
        <v>0</v>
      </c>
      <c r="K17" s="110" t="s">
        <v>3327</v>
      </c>
      <c r="L17" s="62">
        <v>0</v>
      </c>
      <c r="M17" s="110" t="s">
        <v>3327</v>
      </c>
      <c r="N17" s="61">
        <v>0</v>
      </c>
      <c r="O17" s="61">
        <v>0</v>
      </c>
    </row>
    <row r="18" spans="1:15">
      <c r="A18" t="s">
        <v>180</v>
      </c>
      <c r="B18" t="s">
        <v>180</v>
      </c>
      <c r="C18" t="s">
        <v>180</v>
      </c>
      <c r="D18" s="110" t="s">
        <v>3327</v>
      </c>
      <c r="E18" s="110" t="s">
        <v>3327</v>
      </c>
      <c r="F18" s="58">
        <v>0</v>
      </c>
      <c r="G18" t="s">
        <v>180</v>
      </c>
      <c r="H18" s="59">
        <v>0</v>
      </c>
      <c r="I18" s="59">
        <v>0</v>
      </c>
      <c r="J18" s="58">
        <v>0</v>
      </c>
      <c r="K18" s="58">
        <v>0</v>
      </c>
      <c r="L18" s="58">
        <v>0</v>
      </c>
      <c r="M18" s="59">
        <v>0</v>
      </c>
      <c r="N18" s="59">
        <v>0</v>
      </c>
      <c r="O18" s="59">
        <v>0</v>
      </c>
    </row>
    <row r="19" spans="1:15">
      <c r="A19" s="60" t="s">
        <v>1904</v>
      </c>
      <c r="B19" s="109" t="s">
        <v>3327</v>
      </c>
      <c r="C19" s="110" t="s">
        <v>3327</v>
      </c>
      <c r="D19" s="110" t="s">
        <v>3327</v>
      </c>
      <c r="E19" s="110" t="s">
        <v>3327</v>
      </c>
      <c r="F19" s="62">
        <v>0</v>
      </c>
      <c r="G19" s="110" t="s">
        <v>3327</v>
      </c>
      <c r="H19" s="110" t="s">
        <v>3327</v>
      </c>
      <c r="I19" s="61">
        <v>0</v>
      </c>
      <c r="J19" s="62">
        <v>0</v>
      </c>
      <c r="K19" s="110" t="s">
        <v>3327</v>
      </c>
      <c r="L19" s="62">
        <v>0</v>
      </c>
      <c r="M19" s="110" t="s">
        <v>3327</v>
      </c>
      <c r="N19" s="61">
        <v>0</v>
      </c>
      <c r="O19" s="61">
        <v>0</v>
      </c>
    </row>
    <row r="20" spans="1:15">
      <c r="A20" s="60" t="s">
        <v>1905</v>
      </c>
      <c r="B20" s="109" t="s">
        <v>3327</v>
      </c>
      <c r="C20" s="110" t="s">
        <v>3327</v>
      </c>
      <c r="D20" s="110" t="s">
        <v>3327</v>
      </c>
      <c r="E20" s="110" t="s">
        <v>3327</v>
      </c>
      <c r="F20" s="62">
        <v>0</v>
      </c>
      <c r="G20" s="110" t="s">
        <v>3327</v>
      </c>
      <c r="H20" s="110" t="s">
        <v>3327</v>
      </c>
      <c r="I20" s="61">
        <v>0</v>
      </c>
      <c r="J20" s="62">
        <v>0</v>
      </c>
      <c r="K20" s="110" t="s">
        <v>3327</v>
      </c>
      <c r="L20" s="62">
        <v>0</v>
      </c>
      <c r="M20" s="110" t="s">
        <v>3327</v>
      </c>
      <c r="N20" s="61">
        <v>0</v>
      </c>
      <c r="O20" s="61">
        <v>0</v>
      </c>
    </row>
    <row r="21" spans="1:15">
      <c r="A21" t="s">
        <v>180</v>
      </c>
      <c r="B21" t="s">
        <v>180</v>
      </c>
      <c r="C21" t="s">
        <v>180</v>
      </c>
      <c r="D21" s="110" t="s">
        <v>3327</v>
      </c>
      <c r="E21" s="110" t="s">
        <v>3327</v>
      </c>
      <c r="F21" s="58">
        <v>0</v>
      </c>
      <c r="G21" t="s">
        <v>180</v>
      </c>
      <c r="H21" s="59">
        <v>0</v>
      </c>
      <c r="I21" s="59">
        <v>0</v>
      </c>
      <c r="J21" s="58">
        <v>0</v>
      </c>
      <c r="K21" s="58">
        <v>0</v>
      </c>
      <c r="L21" s="58">
        <v>0</v>
      </c>
      <c r="M21" s="59">
        <v>0</v>
      </c>
      <c r="N21" s="59">
        <v>0</v>
      </c>
      <c r="O21" s="59">
        <v>0</v>
      </c>
    </row>
    <row r="22" spans="1:15">
      <c r="A22" s="60" t="s">
        <v>1906</v>
      </c>
      <c r="B22" s="109" t="s">
        <v>3327</v>
      </c>
      <c r="C22" s="110" t="s">
        <v>3327</v>
      </c>
      <c r="D22" s="110" t="s">
        <v>3327</v>
      </c>
      <c r="E22" s="110" t="s">
        <v>3327</v>
      </c>
      <c r="F22" s="62">
        <v>0</v>
      </c>
      <c r="G22" s="110" t="s">
        <v>3327</v>
      </c>
      <c r="H22" s="110" t="s">
        <v>3327</v>
      </c>
      <c r="I22" s="61">
        <v>0</v>
      </c>
      <c r="J22" s="62">
        <v>0</v>
      </c>
      <c r="K22" s="110" t="s">
        <v>3327</v>
      </c>
      <c r="L22" s="62">
        <v>0</v>
      </c>
      <c r="M22" s="110" t="s">
        <v>3327</v>
      </c>
      <c r="N22" s="61">
        <v>0</v>
      </c>
      <c r="O22" s="61">
        <v>0</v>
      </c>
    </row>
    <row r="23" spans="1:15">
      <c r="A23" t="s">
        <v>180</v>
      </c>
      <c r="B23" t="s">
        <v>180</v>
      </c>
      <c r="C23" t="s">
        <v>180</v>
      </c>
      <c r="D23" s="110" t="s">
        <v>3327</v>
      </c>
      <c r="E23" s="110" t="s">
        <v>3327</v>
      </c>
      <c r="F23" s="58">
        <v>0</v>
      </c>
      <c r="G23" t="s">
        <v>180</v>
      </c>
      <c r="H23" s="59">
        <v>0</v>
      </c>
      <c r="I23" s="59">
        <v>0</v>
      </c>
      <c r="J23" s="58">
        <v>0</v>
      </c>
      <c r="K23" s="58">
        <v>0</v>
      </c>
      <c r="L23" s="58">
        <v>0</v>
      </c>
      <c r="M23" s="59">
        <v>0</v>
      </c>
      <c r="N23" s="59">
        <v>0</v>
      </c>
      <c r="O23" s="59">
        <v>0</v>
      </c>
    </row>
    <row r="24" spans="1:15">
      <c r="A24" s="60" t="s">
        <v>1907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62">
        <v>0</v>
      </c>
      <c r="G24" s="110" t="s">
        <v>3327</v>
      </c>
      <c r="H24" s="110" t="s">
        <v>3327</v>
      </c>
      <c r="I24" s="61">
        <v>0</v>
      </c>
      <c r="J24" s="62">
        <v>0</v>
      </c>
      <c r="K24" s="110" t="s">
        <v>3327</v>
      </c>
      <c r="L24" s="62">
        <v>0</v>
      </c>
      <c r="M24" s="110" t="s">
        <v>3327</v>
      </c>
      <c r="N24" s="61">
        <v>0</v>
      </c>
      <c r="O24" s="61">
        <v>0</v>
      </c>
    </row>
    <row r="25" spans="1:15">
      <c r="A25" t="s">
        <v>180</v>
      </c>
      <c r="B25" t="s">
        <v>180</v>
      </c>
      <c r="C25" t="s">
        <v>180</v>
      </c>
      <c r="D25" s="110" t="s">
        <v>3327</v>
      </c>
      <c r="E25" s="110" t="s">
        <v>3327</v>
      </c>
      <c r="F25" s="58">
        <v>0</v>
      </c>
      <c r="G25" t="s">
        <v>180</v>
      </c>
      <c r="H25" s="59">
        <v>0</v>
      </c>
      <c r="I25" s="59">
        <v>0</v>
      </c>
      <c r="J25" s="58">
        <v>0</v>
      </c>
      <c r="K25" s="58">
        <v>0</v>
      </c>
      <c r="L25" s="58">
        <v>0</v>
      </c>
      <c r="M25" s="59">
        <v>0</v>
      </c>
      <c r="N25" s="59">
        <v>0</v>
      </c>
      <c r="O25" s="59">
        <v>0</v>
      </c>
    </row>
    <row r="26" spans="1:15">
      <c r="A26" s="60" t="s">
        <v>822</v>
      </c>
      <c r="B26" s="109" t="s">
        <v>3327</v>
      </c>
      <c r="C26" s="110" t="s">
        <v>3327</v>
      </c>
      <c r="D26" s="110" t="s">
        <v>3327</v>
      </c>
      <c r="E26" s="110" t="s">
        <v>3327</v>
      </c>
      <c r="F26" s="62">
        <v>0</v>
      </c>
      <c r="G26" s="110" t="s">
        <v>3327</v>
      </c>
      <c r="H26" s="110" t="s">
        <v>3327</v>
      </c>
      <c r="I26" s="61">
        <v>0</v>
      </c>
      <c r="J26" s="62">
        <v>0</v>
      </c>
      <c r="K26" s="110" t="s">
        <v>3327</v>
      </c>
      <c r="L26" s="62">
        <v>0</v>
      </c>
      <c r="M26" s="110" t="s">
        <v>3327</v>
      </c>
      <c r="N26" s="61">
        <v>0</v>
      </c>
      <c r="O26" s="61">
        <v>0</v>
      </c>
    </row>
    <row r="27" spans="1:15">
      <c r="A27" t="s">
        <v>180</v>
      </c>
      <c r="B27" t="s">
        <v>180</v>
      </c>
      <c r="C27" t="s">
        <v>180</v>
      </c>
      <c r="D27" s="110" t="s">
        <v>3327</v>
      </c>
      <c r="E27" s="110" t="s">
        <v>3327</v>
      </c>
      <c r="F27" s="58">
        <v>0</v>
      </c>
      <c r="G27" t="s">
        <v>180</v>
      </c>
      <c r="H27" s="59">
        <v>0</v>
      </c>
      <c r="I27" s="59">
        <v>0</v>
      </c>
      <c r="J27" s="58">
        <v>0</v>
      </c>
      <c r="K27" s="58">
        <v>0</v>
      </c>
      <c r="L27" s="58">
        <v>0</v>
      </c>
      <c r="M27" s="59">
        <v>0</v>
      </c>
      <c r="N27" s="59">
        <v>0</v>
      </c>
      <c r="O27" s="59">
        <v>0</v>
      </c>
    </row>
    <row r="28" spans="1:15">
      <c r="A28" s="60" t="s">
        <v>190</v>
      </c>
      <c r="B28" s="109" t="s">
        <v>3327</v>
      </c>
      <c r="C28" s="110" t="s">
        <v>3327</v>
      </c>
      <c r="D28" s="110" t="s">
        <v>3327</v>
      </c>
      <c r="E28" s="110" t="s">
        <v>3327</v>
      </c>
      <c r="F28" s="62">
        <v>0</v>
      </c>
      <c r="G28" s="110" t="s">
        <v>3327</v>
      </c>
      <c r="H28" s="110" t="s">
        <v>3327</v>
      </c>
      <c r="I28" s="61">
        <v>0</v>
      </c>
      <c r="J28" s="62">
        <v>0</v>
      </c>
      <c r="K28" s="110" t="s">
        <v>3327</v>
      </c>
      <c r="L28" s="62">
        <v>0</v>
      </c>
      <c r="M28" s="110" t="s">
        <v>3327</v>
      </c>
      <c r="N28" s="61">
        <v>0</v>
      </c>
      <c r="O28" s="61">
        <v>0</v>
      </c>
    </row>
    <row r="29" spans="1:15">
      <c r="A29" s="60" t="s">
        <v>295</v>
      </c>
      <c r="B29" s="109" t="s">
        <v>3327</v>
      </c>
      <c r="C29" s="110" t="s">
        <v>3327</v>
      </c>
      <c r="D29" s="110" t="s">
        <v>3327</v>
      </c>
      <c r="E29" s="110" t="s">
        <v>3327</v>
      </c>
      <c r="F29" s="62">
        <v>0</v>
      </c>
      <c r="G29" s="110" t="s">
        <v>3327</v>
      </c>
      <c r="H29" s="110" t="s">
        <v>3327</v>
      </c>
      <c r="I29" s="61">
        <v>0</v>
      </c>
      <c r="J29" s="62">
        <v>0</v>
      </c>
      <c r="K29" s="110" t="s">
        <v>3327</v>
      </c>
      <c r="L29" s="62">
        <v>0</v>
      </c>
      <c r="M29" s="110" t="s">
        <v>3327</v>
      </c>
      <c r="N29" s="61">
        <v>0</v>
      </c>
      <c r="O29" s="61">
        <v>0</v>
      </c>
    </row>
    <row r="30" spans="1:15">
      <c r="A30" t="s">
        <v>180</v>
      </c>
      <c r="B30" t="s">
        <v>180</v>
      </c>
      <c r="C30" t="s">
        <v>180</v>
      </c>
      <c r="D30" s="110" t="s">
        <v>3327</v>
      </c>
      <c r="E30" s="110" t="s">
        <v>3327</v>
      </c>
      <c r="F30" s="58">
        <v>0</v>
      </c>
      <c r="G30" t="s">
        <v>180</v>
      </c>
      <c r="H30" s="59">
        <v>0</v>
      </c>
      <c r="I30" s="59">
        <v>0</v>
      </c>
      <c r="J30" s="58">
        <v>0</v>
      </c>
      <c r="K30" s="58">
        <v>0</v>
      </c>
      <c r="L30" s="58">
        <v>0</v>
      </c>
      <c r="M30" s="59">
        <v>0</v>
      </c>
      <c r="N30" s="59">
        <v>0</v>
      </c>
      <c r="O30" s="59">
        <v>0</v>
      </c>
    </row>
    <row r="31" spans="1:15">
      <c r="A31" s="60" t="s">
        <v>1908</v>
      </c>
      <c r="B31" s="109" t="s">
        <v>3327</v>
      </c>
      <c r="C31" s="110" t="s">
        <v>3327</v>
      </c>
      <c r="D31" s="110" t="s">
        <v>3327</v>
      </c>
      <c r="E31" s="110" t="s">
        <v>3327</v>
      </c>
      <c r="F31" s="62">
        <v>0</v>
      </c>
      <c r="G31" s="110" t="s">
        <v>3327</v>
      </c>
      <c r="H31" s="110" t="s">
        <v>3327</v>
      </c>
      <c r="I31" s="61">
        <v>0</v>
      </c>
      <c r="J31" s="62">
        <v>0</v>
      </c>
      <c r="K31" s="110" t="s">
        <v>3327</v>
      </c>
      <c r="L31" s="62">
        <v>0</v>
      </c>
      <c r="M31" s="110" t="s">
        <v>3327</v>
      </c>
      <c r="N31" s="61">
        <v>0</v>
      </c>
      <c r="O31" s="61">
        <v>0</v>
      </c>
    </row>
    <row r="32" spans="1:15">
      <c r="A32" t="s">
        <v>180</v>
      </c>
      <c r="B32" t="s">
        <v>180</v>
      </c>
      <c r="C32" t="s">
        <v>180</v>
      </c>
      <c r="D32" s="110" t="s">
        <v>3327</v>
      </c>
      <c r="E32" s="110" t="s">
        <v>3327</v>
      </c>
      <c r="F32" s="58">
        <v>0</v>
      </c>
      <c r="G32" t="s">
        <v>180</v>
      </c>
      <c r="H32" s="59">
        <v>0</v>
      </c>
      <c r="I32" s="59">
        <v>0</v>
      </c>
      <c r="J32" s="58">
        <v>0</v>
      </c>
      <c r="K32" s="58">
        <v>0</v>
      </c>
      <c r="L32" s="58">
        <v>0</v>
      </c>
      <c r="M32" s="59">
        <v>0</v>
      </c>
      <c r="N32" s="59">
        <v>0</v>
      </c>
      <c r="O32" s="59">
        <v>0</v>
      </c>
    </row>
    <row r="33" spans="1:15">
      <c r="A33" t="s">
        <v>303</v>
      </c>
      <c r="B33" s="109" t="s">
        <v>3327</v>
      </c>
      <c r="C33" s="110" t="s">
        <v>3327</v>
      </c>
      <c r="D33" s="110" t="s">
        <v>3327</v>
      </c>
      <c r="E33" s="110" t="s">
        <v>3327</v>
      </c>
      <c r="F33" s="110" t="s">
        <v>3327</v>
      </c>
      <c r="G33" s="110" t="s">
        <v>3327</v>
      </c>
      <c r="H33" s="110" t="s">
        <v>3327</v>
      </c>
      <c r="I33" s="110" t="s">
        <v>3327</v>
      </c>
      <c r="J33" s="110" t="s">
        <v>3327</v>
      </c>
      <c r="K33" s="110" t="s">
        <v>3327</v>
      </c>
      <c r="L33" s="110" t="s">
        <v>3327</v>
      </c>
      <c r="M33" s="110" t="s">
        <v>3327</v>
      </c>
      <c r="N33" s="110" t="s">
        <v>3327</v>
      </c>
      <c r="O33" s="110" t="s">
        <v>3327</v>
      </c>
    </row>
    <row r="34" spans="1:15">
      <c r="A34" t="s">
        <v>304</v>
      </c>
      <c r="B34" s="109" t="s">
        <v>3327</v>
      </c>
      <c r="C34" s="110" t="s">
        <v>3327</v>
      </c>
      <c r="D34" s="110" t="s">
        <v>3327</v>
      </c>
      <c r="E34" s="110" t="s">
        <v>3327</v>
      </c>
      <c r="F34" s="110" t="s">
        <v>3327</v>
      </c>
      <c r="G34" s="110" t="s">
        <v>3327</v>
      </c>
      <c r="H34" s="110" t="s">
        <v>3327</v>
      </c>
      <c r="I34" s="110" t="s">
        <v>3327</v>
      </c>
      <c r="J34" s="110" t="s">
        <v>3327</v>
      </c>
      <c r="K34" s="110" t="s">
        <v>3327</v>
      </c>
      <c r="L34" s="110" t="s">
        <v>3327</v>
      </c>
      <c r="M34" s="110" t="s">
        <v>3327</v>
      </c>
      <c r="N34" s="110" t="s">
        <v>3327</v>
      </c>
      <c r="O34" s="110" t="s">
        <v>3327</v>
      </c>
    </row>
    <row r="35" spans="1:15">
      <c r="A35" t="s">
        <v>305</v>
      </c>
      <c r="B35" s="109" t="s">
        <v>3327</v>
      </c>
      <c r="C35" s="110" t="s">
        <v>3327</v>
      </c>
      <c r="D35" s="110" t="s">
        <v>3327</v>
      </c>
      <c r="E35" s="110" t="s">
        <v>3327</v>
      </c>
      <c r="F35" s="110" t="s">
        <v>3327</v>
      </c>
      <c r="G35" s="110" t="s">
        <v>3327</v>
      </c>
      <c r="H35" s="110" t="s">
        <v>3327</v>
      </c>
      <c r="I35" s="110" t="s">
        <v>3327</v>
      </c>
      <c r="J35" s="110" t="s">
        <v>3327</v>
      </c>
      <c r="K35" s="110" t="s">
        <v>3327</v>
      </c>
      <c r="L35" s="110" t="s">
        <v>3327</v>
      </c>
      <c r="M35" s="110" t="s">
        <v>3327</v>
      </c>
      <c r="N35" s="110" t="s">
        <v>3327</v>
      </c>
      <c r="O35" s="110" t="s">
        <v>3327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A1:AY1048576 BA1:XFD1048576 AZ1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4" t="s">
        <v>3326</v>
      </c>
      <c r="D1" s="14"/>
      <c r="E1" s="14"/>
    </row>
    <row r="2" spans="1:20">
      <c r="A2" s="2" t="s">
        <v>1</v>
      </c>
      <c r="B2" s="10" t="s">
        <v>2601</v>
      </c>
      <c r="D2" s="14"/>
      <c r="E2" s="14"/>
    </row>
    <row r="3" spans="1:20">
      <c r="A3" s="2" t="s">
        <v>2</v>
      </c>
      <c r="B3" s="21" t="s">
        <v>2602</v>
      </c>
      <c r="D3" s="14"/>
      <c r="E3" s="14"/>
    </row>
    <row r="4" spans="1:20">
      <c r="A4" s="2" t="s">
        <v>3</v>
      </c>
      <c r="B4" s="65" t="s">
        <v>165</v>
      </c>
      <c r="D4" s="14"/>
      <c r="E4" s="14"/>
    </row>
    <row r="5" spans="1:20" ht="18.75">
      <c r="A5" s="85" t="s">
        <v>78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20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67</v>
      </c>
      <c r="I6" s="36" t="s">
        <v>68</v>
      </c>
      <c r="J6" s="36" t="s">
        <v>50</v>
      </c>
      <c r="K6" s="36" t="s">
        <v>51</v>
      </c>
      <c r="L6" s="117" t="s">
        <v>52</v>
      </c>
      <c r="M6" s="36" t="s">
        <v>155</v>
      </c>
      <c r="N6" s="36" t="s">
        <v>156</v>
      </c>
      <c r="O6" s="36" t="s">
        <v>5</v>
      </c>
      <c r="P6" s="36" t="s">
        <v>69</v>
      </c>
      <c r="Q6" s="36" t="s">
        <v>54</v>
      </c>
      <c r="R6" s="37" t="s">
        <v>151</v>
      </c>
      <c r="T6" s="14"/>
    </row>
    <row r="7" spans="1:20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23" t="s">
        <v>70</v>
      </c>
      <c r="I7" s="23" t="s">
        <v>71</v>
      </c>
      <c r="J7" s="103" t="s">
        <v>3327</v>
      </c>
      <c r="K7" s="23" t="s">
        <v>7</v>
      </c>
      <c r="L7" s="23" t="s">
        <v>7</v>
      </c>
      <c r="M7" s="23" t="s">
        <v>152</v>
      </c>
      <c r="N7" s="103" t="s">
        <v>3327</v>
      </c>
      <c r="O7" s="23" t="s">
        <v>6</v>
      </c>
      <c r="P7" s="23" t="s">
        <v>7</v>
      </c>
      <c r="Q7" s="23" t="s">
        <v>7</v>
      </c>
      <c r="R7" s="24" t="s">
        <v>7</v>
      </c>
    </row>
    <row r="8" spans="1:20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6" t="s">
        <v>82</v>
      </c>
      <c r="S8" s="27"/>
    </row>
    <row r="9" spans="1:20" s="18" customFormat="1" ht="20.25">
      <c r="A9" s="19" t="s">
        <v>84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56">
        <v>0.66</v>
      </c>
      <c r="J9" s="105" t="s">
        <v>3327</v>
      </c>
      <c r="K9" s="105" t="s">
        <v>3327</v>
      </c>
      <c r="L9" s="57">
        <v>6.3600000000000004E-2</v>
      </c>
      <c r="M9" s="56">
        <v>84.54</v>
      </c>
      <c r="N9" s="105" t="s">
        <v>3327</v>
      </c>
      <c r="O9" s="56">
        <v>0.30662657999999998</v>
      </c>
      <c r="P9" s="105" t="s">
        <v>3327</v>
      </c>
      <c r="Q9" s="57">
        <v>1</v>
      </c>
      <c r="R9" s="57">
        <v>0</v>
      </c>
      <c r="S9" s="27"/>
    </row>
    <row r="10" spans="1:20">
      <c r="A10" s="60" t="s">
        <v>173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110" t="s">
        <v>3327</v>
      </c>
      <c r="I10" s="62">
        <v>0.66</v>
      </c>
      <c r="J10" s="110" t="s">
        <v>3327</v>
      </c>
      <c r="K10" s="110" t="s">
        <v>3327</v>
      </c>
      <c r="L10" s="61">
        <v>6.3600000000000004E-2</v>
      </c>
      <c r="M10" s="62">
        <v>84.54</v>
      </c>
      <c r="N10" s="110" t="s">
        <v>3327</v>
      </c>
      <c r="O10" s="62">
        <v>0.30662657999999998</v>
      </c>
      <c r="P10" s="110" t="s">
        <v>3327</v>
      </c>
      <c r="Q10" s="61">
        <v>1</v>
      </c>
      <c r="R10" s="61">
        <v>0</v>
      </c>
    </row>
    <row r="11" spans="1:20">
      <c r="A11" s="60" t="s">
        <v>1909</v>
      </c>
      <c r="B11" s="109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110" t="s">
        <v>3327</v>
      </c>
      <c r="I11" s="62">
        <v>0</v>
      </c>
      <c r="J11" s="110" t="s">
        <v>3327</v>
      </c>
      <c r="K11" s="110" t="s">
        <v>3327</v>
      </c>
      <c r="L11" s="61">
        <v>0</v>
      </c>
      <c r="M11" s="62">
        <v>0</v>
      </c>
      <c r="N11" s="110" t="s">
        <v>3327</v>
      </c>
      <c r="O11" s="62">
        <v>0</v>
      </c>
      <c r="P11" s="110" t="s">
        <v>3327</v>
      </c>
      <c r="Q11" s="61">
        <v>0</v>
      </c>
      <c r="R11" s="61">
        <v>0</v>
      </c>
    </row>
    <row r="12" spans="1:20">
      <c r="A12" t="s">
        <v>180</v>
      </c>
      <c r="B12" t="s">
        <v>180</v>
      </c>
      <c r="C12" s="110" t="s">
        <v>3327</v>
      </c>
      <c r="D12" s="110" t="s">
        <v>3327</v>
      </c>
      <c r="E12" t="s">
        <v>180</v>
      </c>
      <c r="F12" t="s">
        <v>180</v>
      </c>
      <c r="G12" s="110" t="s">
        <v>3327</v>
      </c>
      <c r="H12" s="110" t="s">
        <v>3327</v>
      </c>
      <c r="I12" s="58">
        <v>0</v>
      </c>
      <c r="J12" t="s">
        <v>180</v>
      </c>
      <c r="K12" s="59">
        <v>0</v>
      </c>
      <c r="L12" s="59">
        <v>0</v>
      </c>
      <c r="M12" s="58">
        <v>0</v>
      </c>
      <c r="N12" s="58">
        <v>0</v>
      </c>
      <c r="O12" s="58">
        <v>0</v>
      </c>
      <c r="P12" s="59">
        <v>0</v>
      </c>
      <c r="Q12" s="59">
        <v>0</v>
      </c>
      <c r="R12" s="59">
        <v>0</v>
      </c>
    </row>
    <row r="13" spans="1:20">
      <c r="A13" s="60" t="s">
        <v>1910</v>
      </c>
      <c r="B13" s="109" t="s">
        <v>3327</v>
      </c>
      <c r="C13" s="110" t="s">
        <v>3327</v>
      </c>
      <c r="D13" s="110" t="s">
        <v>3327</v>
      </c>
      <c r="E13" s="110" t="s">
        <v>3327</v>
      </c>
      <c r="F13" s="110" t="s">
        <v>3327</v>
      </c>
      <c r="G13" s="110" t="s">
        <v>3327</v>
      </c>
      <c r="H13" s="110" t="s">
        <v>3327</v>
      </c>
      <c r="I13" s="62">
        <v>0</v>
      </c>
      <c r="J13" s="110" t="s">
        <v>3327</v>
      </c>
      <c r="K13" s="110" t="s">
        <v>3327</v>
      </c>
      <c r="L13" s="61">
        <v>0</v>
      </c>
      <c r="M13" s="62">
        <v>0</v>
      </c>
      <c r="N13" s="110" t="s">
        <v>3327</v>
      </c>
      <c r="O13" s="62">
        <v>0</v>
      </c>
      <c r="P13" s="110" t="s">
        <v>3327</v>
      </c>
      <c r="Q13" s="61">
        <v>0</v>
      </c>
      <c r="R13" s="61">
        <v>0</v>
      </c>
    </row>
    <row r="14" spans="1:20">
      <c r="A14" t="s">
        <v>180</v>
      </c>
      <c r="B14" t="s">
        <v>180</v>
      </c>
      <c r="C14" s="110" t="s">
        <v>3327</v>
      </c>
      <c r="D14" s="110" t="s">
        <v>3327</v>
      </c>
      <c r="E14" t="s">
        <v>180</v>
      </c>
      <c r="F14" t="s">
        <v>180</v>
      </c>
      <c r="G14" s="110" t="s">
        <v>3327</v>
      </c>
      <c r="H14" s="110" t="s">
        <v>3327</v>
      </c>
      <c r="I14" s="58">
        <v>0</v>
      </c>
      <c r="J14" t="s">
        <v>180</v>
      </c>
      <c r="K14" s="59">
        <v>0</v>
      </c>
      <c r="L14" s="59">
        <v>0</v>
      </c>
      <c r="M14" s="58">
        <v>0</v>
      </c>
      <c r="N14" s="58">
        <v>0</v>
      </c>
      <c r="O14" s="58">
        <v>0</v>
      </c>
      <c r="P14" s="59">
        <v>0</v>
      </c>
      <c r="Q14" s="59">
        <v>0</v>
      </c>
      <c r="R14" s="59">
        <v>0</v>
      </c>
    </row>
    <row r="15" spans="1:20">
      <c r="A15" s="60" t="s">
        <v>308</v>
      </c>
      <c r="B15" s="109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110" t="s">
        <v>3327</v>
      </c>
      <c r="H15" s="110" t="s">
        <v>3327</v>
      </c>
      <c r="I15" s="62">
        <v>0.66</v>
      </c>
      <c r="J15" s="110" t="s">
        <v>3327</v>
      </c>
      <c r="K15" s="110" t="s">
        <v>3327</v>
      </c>
      <c r="L15" s="61">
        <v>6.3600000000000004E-2</v>
      </c>
      <c r="M15" s="62">
        <v>84.54</v>
      </c>
      <c r="N15" s="110" t="s">
        <v>3327</v>
      </c>
      <c r="O15" s="62">
        <v>0.30662657999999998</v>
      </c>
      <c r="P15" s="110" t="s">
        <v>3327</v>
      </c>
      <c r="Q15" s="61">
        <v>1</v>
      </c>
      <c r="R15" s="61">
        <v>0</v>
      </c>
    </row>
    <row r="16" spans="1:20">
      <c r="A16" t="s">
        <v>1911</v>
      </c>
      <c r="B16" t="s">
        <v>1912</v>
      </c>
      <c r="C16" t="s">
        <v>108</v>
      </c>
      <c r="D16" t="s">
        <v>821</v>
      </c>
      <c r="E16" t="s">
        <v>685</v>
      </c>
      <c r="F16" t="s">
        <v>645</v>
      </c>
      <c r="G16" t="s">
        <v>177</v>
      </c>
      <c r="H16" t="s">
        <v>767</v>
      </c>
      <c r="I16" s="58">
        <v>0.66</v>
      </c>
      <c r="J16" t="s">
        <v>100</v>
      </c>
      <c r="K16" s="59">
        <v>6.3500000000000001E-2</v>
      </c>
      <c r="L16" s="59">
        <v>6.3600000000000004E-2</v>
      </c>
      <c r="M16" s="58">
        <v>84.54</v>
      </c>
      <c r="N16" s="58">
        <v>100</v>
      </c>
      <c r="O16" s="58">
        <v>0.30662657999999998</v>
      </c>
      <c r="P16" s="59">
        <v>0</v>
      </c>
      <c r="Q16" s="59">
        <v>1</v>
      </c>
      <c r="R16" s="59">
        <v>0</v>
      </c>
    </row>
    <row r="17" spans="1:18">
      <c r="A17" s="60" t="s">
        <v>822</v>
      </c>
      <c r="B17" s="109" t="s">
        <v>3327</v>
      </c>
      <c r="C17" s="110" t="s">
        <v>3327</v>
      </c>
      <c r="D17" s="110" t="s">
        <v>3327</v>
      </c>
      <c r="E17" s="110" t="s">
        <v>3327</v>
      </c>
      <c r="F17" s="110" t="s">
        <v>3327</v>
      </c>
      <c r="G17" s="110" t="s">
        <v>3327</v>
      </c>
      <c r="H17" s="110" t="s">
        <v>3327</v>
      </c>
      <c r="I17" s="62">
        <v>0</v>
      </c>
      <c r="J17" s="110" t="s">
        <v>3327</v>
      </c>
      <c r="K17" s="110" t="s">
        <v>3327</v>
      </c>
      <c r="L17" s="61">
        <v>0</v>
      </c>
      <c r="M17" s="62">
        <v>0</v>
      </c>
      <c r="N17" s="110" t="s">
        <v>3327</v>
      </c>
      <c r="O17" s="62">
        <v>0</v>
      </c>
      <c r="P17" s="110" t="s">
        <v>3327</v>
      </c>
      <c r="Q17" s="61">
        <v>0</v>
      </c>
      <c r="R17" s="61">
        <v>0</v>
      </c>
    </row>
    <row r="18" spans="1:18">
      <c r="A18" t="s">
        <v>180</v>
      </c>
      <c r="B18" t="s">
        <v>180</v>
      </c>
      <c r="C18" s="110" t="s">
        <v>3327</v>
      </c>
      <c r="D18" s="110" t="s">
        <v>3327</v>
      </c>
      <c r="E18" t="s">
        <v>180</v>
      </c>
      <c r="F18" t="s">
        <v>180</v>
      </c>
      <c r="G18" s="110" t="s">
        <v>3327</v>
      </c>
      <c r="H18" s="110" t="s">
        <v>3327</v>
      </c>
      <c r="I18" s="58">
        <v>0</v>
      </c>
      <c r="J18" t="s">
        <v>180</v>
      </c>
      <c r="K18" s="59">
        <v>0</v>
      </c>
      <c r="L18" s="59">
        <v>0</v>
      </c>
      <c r="M18" s="58">
        <v>0</v>
      </c>
      <c r="N18" s="58">
        <v>0</v>
      </c>
      <c r="O18" s="58">
        <v>0</v>
      </c>
      <c r="P18" s="59">
        <v>0</v>
      </c>
      <c r="Q18" s="59">
        <v>0</v>
      </c>
      <c r="R18" s="59">
        <v>0</v>
      </c>
    </row>
    <row r="19" spans="1:18">
      <c r="A19" s="60" t="s">
        <v>190</v>
      </c>
      <c r="B19" s="109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110" t="s">
        <v>3327</v>
      </c>
      <c r="H19" s="110" t="s">
        <v>3327</v>
      </c>
      <c r="I19" s="62">
        <v>0</v>
      </c>
      <c r="J19" s="110" t="s">
        <v>3327</v>
      </c>
      <c r="K19" s="110" t="s">
        <v>3327</v>
      </c>
      <c r="L19" s="61">
        <v>0</v>
      </c>
      <c r="M19" s="62">
        <v>0</v>
      </c>
      <c r="N19" s="110" t="s">
        <v>3327</v>
      </c>
      <c r="O19" s="62">
        <v>0</v>
      </c>
      <c r="P19" s="110" t="s">
        <v>3327</v>
      </c>
      <c r="Q19" s="61">
        <v>0</v>
      </c>
      <c r="R19" s="61">
        <v>0</v>
      </c>
    </row>
    <row r="20" spans="1:18">
      <c r="A20" s="60" t="s">
        <v>1913</v>
      </c>
      <c r="B20" s="109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110" t="s">
        <v>3327</v>
      </c>
      <c r="H20" s="110" t="s">
        <v>3327</v>
      </c>
      <c r="I20" s="62">
        <v>0</v>
      </c>
      <c r="J20" s="110" t="s">
        <v>3327</v>
      </c>
      <c r="K20" s="110" t="s">
        <v>3327</v>
      </c>
      <c r="L20" s="61">
        <v>0</v>
      </c>
      <c r="M20" s="62">
        <v>0</v>
      </c>
      <c r="N20" s="110" t="s">
        <v>3327</v>
      </c>
      <c r="O20" s="62">
        <v>0</v>
      </c>
      <c r="P20" s="110" t="s">
        <v>3327</v>
      </c>
      <c r="Q20" s="61">
        <v>0</v>
      </c>
      <c r="R20" s="61">
        <v>0</v>
      </c>
    </row>
    <row r="21" spans="1:18">
      <c r="A21" t="s">
        <v>180</v>
      </c>
      <c r="B21" t="s">
        <v>180</v>
      </c>
      <c r="C21" s="110" t="s">
        <v>3327</v>
      </c>
      <c r="D21" s="110" t="s">
        <v>3327</v>
      </c>
      <c r="E21" t="s">
        <v>180</v>
      </c>
      <c r="F21" t="s">
        <v>180</v>
      </c>
      <c r="G21" s="110" t="s">
        <v>3327</v>
      </c>
      <c r="H21" s="110" t="s">
        <v>3327</v>
      </c>
      <c r="I21" s="58">
        <v>0</v>
      </c>
      <c r="J21" t="s">
        <v>180</v>
      </c>
      <c r="K21" s="59">
        <v>0</v>
      </c>
      <c r="L21" s="59">
        <v>0</v>
      </c>
      <c r="M21" s="58">
        <v>0</v>
      </c>
      <c r="N21" s="58">
        <v>0</v>
      </c>
      <c r="O21" s="58">
        <v>0</v>
      </c>
      <c r="P21" s="59">
        <v>0</v>
      </c>
      <c r="Q21" s="59">
        <v>0</v>
      </c>
      <c r="R21" s="59">
        <v>0</v>
      </c>
    </row>
    <row r="22" spans="1:18">
      <c r="A22" s="60" t="s">
        <v>1914</v>
      </c>
      <c r="B22" s="109" t="s">
        <v>3327</v>
      </c>
      <c r="C22" s="110" t="s">
        <v>3327</v>
      </c>
      <c r="D22" s="110" t="s">
        <v>3327</v>
      </c>
      <c r="E22" s="110" t="s">
        <v>3327</v>
      </c>
      <c r="F22" s="110" t="s">
        <v>3327</v>
      </c>
      <c r="G22" s="110" t="s">
        <v>3327</v>
      </c>
      <c r="H22" s="110" t="s">
        <v>3327</v>
      </c>
      <c r="I22" s="62">
        <v>0</v>
      </c>
      <c r="J22" s="110" t="s">
        <v>3327</v>
      </c>
      <c r="K22" s="110" t="s">
        <v>3327</v>
      </c>
      <c r="L22" s="61">
        <v>0</v>
      </c>
      <c r="M22" s="62">
        <v>0</v>
      </c>
      <c r="N22" s="110" t="s">
        <v>3327</v>
      </c>
      <c r="O22" s="62">
        <v>0</v>
      </c>
      <c r="P22" s="110" t="s">
        <v>3327</v>
      </c>
      <c r="Q22" s="61">
        <v>0</v>
      </c>
      <c r="R22" s="61">
        <v>0</v>
      </c>
    </row>
    <row r="23" spans="1:18">
      <c r="A23" t="s">
        <v>180</v>
      </c>
      <c r="B23" t="s">
        <v>180</v>
      </c>
      <c r="C23" s="110" t="s">
        <v>3327</v>
      </c>
      <c r="D23" s="110" t="s">
        <v>3327</v>
      </c>
      <c r="E23" t="s">
        <v>180</v>
      </c>
      <c r="F23" t="s">
        <v>180</v>
      </c>
      <c r="G23" s="110" t="s">
        <v>3327</v>
      </c>
      <c r="H23" s="110" t="s">
        <v>3327</v>
      </c>
      <c r="I23" s="58">
        <v>0</v>
      </c>
      <c r="J23" t="s">
        <v>180</v>
      </c>
      <c r="K23" s="59">
        <v>0</v>
      </c>
      <c r="L23" s="59">
        <v>0</v>
      </c>
      <c r="M23" s="58">
        <v>0</v>
      </c>
      <c r="N23" s="58">
        <v>0</v>
      </c>
      <c r="O23" s="58">
        <v>0</v>
      </c>
      <c r="P23" s="59">
        <v>0</v>
      </c>
      <c r="Q23" s="59">
        <v>0</v>
      </c>
      <c r="R23" s="59">
        <v>0</v>
      </c>
    </row>
    <row r="24" spans="1:18">
      <c r="A24" t="s">
        <v>192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  <c r="O24" s="110" t="s">
        <v>3327</v>
      </c>
      <c r="P24" s="110" t="s">
        <v>3327</v>
      </c>
      <c r="Q24" s="110" t="s">
        <v>3327</v>
      </c>
      <c r="R24" s="110" t="s">
        <v>3327</v>
      </c>
    </row>
    <row r="25" spans="1:18">
      <c r="A25" t="s">
        <v>303</v>
      </c>
      <c r="B25" s="109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  <c r="O25" s="110" t="s">
        <v>3327</v>
      </c>
      <c r="P25" s="110" t="s">
        <v>3327</v>
      </c>
      <c r="Q25" s="110" t="s">
        <v>3327</v>
      </c>
      <c r="R25" s="110" t="s">
        <v>3327</v>
      </c>
    </row>
    <row r="26" spans="1:18">
      <c r="A26" t="s">
        <v>304</v>
      </c>
      <c r="B26" s="109" t="s">
        <v>3327</v>
      </c>
      <c r="C26" s="110" t="s">
        <v>3327</v>
      </c>
      <c r="D26" s="110" t="s">
        <v>3327</v>
      </c>
      <c r="E26" s="110" t="s">
        <v>3327</v>
      </c>
      <c r="F26" s="110" t="s">
        <v>3327</v>
      </c>
      <c r="G26" s="110" t="s">
        <v>3327</v>
      </c>
      <c r="H26" s="110" t="s">
        <v>3327</v>
      </c>
      <c r="I26" s="110" t="s">
        <v>3327</v>
      </c>
      <c r="J26" s="110" t="s">
        <v>3327</v>
      </c>
      <c r="K26" s="110" t="s">
        <v>3327</v>
      </c>
      <c r="L26" s="110" t="s">
        <v>3327</v>
      </c>
      <c r="M26" s="110" t="s">
        <v>3327</v>
      </c>
      <c r="N26" s="110" t="s">
        <v>3327</v>
      </c>
      <c r="O26" s="110" t="s">
        <v>3327</v>
      </c>
      <c r="P26" s="110" t="s">
        <v>3327</v>
      </c>
      <c r="Q26" s="110" t="s">
        <v>3327</v>
      </c>
      <c r="R26" s="110" t="s">
        <v>3327</v>
      </c>
    </row>
    <row r="27" spans="1:18">
      <c r="A27" t="s">
        <v>305</v>
      </c>
      <c r="B27" s="109" t="s">
        <v>3327</v>
      </c>
      <c r="C27" s="110" t="s">
        <v>3327</v>
      </c>
      <c r="D27" s="110" t="s">
        <v>3327</v>
      </c>
      <c r="E27" s="110" t="s">
        <v>3327</v>
      </c>
      <c r="F27" s="110" t="s">
        <v>3327</v>
      </c>
      <c r="G27" s="110" t="s">
        <v>3327</v>
      </c>
      <c r="H27" s="110" t="s">
        <v>3327</v>
      </c>
      <c r="I27" s="110" t="s">
        <v>3327</v>
      </c>
      <c r="J27" s="110" t="s">
        <v>3327</v>
      </c>
      <c r="K27" s="110" t="s">
        <v>3327</v>
      </c>
      <c r="L27" s="110" t="s">
        <v>3327</v>
      </c>
      <c r="M27" s="110" t="s">
        <v>3327</v>
      </c>
      <c r="N27" s="110" t="s">
        <v>3327</v>
      </c>
      <c r="O27" s="110" t="s">
        <v>3327</v>
      </c>
      <c r="P27" s="110" t="s">
        <v>3327</v>
      </c>
      <c r="Q27" s="110" t="s">
        <v>3327</v>
      </c>
      <c r="R27" s="110" t="s">
        <v>3327</v>
      </c>
    </row>
    <row r="28" spans="1:18" hidden="1"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A365" s="14"/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6"/>
      <c r="C367" s="14"/>
      <c r="D367" s="14"/>
      <c r="E367" s="14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50" width="9.140625" style="14" hidden="1"/>
    <col min="51" max="52" width="0" style="14" hidden="1"/>
    <col min="53" max="16384" width="9.140625" style="14" hidden="1"/>
  </cols>
  <sheetData>
    <row r="1" spans="1:20">
      <c r="A1" s="2" t="s">
        <v>0</v>
      </c>
      <c r="B1" s="64" t="s">
        <v>3326</v>
      </c>
      <c r="D1" s="14"/>
    </row>
    <row r="2" spans="1:20">
      <c r="A2" s="2" t="s">
        <v>1</v>
      </c>
      <c r="B2" s="10" t="s">
        <v>2601</v>
      </c>
      <c r="D2" s="14"/>
    </row>
    <row r="3" spans="1:20">
      <c r="A3" s="2" t="s">
        <v>2</v>
      </c>
      <c r="B3" s="21" t="s">
        <v>2602</v>
      </c>
      <c r="D3" s="14"/>
    </row>
    <row r="4" spans="1:20">
      <c r="A4" s="2" t="s">
        <v>3</v>
      </c>
      <c r="B4" s="65" t="s">
        <v>165</v>
      </c>
      <c r="D4" s="14"/>
    </row>
    <row r="5" spans="1:20" ht="18.75">
      <c r="A5" s="85" t="s">
        <v>85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/>
    </row>
    <row r="6" spans="1:20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48</v>
      </c>
      <c r="G6" s="36" t="s">
        <v>49</v>
      </c>
      <c r="H6" s="36" t="s">
        <v>67</v>
      </c>
      <c r="I6" s="36" t="s">
        <v>68</v>
      </c>
      <c r="J6" s="36" t="s">
        <v>50</v>
      </c>
      <c r="K6" s="36" t="s">
        <v>51</v>
      </c>
      <c r="L6" s="117" t="s">
        <v>52</v>
      </c>
      <c r="M6" s="117" t="s">
        <v>155</v>
      </c>
      <c r="N6" s="36" t="s">
        <v>156</v>
      </c>
      <c r="O6" s="36" t="s">
        <v>5</v>
      </c>
      <c r="P6" s="36" t="s">
        <v>69</v>
      </c>
      <c r="Q6" s="36" t="s">
        <v>54</v>
      </c>
      <c r="R6" s="37" t="s">
        <v>151</v>
      </c>
      <c r="T6" s="14"/>
    </row>
    <row r="7" spans="1:20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103" t="s">
        <v>3327</v>
      </c>
      <c r="H7" s="23" t="s">
        <v>70</v>
      </c>
      <c r="I7" s="23" t="s">
        <v>71</v>
      </c>
      <c r="J7" s="103" t="s">
        <v>3327</v>
      </c>
      <c r="K7" s="23" t="s">
        <v>7</v>
      </c>
      <c r="L7" s="23" t="s">
        <v>7</v>
      </c>
      <c r="M7" s="23" t="s">
        <v>152</v>
      </c>
      <c r="N7" s="103" t="s">
        <v>3327</v>
      </c>
      <c r="O7" s="23" t="s">
        <v>6</v>
      </c>
      <c r="P7" s="23" t="s">
        <v>7</v>
      </c>
      <c r="Q7" s="23" t="s">
        <v>7</v>
      </c>
      <c r="R7" s="24" t="s">
        <v>7</v>
      </c>
    </row>
    <row r="8" spans="1:20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6" t="s">
        <v>75</v>
      </c>
      <c r="P8" s="6" t="s">
        <v>76</v>
      </c>
      <c r="Q8" s="26" t="s">
        <v>81</v>
      </c>
      <c r="R8" s="26" t="s">
        <v>82</v>
      </c>
      <c r="S8" s="27"/>
    </row>
    <row r="9" spans="1:20" s="18" customFormat="1" ht="20.25">
      <c r="A9" s="19" t="s">
        <v>118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56">
        <v>0.34</v>
      </c>
      <c r="J9" s="105" t="s">
        <v>3327</v>
      </c>
      <c r="K9" s="105" t="s">
        <v>3327</v>
      </c>
      <c r="L9" s="57">
        <v>2.5000000000000001E-3</v>
      </c>
      <c r="M9" s="56">
        <v>71557.56</v>
      </c>
      <c r="N9" s="105" t="s">
        <v>3327</v>
      </c>
      <c r="O9" s="56">
        <v>43.426534549568402</v>
      </c>
      <c r="P9" s="105" t="s">
        <v>3327</v>
      </c>
      <c r="Q9" s="57">
        <v>1</v>
      </c>
      <c r="R9" s="57">
        <v>4.0000000000000002E-4</v>
      </c>
      <c r="S9" s="27"/>
    </row>
    <row r="10" spans="1:20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110" t="s">
        <v>3327</v>
      </c>
      <c r="I10" s="62">
        <v>0.28999999999999998</v>
      </c>
      <c r="J10" s="110" t="s">
        <v>3327</v>
      </c>
      <c r="K10" s="110" t="s">
        <v>3327</v>
      </c>
      <c r="L10" s="61">
        <v>2.2000000000000001E-3</v>
      </c>
      <c r="M10" s="62">
        <v>71480.47</v>
      </c>
      <c r="N10" s="110" t="s">
        <v>3327</v>
      </c>
      <c r="O10" s="62">
        <v>43.247449334687097</v>
      </c>
      <c r="P10" s="110" t="s">
        <v>3327</v>
      </c>
      <c r="Q10" s="61">
        <v>0.99590000000000001</v>
      </c>
      <c r="R10" s="61">
        <v>4.0000000000000002E-4</v>
      </c>
    </row>
    <row r="11" spans="1:20">
      <c r="A11" s="60" t="s">
        <v>1909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110" t="s">
        <v>3327</v>
      </c>
      <c r="H11" s="110" t="s">
        <v>3327</v>
      </c>
      <c r="I11" s="62">
        <v>6.48</v>
      </c>
      <c r="J11" s="110" t="s">
        <v>3327</v>
      </c>
      <c r="K11" s="110" t="s">
        <v>3327</v>
      </c>
      <c r="L11" s="61">
        <v>2.7E-2</v>
      </c>
      <c r="M11" s="62">
        <v>1336</v>
      </c>
      <c r="N11" s="110" t="s">
        <v>3327</v>
      </c>
      <c r="O11" s="62">
        <v>1.6031070955180999</v>
      </c>
      <c r="P11" s="110" t="s">
        <v>3327</v>
      </c>
      <c r="Q11" s="61">
        <v>3.6900000000000002E-2</v>
      </c>
      <c r="R11" s="61">
        <v>0</v>
      </c>
    </row>
    <row r="12" spans="1:20">
      <c r="A12" t="s">
        <v>1915</v>
      </c>
      <c r="B12" t="s">
        <v>1916</v>
      </c>
      <c r="C12" t="s">
        <v>108</v>
      </c>
      <c r="D12" t="s">
        <v>318</v>
      </c>
      <c r="E12" t="s">
        <v>110</v>
      </c>
      <c r="F12" t="s">
        <v>176</v>
      </c>
      <c r="G12" t="s">
        <v>177</v>
      </c>
      <c r="H12" t="s">
        <v>1917</v>
      </c>
      <c r="I12" s="58">
        <v>6.12</v>
      </c>
      <c r="J12" t="s">
        <v>98</v>
      </c>
      <c r="K12" s="59">
        <v>4.9000000000000002E-2</v>
      </c>
      <c r="L12" s="59">
        <v>2.6599999999999999E-2</v>
      </c>
      <c r="M12" s="58">
        <v>225.87</v>
      </c>
      <c r="N12" s="58">
        <v>153.22999999999999</v>
      </c>
      <c r="O12" s="58">
        <v>0.34610060100000001</v>
      </c>
      <c r="P12" s="59">
        <v>0</v>
      </c>
      <c r="Q12" s="59">
        <v>8.0000000000000002E-3</v>
      </c>
      <c r="R12" s="59">
        <v>0</v>
      </c>
    </row>
    <row r="13" spans="1:20">
      <c r="A13" t="s">
        <v>1918</v>
      </c>
      <c r="B13" t="s">
        <v>1919</v>
      </c>
      <c r="C13" t="s">
        <v>108</v>
      </c>
      <c r="D13" t="s">
        <v>318</v>
      </c>
      <c r="E13" t="s">
        <v>110</v>
      </c>
      <c r="F13" t="s">
        <v>176</v>
      </c>
      <c r="G13" t="s">
        <v>177</v>
      </c>
      <c r="H13" t="s">
        <v>1920</v>
      </c>
      <c r="I13" s="58">
        <v>9.7899999999999991</v>
      </c>
      <c r="J13" t="s">
        <v>98</v>
      </c>
      <c r="K13" s="59">
        <v>4.1000000000000002E-2</v>
      </c>
      <c r="L13" s="59">
        <v>2.8299999999999999E-2</v>
      </c>
      <c r="M13" s="58">
        <v>477.37</v>
      </c>
      <c r="N13" s="58">
        <v>132.19</v>
      </c>
      <c r="O13" s="58">
        <v>0.63103540300000005</v>
      </c>
      <c r="P13" s="59">
        <v>0</v>
      </c>
      <c r="Q13" s="59">
        <v>1.4500000000000001E-2</v>
      </c>
      <c r="R13" s="59">
        <v>0</v>
      </c>
    </row>
    <row r="14" spans="1:20">
      <c r="A14" t="s">
        <v>1921</v>
      </c>
      <c r="B14" t="s">
        <v>1922</v>
      </c>
      <c r="C14" t="s">
        <v>108</v>
      </c>
      <c r="D14" t="s">
        <v>1923</v>
      </c>
      <c r="E14" t="s">
        <v>685</v>
      </c>
      <c r="F14" t="s">
        <v>315</v>
      </c>
      <c r="G14" t="s">
        <v>127</v>
      </c>
      <c r="H14" t="s">
        <v>1924</v>
      </c>
      <c r="I14" s="58">
        <v>5.29</v>
      </c>
      <c r="J14" t="s">
        <v>98</v>
      </c>
      <c r="K14" s="59">
        <v>2.1399999999999999E-2</v>
      </c>
      <c r="L14" s="59">
        <v>2.1499999999999998E-2</v>
      </c>
      <c r="M14" s="58">
        <v>149.72999999999999</v>
      </c>
      <c r="N14" s="58">
        <v>113.7</v>
      </c>
      <c r="O14" s="58">
        <v>0.17024301</v>
      </c>
      <c r="P14" s="59">
        <v>0</v>
      </c>
      <c r="Q14" s="59">
        <v>3.8999999999999998E-3</v>
      </c>
      <c r="R14" s="59">
        <v>0</v>
      </c>
    </row>
    <row r="15" spans="1:20">
      <c r="A15" t="s">
        <v>1925</v>
      </c>
      <c r="B15" t="s">
        <v>1926</v>
      </c>
      <c r="C15" t="s">
        <v>108</v>
      </c>
      <c r="D15" t="s">
        <v>439</v>
      </c>
      <c r="E15" t="s">
        <v>314</v>
      </c>
      <c r="F15" t="s">
        <v>349</v>
      </c>
      <c r="G15" t="s">
        <v>177</v>
      </c>
      <c r="H15" t="s">
        <v>1927</v>
      </c>
      <c r="I15" s="58">
        <v>3.16</v>
      </c>
      <c r="J15" t="s">
        <v>98</v>
      </c>
      <c r="K15" s="59">
        <v>6.0499999999999998E-2</v>
      </c>
      <c r="L15" s="59">
        <v>1.6400000000000001E-2</v>
      </c>
      <c r="M15" s="58">
        <v>0.08</v>
      </c>
      <c r="N15" s="58">
        <v>169</v>
      </c>
      <c r="O15" s="58">
        <v>1.3520000000000001E-4</v>
      </c>
      <c r="P15" s="59">
        <v>0</v>
      </c>
      <c r="Q15" s="59">
        <v>0</v>
      </c>
      <c r="R15" s="59">
        <v>0</v>
      </c>
    </row>
    <row r="16" spans="1:20">
      <c r="A16" t="s">
        <v>1928</v>
      </c>
      <c r="B16" t="s">
        <v>1929</v>
      </c>
      <c r="C16" t="s">
        <v>108</v>
      </c>
      <c r="D16" t="s">
        <v>1930</v>
      </c>
      <c r="E16" t="s">
        <v>110</v>
      </c>
      <c r="F16" t="s">
        <v>323</v>
      </c>
      <c r="G16" t="s">
        <v>127</v>
      </c>
      <c r="H16" t="s">
        <v>198</v>
      </c>
      <c r="I16" s="58">
        <v>1.65</v>
      </c>
      <c r="J16" t="s">
        <v>98</v>
      </c>
      <c r="K16" s="59">
        <v>5.6000000000000001E-2</v>
      </c>
      <c r="L16" s="59">
        <v>2.35E-2</v>
      </c>
      <c r="M16" s="58">
        <v>39.69</v>
      </c>
      <c r="N16" s="58">
        <v>141.88</v>
      </c>
      <c r="O16" s="58">
        <v>5.6312172000000001E-2</v>
      </c>
      <c r="P16" s="59">
        <v>0</v>
      </c>
      <c r="Q16" s="59">
        <v>1.2999999999999999E-3</v>
      </c>
      <c r="R16" s="59">
        <v>0</v>
      </c>
    </row>
    <row r="17" spans="1:18">
      <c r="A17" t="s">
        <v>1931</v>
      </c>
      <c r="B17" t="s">
        <v>1932</v>
      </c>
      <c r="C17" t="s">
        <v>108</v>
      </c>
      <c r="D17" t="s">
        <v>1933</v>
      </c>
      <c r="E17" t="s">
        <v>111</v>
      </c>
      <c r="F17" t="s">
        <v>364</v>
      </c>
      <c r="G17" t="s">
        <v>127</v>
      </c>
      <c r="H17" t="s">
        <v>1934</v>
      </c>
      <c r="I17" s="58">
        <v>2.5299999999999998</v>
      </c>
      <c r="J17" t="s">
        <v>98</v>
      </c>
      <c r="K17" s="59">
        <v>4.2500000000000003E-2</v>
      </c>
      <c r="L17" s="59">
        <v>4.1799999999999997E-2</v>
      </c>
      <c r="M17" s="58">
        <v>146.29</v>
      </c>
      <c r="N17" s="58">
        <v>101.45</v>
      </c>
      <c r="O17" s="58">
        <v>0.14841120499999999</v>
      </c>
      <c r="P17" s="59">
        <v>0</v>
      </c>
      <c r="Q17" s="59">
        <v>3.3999999999999998E-3</v>
      </c>
      <c r="R17" s="59">
        <v>0</v>
      </c>
    </row>
    <row r="18" spans="1:18">
      <c r="A18" t="s">
        <v>1935</v>
      </c>
      <c r="B18" t="s">
        <v>1936</v>
      </c>
      <c r="C18" t="s">
        <v>108</v>
      </c>
      <c r="D18" t="s">
        <v>1937</v>
      </c>
      <c r="E18" t="s">
        <v>110</v>
      </c>
      <c r="F18" t="s">
        <v>468</v>
      </c>
      <c r="G18" t="s">
        <v>177</v>
      </c>
      <c r="H18" t="s">
        <v>1938</v>
      </c>
      <c r="I18" s="58">
        <v>3.46</v>
      </c>
      <c r="J18" t="s">
        <v>98</v>
      </c>
      <c r="K18" s="59">
        <v>3.6400000000000002E-2</v>
      </c>
      <c r="L18" s="59">
        <v>3.2399999999999998E-2</v>
      </c>
      <c r="M18" s="58">
        <v>108.96</v>
      </c>
      <c r="N18" s="58">
        <v>102.04</v>
      </c>
      <c r="O18" s="58">
        <v>0.11118278400000001</v>
      </c>
      <c r="P18" s="59">
        <v>0</v>
      </c>
      <c r="Q18" s="59">
        <v>2.5999999999999999E-3</v>
      </c>
      <c r="R18" s="59">
        <v>0</v>
      </c>
    </row>
    <row r="19" spans="1:18">
      <c r="A19" t="s">
        <v>1939</v>
      </c>
      <c r="B19" t="s">
        <v>1940</v>
      </c>
      <c r="C19" t="s">
        <v>108</v>
      </c>
      <c r="D19" t="s">
        <v>1941</v>
      </c>
      <c r="E19" t="s">
        <v>314</v>
      </c>
      <c r="F19" t="s">
        <v>481</v>
      </c>
      <c r="G19" t="s">
        <v>127</v>
      </c>
      <c r="H19" t="s">
        <v>1942</v>
      </c>
      <c r="I19" s="58">
        <v>2.48</v>
      </c>
      <c r="J19" t="s">
        <v>98</v>
      </c>
      <c r="K19" s="59">
        <v>8.5000000000000006E-3</v>
      </c>
      <c r="L19" s="59">
        <v>3.8699999999999998E-2</v>
      </c>
      <c r="M19" s="58">
        <v>136.19999999999999</v>
      </c>
      <c r="N19" s="58">
        <v>102.56</v>
      </c>
      <c r="O19" s="58">
        <v>0.13968671999999999</v>
      </c>
      <c r="P19" s="59">
        <v>0</v>
      </c>
      <c r="Q19" s="59">
        <v>3.2000000000000002E-3</v>
      </c>
      <c r="R19" s="59">
        <v>0</v>
      </c>
    </row>
    <row r="20" spans="1:18">
      <c r="A20" t="s">
        <v>1943</v>
      </c>
      <c r="B20" t="s">
        <v>1944</v>
      </c>
      <c r="C20" t="s">
        <v>108</v>
      </c>
      <c r="D20" t="s">
        <v>1945</v>
      </c>
      <c r="E20" t="s">
        <v>103</v>
      </c>
      <c r="F20" s="66" t="s">
        <v>3239</v>
      </c>
      <c r="G20" s="108" t="s">
        <v>3327</v>
      </c>
      <c r="H20" t="s">
        <v>1946</v>
      </c>
      <c r="I20" s="58">
        <v>0</v>
      </c>
      <c r="J20" t="s">
        <v>98</v>
      </c>
      <c r="K20" s="59">
        <v>5.6000000000000001E-2</v>
      </c>
      <c r="L20" s="59">
        <v>0</v>
      </c>
      <c r="M20" s="58">
        <v>51.81</v>
      </c>
      <c r="N20" s="58">
        <v>9.9999999999999995E-7</v>
      </c>
      <c r="O20" s="58">
        <v>5.181E-10</v>
      </c>
      <c r="P20" s="59">
        <v>0</v>
      </c>
      <c r="Q20" s="59">
        <v>0</v>
      </c>
      <c r="R20" s="59">
        <v>0</v>
      </c>
    </row>
    <row r="21" spans="1:18">
      <c r="A21" s="60" t="s">
        <v>1910</v>
      </c>
      <c r="B21" s="110" t="s">
        <v>3327</v>
      </c>
      <c r="C21" s="110" t="s">
        <v>3327</v>
      </c>
      <c r="D21" s="110" t="s">
        <v>3327</v>
      </c>
      <c r="E21" s="110" t="s">
        <v>3327</v>
      </c>
      <c r="F21" s="110" t="s">
        <v>3327</v>
      </c>
      <c r="G21" s="110" t="s">
        <v>3327</v>
      </c>
      <c r="H21" s="110" t="s">
        <v>3327</v>
      </c>
      <c r="I21" s="62">
        <v>0.05</v>
      </c>
      <c r="J21" s="110" t="s">
        <v>3327</v>
      </c>
      <c r="K21" s="110" t="s">
        <v>3327</v>
      </c>
      <c r="L21" s="61">
        <v>1.2999999999999999E-3</v>
      </c>
      <c r="M21" s="62">
        <v>70143.34</v>
      </c>
      <c r="N21" s="110" t="s">
        <v>3327</v>
      </c>
      <c r="O21" s="62">
        <v>41.639929373451999</v>
      </c>
      <c r="P21" s="110" t="s">
        <v>3327</v>
      </c>
      <c r="Q21" s="61">
        <v>0.95889999999999997</v>
      </c>
      <c r="R21" s="61">
        <v>4.0000000000000002E-4</v>
      </c>
    </row>
    <row r="22" spans="1:18">
      <c r="A22" t="s">
        <v>1950</v>
      </c>
      <c r="B22" t="s">
        <v>1951</v>
      </c>
      <c r="C22" t="s">
        <v>108</v>
      </c>
      <c r="D22" t="s">
        <v>1923</v>
      </c>
      <c r="E22" t="s">
        <v>685</v>
      </c>
      <c r="F22" t="s">
        <v>315</v>
      </c>
      <c r="G22" t="s">
        <v>127</v>
      </c>
      <c r="H22" t="s">
        <v>1952</v>
      </c>
      <c r="I22" s="58">
        <v>1.17</v>
      </c>
      <c r="J22" t="s">
        <v>98</v>
      </c>
      <c r="K22" s="59">
        <v>2.5000000000000001E-2</v>
      </c>
      <c r="L22" s="59">
        <v>4.41E-2</v>
      </c>
      <c r="M22" s="58">
        <v>154.52000000000001</v>
      </c>
      <c r="N22" s="58">
        <v>98.59</v>
      </c>
      <c r="O22" s="58">
        <v>0.152341268</v>
      </c>
      <c r="P22" s="59">
        <v>0</v>
      </c>
      <c r="Q22" s="59">
        <v>3.5000000000000001E-3</v>
      </c>
      <c r="R22" s="59">
        <v>0</v>
      </c>
    </row>
    <row r="23" spans="1:18">
      <c r="A23" t="s">
        <v>1953</v>
      </c>
      <c r="B23" t="s">
        <v>1954</v>
      </c>
      <c r="C23" t="s">
        <v>108</v>
      </c>
      <c r="D23" t="s">
        <v>1923</v>
      </c>
      <c r="E23" t="s">
        <v>685</v>
      </c>
      <c r="F23" t="s">
        <v>315</v>
      </c>
      <c r="G23" t="s">
        <v>127</v>
      </c>
      <c r="H23" t="s">
        <v>1955</v>
      </c>
      <c r="I23" s="58">
        <v>4.8899999999999997</v>
      </c>
      <c r="J23" t="s">
        <v>98</v>
      </c>
      <c r="K23" s="59">
        <v>3.7400000000000003E-2</v>
      </c>
      <c r="L23" s="59">
        <v>4.87E-2</v>
      </c>
      <c r="M23" s="58">
        <v>62.15</v>
      </c>
      <c r="N23" s="58">
        <v>95.74</v>
      </c>
      <c r="O23" s="58">
        <v>5.9502409999999999E-2</v>
      </c>
      <c r="P23" s="59">
        <v>0</v>
      </c>
      <c r="Q23" s="59">
        <v>1.4E-3</v>
      </c>
      <c r="R23" s="59">
        <v>0</v>
      </c>
    </row>
    <row r="24" spans="1:18">
      <c r="A24" t="s">
        <v>1956</v>
      </c>
      <c r="B24" t="s">
        <v>1957</v>
      </c>
      <c r="C24" t="s">
        <v>108</v>
      </c>
      <c r="D24" t="s">
        <v>1958</v>
      </c>
      <c r="E24" t="s">
        <v>342</v>
      </c>
      <c r="F24" t="s">
        <v>364</v>
      </c>
      <c r="G24" t="s">
        <v>127</v>
      </c>
      <c r="H24" t="s">
        <v>1959</v>
      </c>
      <c r="I24" s="58">
        <v>2.2400000000000002</v>
      </c>
      <c r="J24" t="s">
        <v>98</v>
      </c>
      <c r="K24" s="59">
        <v>3.1E-2</v>
      </c>
      <c r="L24" s="59">
        <v>4.7500000000000001E-2</v>
      </c>
      <c r="M24" s="58">
        <v>174.98</v>
      </c>
      <c r="N24" s="58">
        <v>96.57</v>
      </c>
      <c r="O24" s="58">
        <v>0.168978186</v>
      </c>
      <c r="P24" s="59">
        <v>0</v>
      </c>
      <c r="Q24" s="59">
        <v>3.8999999999999998E-3</v>
      </c>
      <c r="R24" s="59">
        <v>0</v>
      </c>
    </row>
    <row r="25" spans="1:18">
      <c r="A25" t="s">
        <v>1960</v>
      </c>
      <c r="B25" t="s">
        <v>1961</v>
      </c>
      <c r="C25" t="s">
        <v>108</v>
      </c>
      <c r="D25" t="s">
        <v>1052</v>
      </c>
      <c r="E25" t="s">
        <v>672</v>
      </c>
      <c r="F25" t="s">
        <v>468</v>
      </c>
      <c r="G25" t="s">
        <v>177</v>
      </c>
      <c r="H25" t="s">
        <v>1962</v>
      </c>
      <c r="I25" s="58">
        <v>3.52</v>
      </c>
      <c r="J25" t="s">
        <v>98</v>
      </c>
      <c r="K25" s="59">
        <v>3.3500000000000002E-2</v>
      </c>
      <c r="L25" s="59">
        <v>6.2399999999999997E-2</v>
      </c>
      <c r="M25" s="58">
        <v>112.11</v>
      </c>
      <c r="N25" s="58">
        <v>90.79</v>
      </c>
      <c r="O25" s="58">
        <v>0.10178466899999999</v>
      </c>
      <c r="P25" s="59">
        <v>0</v>
      </c>
      <c r="Q25" s="59">
        <v>2.3E-3</v>
      </c>
      <c r="R25" s="59">
        <v>0</v>
      </c>
    </row>
    <row r="26" spans="1:18">
      <c r="A26" t="s">
        <v>1963</v>
      </c>
      <c r="B26" t="s">
        <v>1964</v>
      </c>
      <c r="C26" t="s">
        <v>108</v>
      </c>
      <c r="D26" t="s">
        <v>1965</v>
      </c>
      <c r="E26" t="s">
        <v>342</v>
      </c>
      <c r="F26" t="s">
        <v>545</v>
      </c>
      <c r="G26" t="s">
        <v>177</v>
      </c>
      <c r="H26" t="s">
        <v>1966</v>
      </c>
      <c r="I26" s="58">
        <v>0.99</v>
      </c>
      <c r="J26" t="s">
        <v>98</v>
      </c>
      <c r="K26" s="59">
        <v>3.5499999999999997E-2</v>
      </c>
      <c r="L26" s="59">
        <v>5.4600000000000003E-2</v>
      </c>
      <c r="M26" s="58">
        <v>120.24</v>
      </c>
      <c r="N26" s="58">
        <v>98.22</v>
      </c>
      <c r="O26" s="58">
        <v>0.118099728</v>
      </c>
      <c r="P26" s="59">
        <v>0</v>
      </c>
      <c r="Q26" s="59">
        <v>2.7000000000000001E-3</v>
      </c>
      <c r="R26" s="59">
        <v>0</v>
      </c>
    </row>
    <row r="27" spans="1:18">
      <c r="A27" t="s">
        <v>1967</v>
      </c>
      <c r="B27" t="s">
        <v>1968</v>
      </c>
      <c r="C27" t="s">
        <v>108</v>
      </c>
      <c r="D27" t="s">
        <v>1969</v>
      </c>
      <c r="E27" t="s">
        <v>111</v>
      </c>
      <c r="F27" t="s">
        <v>550</v>
      </c>
      <c r="G27" t="s">
        <v>127</v>
      </c>
      <c r="H27" t="s">
        <v>1970</v>
      </c>
      <c r="I27" s="58">
        <v>3.91</v>
      </c>
      <c r="J27" t="s">
        <v>98</v>
      </c>
      <c r="K27" s="59">
        <v>7.3300000000000004E-2</v>
      </c>
      <c r="L27" s="59">
        <v>7.3599999999999999E-2</v>
      </c>
      <c r="M27" s="58">
        <v>60.12</v>
      </c>
      <c r="N27" s="58">
        <v>103.1292</v>
      </c>
      <c r="O27" s="58">
        <v>6.2001275039999998E-2</v>
      </c>
      <c r="P27" s="59">
        <v>0</v>
      </c>
      <c r="Q27" s="59">
        <v>1.4E-3</v>
      </c>
      <c r="R27" s="59">
        <v>0</v>
      </c>
    </row>
    <row r="28" spans="1:18">
      <c r="A28" t="s">
        <v>1947</v>
      </c>
      <c r="B28" t="s">
        <v>1948</v>
      </c>
      <c r="C28" t="s">
        <v>108</v>
      </c>
      <c r="D28" t="s">
        <v>439</v>
      </c>
      <c r="E28" t="s">
        <v>314</v>
      </c>
      <c r="F28" s="66" t="s">
        <v>3239</v>
      </c>
      <c r="G28" s="108" t="s">
        <v>3327</v>
      </c>
      <c r="H28" t="s">
        <v>1949</v>
      </c>
      <c r="I28" s="58">
        <v>2.73</v>
      </c>
      <c r="J28" t="s">
        <v>98</v>
      </c>
      <c r="K28" s="59">
        <v>7.0499999999999993E-2</v>
      </c>
      <c r="L28" s="59">
        <v>6.13E-2</v>
      </c>
      <c r="M28" s="58">
        <v>100.9</v>
      </c>
      <c r="N28" s="58">
        <v>100</v>
      </c>
      <c r="O28" s="58">
        <v>0.1009</v>
      </c>
      <c r="P28" s="59">
        <v>0</v>
      </c>
      <c r="Q28" s="59">
        <v>2.3E-3</v>
      </c>
      <c r="R28" s="59">
        <v>0</v>
      </c>
    </row>
    <row r="29" spans="1:18">
      <c r="A29" t="s">
        <v>1971</v>
      </c>
      <c r="B29" t="s">
        <v>1972</v>
      </c>
      <c r="C29" t="s">
        <v>108</v>
      </c>
      <c r="D29" t="s">
        <v>1973</v>
      </c>
      <c r="E29" t="s">
        <v>618</v>
      </c>
      <c r="F29" s="66" t="s">
        <v>3239</v>
      </c>
      <c r="G29" s="108" t="s">
        <v>3327</v>
      </c>
      <c r="H29" t="s">
        <v>228</v>
      </c>
      <c r="I29" s="58">
        <v>0.01</v>
      </c>
      <c r="J29" t="s">
        <v>98</v>
      </c>
      <c r="K29" s="59">
        <v>1E-4</v>
      </c>
      <c r="L29" s="59">
        <v>1E-4</v>
      </c>
      <c r="M29" s="58">
        <v>152.41</v>
      </c>
      <c r="N29" s="58">
        <v>29.41732</v>
      </c>
      <c r="O29" s="58">
        <v>4.4834937412000002E-2</v>
      </c>
      <c r="P29" s="59">
        <v>0</v>
      </c>
      <c r="Q29" s="59">
        <v>1E-3</v>
      </c>
      <c r="R29" s="59">
        <v>0</v>
      </c>
    </row>
    <row r="30" spans="1:18">
      <c r="A30" t="s">
        <v>1974</v>
      </c>
      <c r="B30" t="s">
        <v>1975</v>
      </c>
      <c r="C30" t="s">
        <v>108</v>
      </c>
      <c r="D30" t="s">
        <v>1973</v>
      </c>
      <c r="E30" t="s">
        <v>618</v>
      </c>
      <c r="F30" s="66" t="s">
        <v>3239</v>
      </c>
      <c r="G30" s="108" t="s">
        <v>3327</v>
      </c>
      <c r="H30" t="s">
        <v>228</v>
      </c>
      <c r="I30" s="58">
        <v>0.01</v>
      </c>
      <c r="J30" t="s">
        <v>98</v>
      </c>
      <c r="K30" s="59">
        <v>0</v>
      </c>
      <c r="L30" s="59">
        <v>1E-4</v>
      </c>
      <c r="M30" s="58">
        <v>69205.91</v>
      </c>
      <c r="N30" s="58">
        <v>59</v>
      </c>
      <c r="O30" s="58">
        <v>40.831486900000002</v>
      </c>
      <c r="P30" s="59">
        <v>1E-4</v>
      </c>
      <c r="Q30" s="59">
        <v>0.94020000000000004</v>
      </c>
      <c r="R30" s="59">
        <v>4.0000000000000002E-4</v>
      </c>
    </row>
    <row r="31" spans="1:18">
      <c r="A31" s="60" t="s">
        <v>308</v>
      </c>
      <c r="B31" s="110" t="s">
        <v>3327</v>
      </c>
      <c r="C31" s="110" t="s">
        <v>3327</v>
      </c>
      <c r="D31" s="110" t="s">
        <v>3327</v>
      </c>
      <c r="E31" s="110" t="s">
        <v>3327</v>
      </c>
      <c r="F31" s="110" t="s">
        <v>3327</v>
      </c>
      <c r="G31" s="110" t="s">
        <v>3327</v>
      </c>
      <c r="H31" s="110" t="s">
        <v>3327</v>
      </c>
      <c r="I31" s="62">
        <v>1.68</v>
      </c>
      <c r="J31" s="110" t="s">
        <v>3327</v>
      </c>
      <c r="K31" s="110" t="s">
        <v>3327</v>
      </c>
      <c r="L31" s="61">
        <v>5.8799999999999998E-2</v>
      </c>
      <c r="M31" s="62">
        <v>1.1299999999999999</v>
      </c>
      <c r="N31" s="110" t="s">
        <v>3327</v>
      </c>
      <c r="O31" s="62">
        <v>4.4128657170000004E-3</v>
      </c>
      <c r="P31" s="110" t="s">
        <v>3327</v>
      </c>
      <c r="Q31" s="61">
        <v>1E-4</v>
      </c>
      <c r="R31" s="61">
        <v>0</v>
      </c>
    </row>
    <row r="32" spans="1:18">
      <c r="A32" t="s">
        <v>1976</v>
      </c>
      <c r="B32" t="s">
        <v>1977</v>
      </c>
      <c r="C32" t="s">
        <v>108</v>
      </c>
      <c r="D32" t="s">
        <v>1978</v>
      </c>
      <c r="E32" t="s">
        <v>103</v>
      </c>
      <c r="F32" t="s">
        <v>323</v>
      </c>
      <c r="G32" t="s">
        <v>127</v>
      </c>
      <c r="H32" t="s">
        <v>1979</v>
      </c>
      <c r="I32" s="58">
        <v>1.68</v>
      </c>
      <c r="J32" t="s">
        <v>100</v>
      </c>
      <c r="K32" s="59">
        <v>7.9699999999999993E-2</v>
      </c>
      <c r="L32" s="59">
        <v>5.8799999999999998E-2</v>
      </c>
      <c r="M32" s="58">
        <v>1.1299999999999999</v>
      </c>
      <c r="N32" s="58">
        <v>107.67</v>
      </c>
      <c r="O32" s="58">
        <v>4.4128657170000004E-3</v>
      </c>
      <c r="P32" s="59">
        <v>0</v>
      </c>
      <c r="Q32" s="59">
        <v>1E-4</v>
      </c>
      <c r="R32" s="59">
        <v>0</v>
      </c>
    </row>
    <row r="33" spans="1:18">
      <c r="A33" s="60" t="s">
        <v>822</v>
      </c>
      <c r="B33" s="110" t="s">
        <v>3327</v>
      </c>
      <c r="C33" s="110" t="s">
        <v>3327</v>
      </c>
      <c r="D33" s="110" t="s">
        <v>3327</v>
      </c>
      <c r="E33" s="110" t="s">
        <v>3327</v>
      </c>
      <c r="F33" s="110" t="s">
        <v>3327</v>
      </c>
      <c r="G33" s="110" t="s">
        <v>3327</v>
      </c>
      <c r="H33" s="110" t="s">
        <v>3327</v>
      </c>
      <c r="I33" s="62">
        <v>0</v>
      </c>
      <c r="J33" s="110" t="s">
        <v>3327</v>
      </c>
      <c r="K33" s="110" t="s">
        <v>3327</v>
      </c>
      <c r="L33" s="61">
        <v>0</v>
      </c>
      <c r="M33" s="62">
        <v>0</v>
      </c>
      <c r="N33" s="110" t="s">
        <v>3327</v>
      </c>
      <c r="O33" s="62">
        <v>0</v>
      </c>
      <c r="P33" s="110" t="s">
        <v>3327</v>
      </c>
      <c r="Q33" s="61">
        <v>0</v>
      </c>
      <c r="R33" s="61">
        <v>0</v>
      </c>
    </row>
    <row r="34" spans="1:18">
      <c r="A34" t="s">
        <v>180</v>
      </c>
      <c r="B34" t="s">
        <v>180</v>
      </c>
      <c r="C34" s="110" t="s">
        <v>3327</v>
      </c>
      <c r="D34" s="110" t="s">
        <v>3327</v>
      </c>
      <c r="E34" t="s">
        <v>180</v>
      </c>
      <c r="F34" t="s">
        <v>180</v>
      </c>
      <c r="G34" s="110" t="s">
        <v>3327</v>
      </c>
      <c r="H34" s="110" t="s">
        <v>3327</v>
      </c>
      <c r="I34" s="58">
        <v>0</v>
      </c>
      <c r="J34" t="s">
        <v>180</v>
      </c>
      <c r="K34" s="59">
        <v>0</v>
      </c>
      <c r="L34" s="59">
        <v>0</v>
      </c>
      <c r="M34" s="58">
        <v>0</v>
      </c>
      <c r="N34" s="58">
        <v>0</v>
      </c>
      <c r="O34" s="58">
        <v>0</v>
      </c>
      <c r="P34" s="59">
        <v>0</v>
      </c>
      <c r="Q34" s="59">
        <v>0</v>
      </c>
      <c r="R34" s="59">
        <v>0</v>
      </c>
    </row>
    <row r="35" spans="1:18">
      <c r="A35" s="60" t="s">
        <v>190</v>
      </c>
      <c r="B35" s="110" t="s">
        <v>3327</v>
      </c>
      <c r="C35" s="110" t="s">
        <v>3327</v>
      </c>
      <c r="D35" s="110" t="s">
        <v>3327</v>
      </c>
      <c r="E35" s="110" t="s">
        <v>3327</v>
      </c>
      <c r="F35" s="110" t="s">
        <v>3327</v>
      </c>
      <c r="G35" s="110" t="s">
        <v>3327</v>
      </c>
      <c r="H35" s="110" t="s">
        <v>3327</v>
      </c>
      <c r="I35" s="62">
        <v>12.44</v>
      </c>
      <c r="J35" s="110" t="s">
        <v>3327</v>
      </c>
      <c r="K35" s="110" t="s">
        <v>3327</v>
      </c>
      <c r="L35" s="61">
        <v>5.6899999999999999E-2</v>
      </c>
      <c r="M35" s="62">
        <v>77.09</v>
      </c>
      <c r="N35" s="110" t="s">
        <v>3327</v>
      </c>
      <c r="O35" s="62">
        <v>0.1790852148813</v>
      </c>
      <c r="P35" s="110" t="s">
        <v>3327</v>
      </c>
      <c r="Q35" s="61">
        <v>4.1000000000000003E-3</v>
      </c>
      <c r="R35" s="61">
        <v>0</v>
      </c>
    </row>
    <row r="36" spans="1:18">
      <c r="A36" s="60" t="s">
        <v>309</v>
      </c>
      <c r="B36" s="110" t="s">
        <v>3327</v>
      </c>
      <c r="C36" s="110" t="s">
        <v>3327</v>
      </c>
      <c r="D36" s="110" t="s">
        <v>3327</v>
      </c>
      <c r="E36" s="110" t="s">
        <v>3327</v>
      </c>
      <c r="F36" s="110" t="s">
        <v>3327</v>
      </c>
      <c r="G36" s="110" t="s">
        <v>3327</v>
      </c>
      <c r="H36" s="110" t="s">
        <v>3327</v>
      </c>
      <c r="I36" s="62">
        <v>0</v>
      </c>
      <c r="J36" s="110" t="s">
        <v>3327</v>
      </c>
      <c r="K36" s="110" t="s">
        <v>3327</v>
      </c>
      <c r="L36" s="61">
        <v>0</v>
      </c>
      <c r="M36" s="62">
        <v>0</v>
      </c>
      <c r="N36" s="110" t="s">
        <v>3327</v>
      </c>
      <c r="O36" s="62">
        <v>0</v>
      </c>
      <c r="P36" s="110" t="s">
        <v>3327</v>
      </c>
      <c r="Q36" s="61">
        <v>0</v>
      </c>
      <c r="R36" s="61">
        <v>0</v>
      </c>
    </row>
    <row r="37" spans="1:18">
      <c r="A37" t="s">
        <v>180</v>
      </c>
      <c r="B37" t="s">
        <v>180</v>
      </c>
      <c r="C37" s="110" t="s">
        <v>3327</v>
      </c>
      <c r="D37" s="110" t="s">
        <v>3327</v>
      </c>
      <c r="E37" t="s">
        <v>180</v>
      </c>
      <c r="F37" t="s">
        <v>180</v>
      </c>
      <c r="G37" s="110" t="s">
        <v>3327</v>
      </c>
      <c r="H37" s="110" t="s">
        <v>3327</v>
      </c>
      <c r="I37" s="58">
        <v>0</v>
      </c>
      <c r="J37" t="s">
        <v>180</v>
      </c>
      <c r="K37" s="59">
        <v>0</v>
      </c>
      <c r="L37" s="59">
        <v>0</v>
      </c>
      <c r="M37" s="58">
        <v>0</v>
      </c>
      <c r="N37" s="58">
        <v>0</v>
      </c>
      <c r="O37" s="58">
        <v>0</v>
      </c>
      <c r="P37" s="59">
        <v>0</v>
      </c>
      <c r="Q37" s="59">
        <v>0</v>
      </c>
      <c r="R37" s="59">
        <v>0</v>
      </c>
    </row>
    <row r="38" spans="1:18">
      <c r="A38" s="60" t="s">
        <v>310</v>
      </c>
      <c r="B38" s="110" t="s">
        <v>3327</v>
      </c>
      <c r="C38" s="110" t="s">
        <v>3327</v>
      </c>
      <c r="D38" s="110" t="s">
        <v>3327</v>
      </c>
      <c r="E38" s="110" t="s">
        <v>3327</v>
      </c>
      <c r="F38" s="110" t="s">
        <v>3327</v>
      </c>
      <c r="G38" s="110" t="s">
        <v>3327</v>
      </c>
      <c r="H38" s="110" t="s">
        <v>3327</v>
      </c>
      <c r="I38" s="62">
        <v>12.44</v>
      </c>
      <c r="J38" s="110" t="s">
        <v>3327</v>
      </c>
      <c r="K38" s="110" t="s">
        <v>3327</v>
      </c>
      <c r="L38" s="61">
        <v>5.6899999999999999E-2</v>
      </c>
      <c r="M38" s="62">
        <v>77.09</v>
      </c>
      <c r="N38" s="110" t="s">
        <v>3327</v>
      </c>
      <c r="O38" s="62">
        <v>0.1790852148813</v>
      </c>
      <c r="P38" s="110" t="s">
        <v>3327</v>
      </c>
      <c r="Q38" s="61">
        <v>4.1000000000000003E-3</v>
      </c>
      <c r="R38" s="61">
        <v>0</v>
      </c>
    </row>
    <row r="39" spans="1:18">
      <c r="A39" t="s">
        <v>1980</v>
      </c>
      <c r="B39" t="s">
        <v>1981</v>
      </c>
      <c r="C39" t="s">
        <v>108</v>
      </c>
      <c r="D39" s="108" t="s">
        <v>3327</v>
      </c>
      <c r="E39" t="s">
        <v>1591</v>
      </c>
      <c r="F39" t="s">
        <v>830</v>
      </c>
      <c r="G39" t="s">
        <v>1982</v>
      </c>
      <c r="H39" t="s">
        <v>1983</v>
      </c>
      <c r="I39" s="58">
        <v>10.19</v>
      </c>
      <c r="J39" t="s">
        <v>105</v>
      </c>
      <c r="K39" s="59">
        <v>3.95E-2</v>
      </c>
      <c r="L39" s="59">
        <v>5.3199999999999997E-2</v>
      </c>
      <c r="M39" s="58">
        <v>35.36</v>
      </c>
      <c r="N39" s="58">
        <v>87.48</v>
      </c>
      <c r="O39" s="58">
        <v>8.4728383084800005E-2</v>
      </c>
      <c r="P39" s="59">
        <v>0</v>
      </c>
      <c r="Q39" s="59">
        <v>2E-3</v>
      </c>
      <c r="R39" s="59">
        <v>0</v>
      </c>
    </row>
    <row r="40" spans="1:18">
      <c r="A40" t="s">
        <v>1984</v>
      </c>
      <c r="B40" t="s">
        <v>1985</v>
      </c>
      <c r="C40" t="s">
        <v>108</v>
      </c>
      <c r="D40" s="108" t="s">
        <v>3327</v>
      </c>
      <c r="E40" t="s">
        <v>1591</v>
      </c>
      <c r="F40" t="s">
        <v>950</v>
      </c>
      <c r="G40" t="s">
        <v>864</v>
      </c>
      <c r="H40" t="s">
        <v>1986</v>
      </c>
      <c r="I40" s="58">
        <v>14.46</v>
      </c>
      <c r="J40" t="s">
        <v>105</v>
      </c>
      <c r="K40" s="59">
        <v>4.5600000000000002E-2</v>
      </c>
      <c r="L40" s="59">
        <v>6.0199999999999997E-2</v>
      </c>
      <c r="M40" s="58">
        <v>41.73</v>
      </c>
      <c r="N40" s="58">
        <v>82.55</v>
      </c>
      <c r="O40" s="58">
        <v>9.4356831796499993E-2</v>
      </c>
      <c r="P40" s="59">
        <v>0</v>
      </c>
      <c r="Q40" s="59">
        <v>2.2000000000000001E-3</v>
      </c>
      <c r="R40" s="59">
        <v>0</v>
      </c>
    </row>
    <row r="41" spans="1:18">
      <c r="A41" t="s">
        <v>192</v>
      </c>
      <c r="B41" s="110" t="s">
        <v>3327</v>
      </c>
      <c r="C41" s="110" t="s">
        <v>3327</v>
      </c>
      <c r="D41" s="110" t="s">
        <v>3327</v>
      </c>
      <c r="E41" s="110" t="s">
        <v>3327</v>
      </c>
      <c r="F41" s="110" t="s">
        <v>3327</v>
      </c>
      <c r="G41" s="110" t="s">
        <v>3327</v>
      </c>
      <c r="H41" s="110" t="s">
        <v>3327</v>
      </c>
      <c r="I41" s="110" t="s">
        <v>3327</v>
      </c>
      <c r="J41" s="110" t="s">
        <v>3327</v>
      </c>
      <c r="K41" s="110" t="s">
        <v>3327</v>
      </c>
      <c r="L41" s="110" t="s">
        <v>3327</v>
      </c>
      <c r="M41" s="110" t="s">
        <v>3327</v>
      </c>
      <c r="N41" s="110" t="s">
        <v>3327</v>
      </c>
      <c r="O41" s="110" t="s">
        <v>3327</v>
      </c>
      <c r="P41" s="110" t="s">
        <v>3327</v>
      </c>
      <c r="Q41" s="110" t="s">
        <v>3327</v>
      </c>
      <c r="R41" s="110" t="s">
        <v>3327</v>
      </c>
    </row>
    <row r="42" spans="1:18">
      <c r="A42" t="s">
        <v>303</v>
      </c>
      <c r="B42" s="110" t="s">
        <v>3327</v>
      </c>
      <c r="C42" s="110" t="s">
        <v>3327</v>
      </c>
      <c r="D42" s="110" t="s">
        <v>3327</v>
      </c>
      <c r="E42" s="110" t="s">
        <v>3327</v>
      </c>
      <c r="F42" s="110" t="s">
        <v>3327</v>
      </c>
      <c r="G42" s="110" t="s">
        <v>3327</v>
      </c>
      <c r="H42" s="110" t="s">
        <v>3327</v>
      </c>
      <c r="I42" s="110" t="s">
        <v>3327</v>
      </c>
      <c r="J42" s="110" t="s">
        <v>3327</v>
      </c>
      <c r="K42" s="110" t="s">
        <v>3327</v>
      </c>
      <c r="L42" s="110" t="s">
        <v>3327</v>
      </c>
      <c r="M42" s="110" t="s">
        <v>3327</v>
      </c>
      <c r="N42" s="110" t="s">
        <v>3327</v>
      </c>
      <c r="O42" s="110" t="s">
        <v>3327</v>
      </c>
      <c r="P42" s="110" t="s">
        <v>3327</v>
      </c>
      <c r="Q42" s="110" t="s">
        <v>3327</v>
      </c>
      <c r="R42" s="110" t="s">
        <v>3327</v>
      </c>
    </row>
    <row r="43" spans="1:18">
      <c r="A43" t="s">
        <v>304</v>
      </c>
      <c r="B43" s="110" t="s">
        <v>3327</v>
      </c>
      <c r="C43" s="110" t="s">
        <v>3327</v>
      </c>
      <c r="D43" s="110" t="s">
        <v>3327</v>
      </c>
      <c r="E43" s="110" t="s">
        <v>3327</v>
      </c>
      <c r="F43" s="110" t="s">
        <v>3327</v>
      </c>
      <c r="G43" s="110" t="s">
        <v>3327</v>
      </c>
      <c r="H43" s="110" t="s">
        <v>3327</v>
      </c>
      <c r="I43" s="110" t="s">
        <v>3327</v>
      </c>
      <c r="J43" s="110" t="s">
        <v>3327</v>
      </c>
      <c r="K43" s="110" t="s">
        <v>3327</v>
      </c>
      <c r="L43" s="110" t="s">
        <v>3327</v>
      </c>
      <c r="M43" s="110" t="s">
        <v>3327</v>
      </c>
      <c r="N43" s="110" t="s">
        <v>3327</v>
      </c>
      <c r="O43" s="110" t="s">
        <v>3327</v>
      </c>
      <c r="P43" s="110" t="s">
        <v>3327</v>
      </c>
      <c r="Q43" s="110" t="s">
        <v>3327</v>
      </c>
      <c r="R43" s="110" t="s">
        <v>3327</v>
      </c>
    </row>
    <row r="44" spans="1:18">
      <c r="A44" t="s">
        <v>305</v>
      </c>
      <c r="B44" s="110" t="s">
        <v>3327</v>
      </c>
      <c r="C44" s="110" t="s">
        <v>3327</v>
      </c>
      <c r="D44" s="110" t="s">
        <v>3327</v>
      </c>
      <c r="E44" s="110" t="s">
        <v>3327</v>
      </c>
      <c r="F44" s="110" t="s">
        <v>3327</v>
      </c>
      <c r="G44" s="110" t="s">
        <v>3327</v>
      </c>
      <c r="H44" s="110" t="s">
        <v>3327</v>
      </c>
      <c r="I44" s="110" t="s">
        <v>3327</v>
      </c>
      <c r="J44" s="110" t="s">
        <v>3327</v>
      </c>
      <c r="K44" s="110" t="s">
        <v>3327</v>
      </c>
      <c r="L44" s="110" t="s">
        <v>3327</v>
      </c>
      <c r="M44" s="110" t="s">
        <v>3327</v>
      </c>
      <c r="N44" s="110" t="s">
        <v>3327</v>
      </c>
      <c r="O44" s="110" t="s">
        <v>3327</v>
      </c>
      <c r="P44" s="110" t="s">
        <v>3327</v>
      </c>
      <c r="Q44" s="110" t="s">
        <v>3327</v>
      </c>
      <c r="R44" s="110" t="s">
        <v>3327</v>
      </c>
    </row>
    <row r="45" spans="1:18" hidden="1">
      <c r="B45" s="14"/>
      <c r="C45" s="14"/>
      <c r="D45" s="14"/>
    </row>
    <row r="46" spans="1:18" hidden="1">
      <c r="B46" s="14"/>
      <c r="C46" s="14"/>
      <c r="D46" s="14"/>
    </row>
    <row r="47" spans="1:18" hidden="1">
      <c r="B47" s="14"/>
      <c r="C47" s="14"/>
      <c r="D47" s="14"/>
    </row>
    <row r="48" spans="1:18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1:4" hidden="1">
      <c r="B497" s="14"/>
      <c r="C497" s="14"/>
      <c r="D497" s="14"/>
    </row>
    <row r="498" spans="1:4" hidden="1">
      <c r="B498" s="14"/>
      <c r="C498" s="14"/>
      <c r="D498" s="14"/>
    </row>
    <row r="499" spans="1:4" hidden="1">
      <c r="B499" s="14"/>
      <c r="C499" s="14"/>
      <c r="D499" s="14"/>
    </row>
    <row r="500" spans="1:4" hidden="1">
      <c r="B500" s="14"/>
      <c r="C500" s="14"/>
      <c r="D500" s="14"/>
    </row>
    <row r="501" spans="1:4" hidden="1">
      <c r="B501" s="14"/>
      <c r="C501" s="14"/>
      <c r="D501" s="14"/>
    </row>
    <row r="502" spans="1:4" hidden="1">
      <c r="B502" s="14"/>
      <c r="C502" s="14"/>
      <c r="D502" s="14"/>
    </row>
    <row r="503" spans="1:4" hidden="1">
      <c r="B503" s="14"/>
      <c r="C503" s="14"/>
      <c r="D503" s="14"/>
    </row>
    <row r="504" spans="1:4" hidden="1">
      <c r="B504" s="14"/>
      <c r="C504" s="14"/>
      <c r="D504" s="14"/>
    </row>
    <row r="505" spans="1:4" hidden="1">
      <c r="B505" s="14"/>
      <c r="C505" s="14"/>
      <c r="D505" s="14"/>
    </row>
    <row r="506" spans="1:4" hidden="1">
      <c r="B506" s="14"/>
      <c r="C506" s="14"/>
      <c r="D506" s="14"/>
    </row>
    <row r="507" spans="1:4" hidden="1">
      <c r="B507" s="14"/>
      <c r="C507" s="14"/>
      <c r="D507" s="14"/>
    </row>
    <row r="508" spans="1:4" hidden="1">
      <c r="B508" s="14"/>
      <c r="C508" s="14"/>
      <c r="D508" s="14"/>
    </row>
    <row r="512" spans="1:4" hidden="1">
      <c r="A512" s="14"/>
    </row>
    <row r="513" spans="1:1" hidden="1">
      <c r="A513" s="14"/>
    </row>
    <row r="514" spans="1:1" hidden="1">
      <c r="A514" s="16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A1:AY1048576 BA1:XFD1048576 AZ1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34">
      <c r="A1" s="2" t="s">
        <v>0</v>
      </c>
      <c r="B1" s="64" t="s">
        <v>3326</v>
      </c>
      <c r="D1" s="14"/>
    </row>
    <row r="2" spans="1:34">
      <c r="A2" s="2" t="s">
        <v>1</v>
      </c>
      <c r="B2" s="10" t="s">
        <v>2601</v>
      </c>
      <c r="D2" s="14"/>
    </row>
    <row r="3" spans="1:34">
      <c r="A3" s="2" t="s">
        <v>2</v>
      </c>
      <c r="B3" s="21" t="s">
        <v>2602</v>
      </c>
      <c r="D3" s="14"/>
    </row>
    <row r="4" spans="1:34">
      <c r="A4" s="2" t="s">
        <v>3</v>
      </c>
      <c r="B4" s="65" t="s">
        <v>165</v>
      </c>
      <c r="D4" s="14"/>
    </row>
    <row r="5" spans="1:34" ht="18.75">
      <c r="A5" s="85" t="s">
        <v>87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34" s="16" customFormat="1">
      <c r="A6" s="35" t="s">
        <v>92</v>
      </c>
      <c r="B6" s="36" t="s">
        <v>46</v>
      </c>
      <c r="C6" s="36" t="s">
        <v>117</v>
      </c>
      <c r="D6" s="36" t="s">
        <v>47</v>
      </c>
      <c r="E6" s="36" t="s">
        <v>80</v>
      </c>
      <c r="F6" s="36" t="s">
        <v>50</v>
      </c>
      <c r="G6" s="36" t="s">
        <v>155</v>
      </c>
      <c r="H6" s="36" t="s">
        <v>156</v>
      </c>
      <c r="I6" s="36" t="s">
        <v>5</v>
      </c>
      <c r="J6" s="36" t="s">
        <v>69</v>
      </c>
      <c r="K6" s="36" t="s">
        <v>54</v>
      </c>
      <c r="L6" s="37" t="s">
        <v>151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03" t="s">
        <v>3327</v>
      </c>
      <c r="G7" s="23" t="s">
        <v>152</v>
      </c>
      <c r="H7" s="103" t="s">
        <v>3327</v>
      </c>
      <c r="I7" s="23" t="s">
        <v>6</v>
      </c>
      <c r="J7" s="23" t="s">
        <v>7</v>
      </c>
      <c r="K7" s="23" t="s">
        <v>7</v>
      </c>
      <c r="L7" s="24" t="s">
        <v>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26" t="s">
        <v>63</v>
      </c>
      <c r="L8" s="26" t="s">
        <v>72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s="18" customFormat="1" ht="20.25">
      <c r="A9" s="19" t="s">
        <v>88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56">
        <v>1517</v>
      </c>
      <c r="H9" s="105" t="s">
        <v>3327</v>
      </c>
      <c r="I9" s="56">
        <v>1.517E-6</v>
      </c>
      <c r="J9" s="105" t="s">
        <v>3327</v>
      </c>
      <c r="K9" s="57">
        <v>0</v>
      </c>
      <c r="L9" s="57">
        <v>0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1517</v>
      </c>
      <c r="H10" s="110" t="s">
        <v>3327</v>
      </c>
      <c r="I10" s="62">
        <v>1.517E-6</v>
      </c>
      <c r="J10" s="110" t="s">
        <v>3327</v>
      </c>
      <c r="K10" s="61">
        <v>0</v>
      </c>
      <c r="L10" s="61">
        <v>0</v>
      </c>
    </row>
    <row r="11" spans="1:34">
      <c r="A11" t="s">
        <v>1987</v>
      </c>
      <c r="B11" t="s">
        <v>1988</v>
      </c>
      <c r="C11" t="s">
        <v>108</v>
      </c>
      <c r="D11" t="s">
        <v>1945</v>
      </c>
      <c r="E11" t="s">
        <v>103</v>
      </c>
      <c r="F11" t="s">
        <v>98</v>
      </c>
      <c r="G11" s="58">
        <v>1517</v>
      </c>
      <c r="H11" s="58">
        <v>1E-4</v>
      </c>
      <c r="I11" s="58">
        <v>1.517E-6</v>
      </c>
      <c r="J11" s="59">
        <v>1E-4</v>
      </c>
      <c r="K11" s="59">
        <v>0</v>
      </c>
      <c r="L11" s="59">
        <v>0</v>
      </c>
    </row>
    <row r="12" spans="1:34">
      <c r="A12" s="60" t="s">
        <v>190</v>
      </c>
      <c r="B12" s="110" t="s">
        <v>3327</v>
      </c>
      <c r="C12" s="110" t="s">
        <v>3327</v>
      </c>
      <c r="D12" s="110" t="s">
        <v>3327</v>
      </c>
      <c r="E12" s="110" t="s">
        <v>3327</v>
      </c>
      <c r="F12" s="110" t="s">
        <v>3327</v>
      </c>
      <c r="G12" s="62">
        <v>0</v>
      </c>
      <c r="H12" s="110" t="s">
        <v>3327</v>
      </c>
      <c r="I12" s="62">
        <v>0</v>
      </c>
      <c r="J12" s="110" t="s">
        <v>3327</v>
      </c>
      <c r="K12" s="61">
        <v>0</v>
      </c>
      <c r="L12" s="61">
        <v>0</v>
      </c>
    </row>
    <row r="13" spans="1:34">
      <c r="A13" s="60" t="s">
        <v>309</v>
      </c>
      <c r="B13" s="110" t="s">
        <v>3327</v>
      </c>
      <c r="C13" s="110" t="s">
        <v>3327</v>
      </c>
      <c r="D13" s="110" t="s">
        <v>3327</v>
      </c>
      <c r="E13" s="110" t="s">
        <v>3327</v>
      </c>
      <c r="F13" s="110" t="s">
        <v>3327</v>
      </c>
      <c r="G13" s="62">
        <v>0</v>
      </c>
      <c r="H13" s="110" t="s">
        <v>3327</v>
      </c>
      <c r="I13" s="62">
        <v>0</v>
      </c>
      <c r="J13" s="110" t="s">
        <v>3327</v>
      </c>
      <c r="K13" s="61">
        <v>0</v>
      </c>
      <c r="L13" s="61">
        <v>0</v>
      </c>
    </row>
    <row r="14" spans="1:34">
      <c r="A14" t="s">
        <v>180</v>
      </c>
      <c r="B14" t="s">
        <v>180</v>
      </c>
      <c r="C14" s="110" t="s">
        <v>3327</v>
      </c>
      <c r="D14" s="110" t="s">
        <v>3327</v>
      </c>
      <c r="E14" t="s">
        <v>180</v>
      </c>
      <c r="F14" t="s">
        <v>180</v>
      </c>
      <c r="G14" s="58">
        <v>0</v>
      </c>
      <c r="H14" s="58">
        <v>0</v>
      </c>
      <c r="I14" s="58">
        <v>0</v>
      </c>
      <c r="J14" s="59">
        <v>0</v>
      </c>
      <c r="K14" s="59">
        <v>0</v>
      </c>
      <c r="L14" s="59">
        <v>0</v>
      </c>
    </row>
    <row r="15" spans="1:34">
      <c r="A15" s="60" t="s">
        <v>310</v>
      </c>
      <c r="B15" s="110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62">
        <v>0</v>
      </c>
      <c r="H15" s="110" t="s">
        <v>3327</v>
      </c>
      <c r="I15" s="62">
        <v>0</v>
      </c>
      <c r="J15" s="110" t="s">
        <v>3327</v>
      </c>
      <c r="K15" s="61">
        <v>0</v>
      </c>
      <c r="L15" s="61">
        <v>0</v>
      </c>
    </row>
    <row r="16" spans="1:34">
      <c r="A16" t="s">
        <v>180</v>
      </c>
      <c r="B16" t="s">
        <v>180</v>
      </c>
      <c r="C16" s="110" t="s">
        <v>3327</v>
      </c>
      <c r="D16" s="110" t="s">
        <v>3327</v>
      </c>
      <c r="E16" t="s">
        <v>180</v>
      </c>
      <c r="F16" t="s">
        <v>180</v>
      </c>
      <c r="G16" s="58">
        <v>0</v>
      </c>
      <c r="H16" s="58">
        <v>0</v>
      </c>
      <c r="I16" s="58">
        <v>0</v>
      </c>
      <c r="J16" s="59">
        <v>0</v>
      </c>
      <c r="K16" s="59">
        <v>0</v>
      </c>
      <c r="L16" s="59">
        <v>0</v>
      </c>
    </row>
    <row r="17" spans="1:12">
      <c r="A17" t="s">
        <v>192</v>
      </c>
      <c r="B17" s="110" t="s">
        <v>3327</v>
      </c>
      <c r="C17" s="110" t="s">
        <v>3327</v>
      </c>
      <c r="D17" s="110" t="s">
        <v>3327</v>
      </c>
      <c r="E17" s="110" t="s">
        <v>3327</v>
      </c>
      <c r="F17" s="110" t="s">
        <v>3327</v>
      </c>
      <c r="G17" s="110" t="s">
        <v>3327</v>
      </c>
      <c r="H17" s="110" t="s">
        <v>3327</v>
      </c>
      <c r="I17" s="110" t="s">
        <v>3327</v>
      </c>
      <c r="J17" s="110" t="s">
        <v>3327</v>
      </c>
      <c r="K17" s="110" t="s">
        <v>3327</v>
      </c>
      <c r="L17" s="110" t="s">
        <v>3327</v>
      </c>
    </row>
    <row r="18" spans="1:12">
      <c r="A18" t="s">
        <v>303</v>
      </c>
      <c r="B18" s="110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110" t="s">
        <v>3327</v>
      </c>
      <c r="H18" s="110" t="s">
        <v>3327</v>
      </c>
      <c r="I18" s="110" t="s">
        <v>3327</v>
      </c>
      <c r="J18" s="110" t="s">
        <v>3327</v>
      </c>
      <c r="K18" s="110" t="s">
        <v>3327</v>
      </c>
      <c r="L18" s="110" t="s">
        <v>3327</v>
      </c>
    </row>
    <row r="19" spans="1:12">
      <c r="A19" t="s">
        <v>304</v>
      </c>
      <c r="B19" s="110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110" t="s">
        <v>3327</v>
      </c>
      <c r="H19" s="110" t="s">
        <v>3327</v>
      </c>
      <c r="I19" s="110" t="s">
        <v>3327</v>
      </c>
      <c r="J19" s="110" t="s">
        <v>3327</v>
      </c>
      <c r="K19" s="110" t="s">
        <v>3327</v>
      </c>
      <c r="L19" s="110" t="s">
        <v>3327</v>
      </c>
    </row>
    <row r="20" spans="1:12">
      <c r="A20" t="s">
        <v>305</v>
      </c>
      <c r="B20" s="110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110" t="s">
        <v>3327</v>
      </c>
      <c r="H20" s="110" t="s">
        <v>3327</v>
      </c>
      <c r="I20" s="110" t="s">
        <v>3327</v>
      </c>
      <c r="J20" s="110" t="s">
        <v>3327</v>
      </c>
      <c r="K20" s="110" t="s">
        <v>3327</v>
      </c>
      <c r="L20" s="110" t="s">
        <v>3327</v>
      </c>
    </row>
    <row r="21" spans="1:12" hidden="1"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A387" s="14"/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6"/>
      <c r="B389" s="14"/>
      <c r="C389" s="14"/>
      <c r="D389" s="14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A1:AY1048576 BA1:XFD1048576 AZ1:AZ9999 AZ10001:AZ1048576" xr:uid="{00000000-0002-0000-0F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21">
      <c r="A1" s="2" t="s">
        <v>0</v>
      </c>
      <c r="B1" s="64" t="s">
        <v>3326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2" t="s">
        <v>1</v>
      </c>
      <c r="B2" s="10" t="s">
        <v>2601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>
      <c r="A3" s="2" t="s">
        <v>2</v>
      </c>
      <c r="B3" s="21" t="s">
        <v>2602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2" t="s">
        <v>3</v>
      </c>
      <c r="B4" s="65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8.75">
      <c r="A5" s="85" t="s">
        <v>119</v>
      </c>
      <c r="B5" s="86"/>
      <c r="C5" s="86"/>
      <c r="D5" s="86"/>
      <c r="E5" s="86"/>
      <c r="F5" s="86"/>
      <c r="G5" s="86"/>
      <c r="H5" s="86"/>
      <c r="I5" s="86"/>
      <c r="J5" s="87"/>
    </row>
    <row r="6" spans="1:21" s="16" customFormat="1">
      <c r="A6" s="35" t="s">
        <v>92</v>
      </c>
      <c r="B6" s="36" t="s">
        <v>46</v>
      </c>
      <c r="C6" s="36" t="s">
        <v>50</v>
      </c>
      <c r="D6" s="36" t="s">
        <v>67</v>
      </c>
      <c r="E6" s="36" t="s">
        <v>155</v>
      </c>
      <c r="F6" s="36" t="s">
        <v>156</v>
      </c>
      <c r="G6" s="36" t="s">
        <v>5</v>
      </c>
      <c r="H6" s="36" t="s">
        <v>69</v>
      </c>
      <c r="I6" s="36" t="s">
        <v>54</v>
      </c>
      <c r="J6" s="37" t="s">
        <v>151</v>
      </c>
    </row>
    <row r="7" spans="1:21" s="16" customFormat="1">
      <c r="A7" s="102" t="s">
        <v>3327</v>
      </c>
      <c r="B7" s="103" t="s">
        <v>3327</v>
      </c>
      <c r="C7" s="103" t="s">
        <v>3327</v>
      </c>
      <c r="D7" s="23" t="s">
        <v>70</v>
      </c>
      <c r="E7" s="23" t="s">
        <v>152</v>
      </c>
      <c r="F7" s="103" t="s">
        <v>3327</v>
      </c>
      <c r="G7" s="23" t="s">
        <v>6</v>
      </c>
      <c r="H7" s="23" t="s">
        <v>7</v>
      </c>
      <c r="I7" s="23" t="s">
        <v>7</v>
      </c>
      <c r="J7" s="24" t="s">
        <v>7</v>
      </c>
    </row>
    <row r="8" spans="1:21" s="18" customFormat="1" ht="20.25">
      <c r="A8" s="104" t="s">
        <v>3327</v>
      </c>
      <c r="B8" s="6" t="s">
        <v>8</v>
      </c>
      <c r="C8" s="6" t="s">
        <v>56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26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s="18" customFormat="1" ht="20.25">
      <c r="A9" s="19" t="s">
        <v>120</v>
      </c>
      <c r="B9" s="105" t="s">
        <v>3327</v>
      </c>
      <c r="C9" s="105" t="s">
        <v>3327</v>
      </c>
      <c r="D9" s="105" t="s">
        <v>3327</v>
      </c>
      <c r="E9" s="56">
        <v>17.61</v>
      </c>
      <c r="F9" s="105" t="s">
        <v>3327</v>
      </c>
      <c r="G9" s="56">
        <v>46.503375548405998</v>
      </c>
      <c r="H9" s="105" t="s">
        <v>3327</v>
      </c>
      <c r="I9" s="57">
        <v>1</v>
      </c>
      <c r="J9" s="57">
        <v>4.0000000000000002E-4</v>
      </c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>
      <c r="A10" s="60" t="s">
        <v>173</v>
      </c>
      <c r="B10" s="110" t="s">
        <v>3327</v>
      </c>
      <c r="C10" s="110" t="s">
        <v>3327</v>
      </c>
      <c r="D10" s="110" t="s">
        <v>3327</v>
      </c>
      <c r="E10" s="62">
        <v>13.15</v>
      </c>
      <c r="F10" s="110" t="s">
        <v>3327</v>
      </c>
      <c r="G10" s="62">
        <v>30.176983958586</v>
      </c>
      <c r="H10" s="110" t="s">
        <v>3327</v>
      </c>
      <c r="I10" s="61">
        <v>0.64890000000000003</v>
      </c>
      <c r="J10" s="61">
        <v>2.9999999999999997E-4</v>
      </c>
    </row>
    <row r="11" spans="1:21">
      <c r="A11" s="60" t="s">
        <v>1989</v>
      </c>
      <c r="B11" s="110" t="s">
        <v>3327</v>
      </c>
      <c r="C11" s="110" t="s">
        <v>3327</v>
      </c>
      <c r="D11" s="110" t="s">
        <v>3327</v>
      </c>
      <c r="E11" s="62">
        <v>0</v>
      </c>
      <c r="F11" s="110" t="s">
        <v>3327</v>
      </c>
      <c r="G11" s="62">
        <v>0</v>
      </c>
      <c r="H11" s="110" t="s">
        <v>3327</v>
      </c>
      <c r="I11" s="61">
        <v>0</v>
      </c>
      <c r="J11" s="61">
        <v>0</v>
      </c>
    </row>
    <row r="12" spans="1:21">
      <c r="A12" t="s">
        <v>180</v>
      </c>
      <c r="B12" t="s">
        <v>180</v>
      </c>
      <c r="C12" t="s">
        <v>180</v>
      </c>
      <c r="D12" s="110" t="s">
        <v>3327</v>
      </c>
      <c r="E12" s="58">
        <v>0</v>
      </c>
      <c r="F12" s="58">
        <v>0</v>
      </c>
      <c r="G12" s="58">
        <v>0</v>
      </c>
      <c r="H12" s="59">
        <v>0</v>
      </c>
      <c r="I12" s="59">
        <v>0</v>
      </c>
      <c r="J12" s="59">
        <v>0</v>
      </c>
    </row>
    <row r="13" spans="1:21">
      <c r="A13" s="60" t="s">
        <v>1990</v>
      </c>
      <c r="B13" s="110" t="s">
        <v>3327</v>
      </c>
      <c r="C13" s="110" t="s">
        <v>3327</v>
      </c>
      <c r="D13" s="110" t="s">
        <v>3327</v>
      </c>
      <c r="E13" s="62">
        <v>13.15</v>
      </c>
      <c r="F13" s="110" t="s">
        <v>3327</v>
      </c>
      <c r="G13" s="62">
        <v>30.176983958586</v>
      </c>
      <c r="H13" s="110" t="s">
        <v>3327</v>
      </c>
      <c r="I13" s="61">
        <v>0.64890000000000003</v>
      </c>
      <c r="J13" s="61">
        <v>2.9999999999999997E-4</v>
      </c>
    </row>
    <row r="14" spans="1:21">
      <c r="A14" t="s">
        <v>1991</v>
      </c>
      <c r="B14" t="s">
        <v>1992</v>
      </c>
      <c r="C14" t="s">
        <v>100</v>
      </c>
      <c r="D14" t="s">
        <v>1993</v>
      </c>
      <c r="E14" s="58">
        <v>1.25</v>
      </c>
      <c r="F14" s="58">
        <v>130662.52</v>
      </c>
      <c r="G14" s="58">
        <v>5.9239120004999997</v>
      </c>
      <c r="H14" s="59">
        <v>0</v>
      </c>
      <c r="I14" s="59">
        <v>0.12740000000000001</v>
      </c>
      <c r="J14" s="59">
        <v>1E-4</v>
      </c>
    </row>
    <row r="15" spans="1:21">
      <c r="A15" t="s">
        <v>1994</v>
      </c>
      <c r="B15" t="s">
        <v>1995</v>
      </c>
      <c r="C15" t="s">
        <v>100</v>
      </c>
      <c r="D15" t="s">
        <v>1993</v>
      </c>
      <c r="E15" s="58">
        <v>1.51</v>
      </c>
      <c r="F15" s="58">
        <v>130547.18</v>
      </c>
      <c r="G15" s="58">
        <v>7.1497687900860001</v>
      </c>
      <c r="H15" s="59">
        <v>0</v>
      </c>
      <c r="I15" s="59">
        <v>0.1537</v>
      </c>
      <c r="J15" s="59">
        <v>1E-4</v>
      </c>
    </row>
    <row r="16" spans="1:21">
      <c r="A16" t="s">
        <v>1996</v>
      </c>
      <c r="B16" t="s">
        <v>1997</v>
      </c>
      <c r="C16" t="s">
        <v>98</v>
      </c>
      <c r="D16" t="s">
        <v>1998</v>
      </c>
      <c r="E16" s="58">
        <v>10.39</v>
      </c>
      <c r="F16" s="58">
        <v>164613.12</v>
      </c>
      <c r="G16" s="58">
        <v>17.103303168</v>
      </c>
      <c r="H16" s="59">
        <v>0</v>
      </c>
      <c r="I16" s="59">
        <v>0.36780000000000002</v>
      </c>
      <c r="J16" s="59">
        <v>2.0000000000000001E-4</v>
      </c>
    </row>
    <row r="17" spans="1:10">
      <c r="A17" s="60" t="s">
        <v>1999</v>
      </c>
      <c r="B17" s="110" t="s">
        <v>3327</v>
      </c>
      <c r="C17" s="110" t="s">
        <v>3327</v>
      </c>
      <c r="D17" s="110" t="s">
        <v>3327</v>
      </c>
      <c r="E17" s="62">
        <v>0</v>
      </c>
      <c r="F17" s="110" t="s">
        <v>3327</v>
      </c>
      <c r="G17" s="62">
        <v>0</v>
      </c>
      <c r="H17" s="110" t="s">
        <v>3327</v>
      </c>
      <c r="I17" s="61">
        <v>0</v>
      </c>
      <c r="J17" s="61">
        <v>0</v>
      </c>
    </row>
    <row r="18" spans="1:10">
      <c r="A18" t="s">
        <v>180</v>
      </c>
      <c r="B18" t="s">
        <v>180</v>
      </c>
      <c r="C18" t="s">
        <v>180</v>
      </c>
      <c r="D18" s="110" t="s">
        <v>3327</v>
      </c>
      <c r="E18" s="58">
        <v>0</v>
      </c>
      <c r="F18" s="58">
        <v>0</v>
      </c>
      <c r="G18" s="58">
        <v>0</v>
      </c>
      <c r="H18" s="59">
        <v>0</v>
      </c>
      <c r="I18" s="59">
        <v>0</v>
      </c>
      <c r="J18" s="59">
        <v>0</v>
      </c>
    </row>
    <row r="19" spans="1:10">
      <c r="A19" s="60" t="s">
        <v>2000</v>
      </c>
      <c r="B19" s="110" t="s">
        <v>3327</v>
      </c>
      <c r="C19" s="110" t="s">
        <v>3327</v>
      </c>
      <c r="D19" s="110" t="s">
        <v>3327</v>
      </c>
      <c r="E19" s="62">
        <v>0</v>
      </c>
      <c r="F19" s="110" t="s">
        <v>3327</v>
      </c>
      <c r="G19" s="62">
        <v>0</v>
      </c>
      <c r="H19" s="110" t="s">
        <v>3327</v>
      </c>
      <c r="I19" s="61">
        <v>0</v>
      </c>
      <c r="J19" s="61">
        <v>0</v>
      </c>
    </row>
    <row r="20" spans="1:10">
      <c r="A20" t="s">
        <v>180</v>
      </c>
      <c r="B20" t="s">
        <v>180</v>
      </c>
      <c r="C20" t="s">
        <v>180</v>
      </c>
      <c r="D20" s="110" t="s">
        <v>3327</v>
      </c>
      <c r="E20" s="58">
        <v>0</v>
      </c>
      <c r="F20" s="58">
        <v>0</v>
      </c>
      <c r="G20" s="58">
        <v>0</v>
      </c>
      <c r="H20" s="59">
        <v>0</v>
      </c>
      <c r="I20" s="59">
        <v>0</v>
      </c>
      <c r="J20" s="59">
        <v>0</v>
      </c>
    </row>
    <row r="21" spans="1:10">
      <c r="A21" s="60" t="s">
        <v>190</v>
      </c>
      <c r="B21" s="110" t="s">
        <v>3327</v>
      </c>
      <c r="C21" s="110" t="s">
        <v>3327</v>
      </c>
      <c r="D21" s="110" t="s">
        <v>3327</v>
      </c>
      <c r="E21" s="62">
        <v>4.46</v>
      </c>
      <c r="F21" s="110" t="s">
        <v>3327</v>
      </c>
      <c r="G21" s="62">
        <v>16.326391589819998</v>
      </c>
      <c r="H21" s="110" t="s">
        <v>3327</v>
      </c>
      <c r="I21" s="61">
        <v>0.35110000000000002</v>
      </c>
      <c r="J21" s="61">
        <v>1E-4</v>
      </c>
    </row>
    <row r="22" spans="1:10">
      <c r="A22" s="60" t="s">
        <v>2001</v>
      </c>
      <c r="B22" s="110" t="s">
        <v>3327</v>
      </c>
      <c r="C22" s="110" t="s">
        <v>3327</v>
      </c>
      <c r="D22" s="110" t="s">
        <v>3327</v>
      </c>
      <c r="E22" s="62">
        <v>0</v>
      </c>
      <c r="F22" s="110" t="s">
        <v>3327</v>
      </c>
      <c r="G22" s="62">
        <v>0</v>
      </c>
      <c r="H22" s="110" t="s">
        <v>3327</v>
      </c>
      <c r="I22" s="61">
        <v>0</v>
      </c>
      <c r="J22" s="61">
        <v>0</v>
      </c>
    </row>
    <row r="23" spans="1:10">
      <c r="A23" t="s">
        <v>180</v>
      </c>
      <c r="B23" t="s">
        <v>180</v>
      </c>
      <c r="C23" t="s">
        <v>180</v>
      </c>
      <c r="D23" s="110" t="s">
        <v>3327</v>
      </c>
      <c r="E23" s="58">
        <v>0</v>
      </c>
      <c r="F23" s="58">
        <v>0</v>
      </c>
      <c r="G23" s="58">
        <v>0</v>
      </c>
      <c r="H23" s="59">
        <v>0</v>
      </c>
      <c r="I23" s="59">
        <v>0</v>
      </c>
      <c r="J23" s="59">
        <v>0</v>
      </c>
    </row>
    <row r="24" spans="1:10">
      <c r="A24" s="60" t="s">
        <v>2002</v>
      </c>
      <c r="B24" s="110" t="s">
        <v>3327</v>
      </c>
      <c r="C24" s="110" t="s">
        <v>3327</v>
      </c>
      <c r="D24" s="110" t="s">
        <v>3327</v>
      </c>
      <c r="E24" s="62">
        <v>4.46</v>
      </c>
      <c r="F24" s="110" t="s">
        <v>3327</v>
      </c>
      <c r="G24" s="62">
        <v>16.326391589819998</v>
      </c>
      <c r="H24" s="110" t="s">
        <v>3327</v>
      </c>
      <c r="I24" s="61">
        <v>0.35110000000000002</v>
      </c>
      <c r="J24" s="61">
        <v>1E-4</v>
      </c>
    </row>
    <row r="25" spans="1:10">
      <c r="A25" t="s">
        <v>2003</v>
      </c>
      <c r="B25" t="s">
        <v>2004</v>
      </c>
      <c r="C25" t="s">
        <v>100</v>
      </c>
      <c r="D25" t="s">
        <v>2005</v>
      </c>
      <c r="E25" s="58">
        <v>4.46</v>
      </c>
      <c r="F25" s="58">
        <v>100927.1</v>
      </c>
      <c r="G25" s="58">
        <v>16.326391589819998</v>
      </c>
      <c r="H25" s="59">
        <v>0</v>
      </c>
      <c r="I25" s="59">
        <v>0.35110000000000002</v>
      </c>
      <c r="J25" s="59">
        <v>1E-4</v>
      </c>
    </row>
    <row r="26" spans="1:10">
      <c r="A26" s="60" t="s">
        <v>2006</v>
      </c>
      <c r="B26" s="110" t="s">
        <v>3327</v>
      </c>
      <c r="C26" s="110" t="s">
        <v>3327</v>
      </c>
      <c r="D26" s="110" t="s">
        <v>3327</v>
      </c>
      <c r="E26" s="62">
        <v>0</v>
      </c>
      <c r="F26" s="110" t="s">
        <v>3327</v>
      </c>
      <c r="G26" s="62">
        <v>0</v>
      </c>
      <c r="H26" s="110" t="s">
        <v>3327</v>
      </c>
      <c r="I26" s="61">
        <v>0</v>
      </c>
      <c r="J26" s="61">
        <v>0</v>
      </c>
    </row>
    <row r="27" spans="1:10">
      <c r="A27" t="s">
        <v>180</v>
      </c>
      <c r="B27" t="s">
        <v>180</v>
      </c>
      <c r="C27" t="s">
        <v>180</v>
      </c>
      <c r="D27" s="110" t="s">
        <v>3327</v>
      </c>
      <c r="E27" s="58">
        <v>0</v>
      </c>
      <c r="F27" s="58">
        <v>0</v>
      </c>
      <c r="G27" s="58">
        <v>0</v>
      </c>
      <c r="H27" s="59">
        <v>0</v>
      </c>
      <c r="I27" s="59">
        <v>0</v>
      </c>
      <c r="J27" s="59">
        <v>0</v>
      </c>
    </row>
    <row r="28" spans="1:10">
      <c r="A28" s="60" t="s">
        <v>2007</v>
      </c>
      <c r="B28" s="110" t="s">
        <v>3327</v>
      </c>
      <c r="C28" s="110" t="s">
        <v>3327</v>
      </c>
      <c r="D28" s="110" t="s">
        <v>3327</v>
      </c>
      <c r="E28" s="62">
        <v>0</v>
      </c>
      <c r="F28" s="110" t="s">
        <v>3327</v>
      </c>
      <c r="G28" s="62">
        <v>0</v>
      </c>
      <c r="H28" s="110" t="s">
        <v>3327</v>
      </c>
      <c r="I28" s="61">
        <v>0</v>
      </c>
      <c r="J28" s="61">
        <v>0</v>
      </c>
    </row>
    <row r="29" spans="1:10">
      <c r="A29" t="s">
        <v>180</v>
      </c>
      <c r="B29" t="s">
        <v>180</v>
      </c>
      <c r="C29" t="s">
        <v>180</v>
      </c>
      <c r="D29" s="110" t="s">
        <v>3327</v>
      </c>
      <c r="E29" s="58">
        <v>0</v>
      </c>
      <c r="F29" s="58">
        <v>0</v>
      </c>
      <c r="G29" s="58">
        <v>0</v>
      </c>
      <c r="H29" s="59">
        <v>0</v>
      </c>
      <c r="I29" s="59">
        <v>0</v>
      </c>
      <c r="J29" s="59">
        <v>0</v>
      </c>
    </row>
    <row r="30" spans="1:10">
      <c r="A30" t="s">
        <v>192</v>
      </c>
      <c r="B30" s="110" t="s">
        <v>3327</v>
      </c>
      <c r="C30" s="110" t="s">
        <v>3327</v>
      </c>
      <c r="D30" s="110" t="s">
        <v>3327</v>
      </c>
      <c r="E30" s="110" t="s">
        <v>3327</v>
      </c>
      <c r="F30" s="110" t="s">
        <v>3327</v>
      </c>
      <c r="G30" s="110" t="s">
        <v>3327</v>
      </c>
      <c r="H30" s="110" t="s">
        <v>3327</v>
      </c>
      <c r="I30" s="110" t="s">
        <v>3327</v>
      </c>
      <c r="J30" s="110" t="s">
        <v>3327</v>
      </c>
    </row>
    <row r="31" spans="1:10">
      <c r="A31" t="s">
        <v>303</v>
      </c>
      <c r="B31" s="110" t="s">
        <v>3327</v>
      </c>
      <c r="C31" s="110" t="s">
        <v>3327</v>
      </c>
      <c r="D31" s="110" t="s">
        <v>3327</v>
      </c>
      <c r="E31" s="110" t="s">
        <v>3327</v>
      </c>
      <c r="F31" s="110" t="s">
        <v>3327</v>
      </c>
      <c r="G31" s="110" t="s">
        <v>3327</v>
      </c>
      <c r="H31" s="110" t="s">
        <v>3327</v>
      </c>
      <c r="I31" s="110" t="s">
        <v>3327</v>
      </c>
      <c r="J31" s="110" t="s">
        <v>3327</v>
      </c>
    </row>
    <row r="32" spans="1:10">
      <c r="A32" t="s">
        <v>304</v>
      </c>
      <c r="B32" s="110" t="s">
        <v>3327</v>
      </c>
      <c r="C32" s="110" t="s">
        <v>3327</v>
      </c>
      <c r="D32" s="110" t="s">
        <v>3327</v>
      </c>
      <c r="E32" s="110" t="s">
        <v>3327</v>
      </c>
      <c r="F32" s="110" t="s">
        <v>3327</v>
      </c>
      <c r="G32" s="110" t="s">
        <v>3327</v>
      </c>
      <c r="H32" s="110" t="s">
        <v>3327</v>
      </c>
      <c r="I32" s="110" t="s">
        <v>3327</v>
      </c>
      <c r="J32" s="110" t="s">
        <v>3327</v>
      </c>
    </row>
    <row r="33" spans="1:10">
      <c r="A33" t="s">
        <v>305</v>
      </c>
      <c r="B33" s="110" t="s">
        <v>3327</v>
      </c>
      <c r="C33" s="110" t="s">
        <v>3327</v>
      </c>
      <c r="D33" s="110" t="s">
        <v>3327</v>
      </c>
      <c r="E33" s="110" t="s">
        <v>3327</v>
      </c>
      <c r="F33" s="110" t="s">
        <v>3327</v>
      </c>
      <c r="G33" s="110" t="s">
        <v>3327</v>
      </c>
      <c r="H33" s="110" t="s">
        <v>3327</v>
      </c>
      <c r="I33" s="110" t="s">
        <v>3327</v>
      </c>
      <c r="J33" s="110" t="s">
        <v>3327</v>
      </c>
    </row>
    <row r="34" spans="1:10" hidden="1">
      <c r="B34" s="14"/>
    </row>
    <row r="35" spans="1:10" hidden="1">
      <c r="B35" s="14"/>
    </row>
    <row r="36" spans="1:10" hidden="1">
      <c r="B36" s="14"/>
    </row>
    <row r="37" spans="1:10" hidden="1">
      <c r="B37" s="14"/>
    </row>
    <row r="38" spans="1:10" hidden="1">
      <c r="B38" s="14"/>
    </row>
    <row r="39" spans="1:10" hidden="1">
      <c r="B39" s="14"/>
    </row>
    <row r="40" spans="1:10" hidden="1">
      <c r="B40" s="14"/>
    </row>
    <row r="41" spans="1:10" hidden="1">
      <c r="B41" s="14"/>
    </row>
    <row r="42" spans="1:10" hidden="1">
      <c r="B42" s="14"/>
    </row>
    <row r="43" spans="1:10" hidden="1">
      <c r="B43" s="14"/>
    </row>
    <row r="44" spans="1:10" hidden="1">
      <c r="B44" s="14"/>
    </row>
    <row r="45" spans="1:10" hidden="1">
      <c r="B45" s="14"/>
    </row>
    <row r="46" spans="1:10" hidden="1">
      <c r="B46" s="14"/>
    </row>
    <row r="47" spans="1:10" hidden="1">
      <c r="B47" s="14"/>
    </row>
    <row r="48" spans="1:10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5">
      <c r="A1" s="2" t="s">
        <v>0</v>
      </c>
      <c r="B1" s="64" t="s">
        <v>3326</v>
      </c>
    </row>
    <row r="2" spans="1:15">
      <c r="A2" s="2" t="s">
        <v>1</v>
      </c>
      <c r="B2" s="10" t="s">
        <v>2601</v>
      </c>
    </row>
    <row r="3" spans="1:15">
      <c r="A3" s="2" t="s">
        <v>2</v>
      </c>
      <c r="B3" s="21" t="s">
        <v>2602</v>
      </c>
    </row>
    <row r="4" spans="1:15">
      <c r="A4" s="2" t="s">
        <v>3</v>
      </c>
      <c r="B4" s="65" t="s">
        <v>165</v>
      </c>
    </row>
    <row r="5" spans="1:15" ht="18.75">
      <c r="A5" s="85" t="s">
        <v>121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5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36" t="s">
        <v>67</v>
      </c>
      <c r="F6" s="36" t="s">
        <v>155</v>
      </c>
      <c r="G6" s="36" t="s">
        <v>156</v>
      </c>
      <c r="H6" s="36" t="s">
        <v>5</v>
      </c>
      <c r="I6" s="36" t="s">
        <v>69</v>
      </c>
      <c r="J6" s="36" t="s">
        <v>54</v>
      </c>
      <c r="K6" s="37" t="s">
        <v>151</v>
      </c>
      <c r="L6" s="14"/>
      <c r="M6" s="14"/>
      <c r="N6" s="14"/>
      <c r="O6" s="14"/>
    </row>
    <row r="7" spans="1:15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7" t="s">
        <v>70</v>
      </c>
      <c r="F7" s="17" t="s">
        <v>152</v>
      </c>
      <c r="G7" s="103" t="s">
        <v>3327</v>
      </c>
      <c r="H7" s="17" t="s">
        <v>6</v>
      </c>
      <c r="I7" s="23" t="s">
        <v>7</v>
      </c>
      <c r="J7" s="23" t="s">
        <v>7</v>
      </c>
      <c r="K7" s="24" t="s">
        <v>7</v>
      </c>
      <c r="L7" s="14"/>
      <c r="M7" s="14"/>
      <c r="N7" s="14"/>
      <c r="O7" s="14"/>
    </row>
    <row r="8" spans="1:15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6" t="s">
        <v>62</v>
      </c>
      <c r="K8" s="26" t="s">
        <v>63</v>
      </c>
      <c r="L8" s="14"/>
      <c r="M8" s="14"/>
      <c r="N8" s="14"/>
      <c r="O8" s="14"/>
    </row>
    <row r="9" spans="1:15" s="18" customFormat="1" ht="20.25">
      <c r="A9" s="19" t="s">
        <v>93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56">
        <v>699.49</v>
      </c>
      <c r="G9" s="105" t="s">
        <v>3327</v>
      </c>
      <c r="H9" s="56">
        <v>2.1810529999999999E-5</v>
      </c>
      <c r="I9" s="105" t="s">
        <v>3327</v>
      </c>
      <c r="J9" s="57">
        <v>0.55530000000000002</v>
      </c>
      <c r="K9" s="57">
        <v>0</v>
      </c>
      <c r="L9" s="14"/>
      <c r="M9" s="14"/>
      <c r="N9" s="14"/>
      <c r="O9" s="14"/>
    </row>
    <row r="10" spans="1:15">
      <c r="A10" s="60" t="s">
        <v>2008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62">
        <v>699.49</v>
      </c>
      <c r="G10" s="110" t="s">
        <v>3327</v>
      </c>
      <c r="H10" s="62">
        <v>2.1810529999999999E-5</v>
      </c>
      <c r="I10" s="110" t="s">
        <v>3327</v>
      </c>
      <c r="J10" s="61">
        <v>0.55530000000000002</v>
      </c>
      <c r="K10" s="61">
        <v>0</v>
      </c>
    </row>
    <row r="11" spans="1:15">
      <c r="A11" t="s">
        <v>2009</v>
      </c>
      <c r="B11" t="s">
        <v>2010</v>
      </c>
      <c r="C11" t="s">
        <v>618</v>
      </c>
      <c r="D11" t="s">
        <v>98</v>
      </c>
      <c r="E11" t="s">
        <v>2011</v>
      </c>
      <c r="F11" s="58">
        <v>576.71</v>
      </c>
      <c r="G11" s="58">
        <v>2.0999999999999999E-3</v>
      </c>
      <c r="H11" s="58">
        <v>1.211091E-5</v>
      </c>
      <c r="I11" s="59">
        <v>0</v>
      </c>
      <c r="J11" s="59">
        <v>0.55530000000000002</v>
      </c>
      <c r="K11" s="59">
        <v>0</v>
      </c>
    </row>
    <row r="12" spans="1:15">
      <c r="A12" t="s">
        <v>2012</v>
      </c>
      <c r="B12" t="s">
        <v>2013</v>
      </c>
      <c r="C12" t="s">
        <v>109</v>
      </c>
      <c r="D12" t="s">
        <v>98</v>
      </c>
      <c r="E12" t="s">
        <v>2014</v>
      </c>
      <c r="F12" s="58">
        <v>122.78</v>
      </c>
      <c r="G12" s="58">
        <v>7.9000000000000008E-3</v>
      </c>
      <c r="H12" s="58">
        <v>9.6996200000000008E-6</v>
      </c>
      <c r="I12" s="59">
        <v>0</v>
      </c>
      <c r="J12" s="59">
        <v>0</v>
      </c>
      <c r="K12" s="59">
        <v>0</v>
      </c>
    </row>
    <row r="13" spans="1:15">
      <c r="A13" s="60" t="s">
        <v>1862</v>
      </c>
      <c r="B13" s="110" t="s">
        <v>3327</v>
      </c>
      <c r="C13" s="110" t="s">
        <v>3327</v>
      </c>
      <c r="D13" s="110" t="s">
        <v>3327</v>
      </c>
      <c r="E13" s="110" t="s">
        <v>3327</v>
      </c>
      <c r="F13" s="62">
        <v>0</v>
      </c>
      <c r="G13" s="110" t="s">
        <v>3327</v>
      </c>
      <c r="H13" s="62">
        <v>0</v>
      </c>
      <c r="I13" s="110" t="s">
        <v>3327</v>
      </c>
      <c r="J13" s="61">
        <v>0</v>
      </c>
      <c r="K13" s="61">
        <v>0</v>
      </c>
    </row>
    <row r="14" spans="1:15">
      <c r="A14" t="s">
        <v>180</v>
      </c>
      <c r="B14" t="s">
        <v>180</v>
      </c>
      <c r="C14" t="s">
        <v>180</v>
      </c>
      <c r="D14" t="s">
        <v>180</v>
      </c>
      <c r="E14" s="110" t="s">
        <v>3327</v>
      </c>
      <c r="F14" s="58">
        <v>0</v>
      </c>
      <c r="G14" s="58">
        <v>0</v>
      </c>
      <c r="H14" s="58">
        <v>0</v>
      </c>
      <c r="I14" s="59">
        <v>0</v>
      </c>
      <c r="J14" s="59">
        <v>0</v>
      </c>
      <c r="K14" s="59">
        <v>0</v>
      </c>
    </row>
    <row r="15" spans="1:15">
      <c r="A15" t="s">
        <v>192</v>
      </c>
      <c r="B15" s="110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110" t="s">
        <v>3327</v>
      </c>
      <c r="H15" s="110" t="s">
        <v>3327</v>
      </c>
      <c r="I15" s="110" t="s">
        <v>3327</v>
      </c>
      <c r="J15" s="110" t="s">
        <v>3327</v>
      </c>
      <c r="K15" s="110" t="s">
        <v>3327</v>
      </c>
    </row>
    <row r="16" spans="1:15">
      <c r="A16" t="s">
        <v>303</v>
      </c>
      <c r="B16" s="110" t="s">
        <v>3327</v>
      </c>
      <c r="C16" s="110" t="s">
        <v>3327</v>
      </c>
      <c r="D16" s="110" t="s">
        <v>3327</v>
      </c>
      <c r="E16" s="110" t="s">
        <v>3327</v>
      </c>
      <c r="F16" s="110" t="s">
        <v>3327</v>
      </c>
      <c r="G16" s="110" t="s">
        <v>3327</v>
      </c>
      <c r="H16" s="110" t="s">
        <v>3327</v>
      </c>
      <c r="I16" s="110" t="s">
        <v>3327</v>
      </c>
      <c r="J16" s="110" t="s">
        <v>3327</v>
      </c>
      <c r="K16" s="110" t="s">
        <v>3327</v>
      </c>
    </row>
    <row r="17" spans="1:11">
      <c r="A17" t="s">
        <v>304</v>
      </c>
      <c r="B17" s="110" t="s">
        <v>3327</v>
      </c>
      <c r="C17" s="110" t="s">
        <v>3327</v>
      </c>
      <c r="D17" s="110" t="s">
        <v>3327</v>
      </c>
      <c r="E17" s="110" t="s">
        <v>3327</v>
      </c>
      <c r="F17" s="110" t="s">
        <v>3327</v>
      </c>
      <c r="G17" s="110" t="s">
        <v>3327</v>
      </c>
      <c r="H17" s="110" t="s">
        <v>3327</v>
      </c>
      <c r="I17" s="110" t="s">
        <v>3327</v>
      </c>
      <c r="J17" s="110" t="s">
        <v>3327</v>
      </c>
      <c r="K17" s="110" t="s">
        <v>3327</v>
      </c>
    </row>
    <row r="18" spans="1:11">
      <c r="A18" t="s">
        <v>305</v>
      </c>
      <c r="B18" s="110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110" t="s">
        <v>3327</v>
      </c>
      <c r="H18" s="110" t="s">
        <v>3327</v>
      </c>
      <c r="I18" s="110" t="s">
        <v>3327</v>
      </c>
      <c r="J18" s="110" t="s">
        <v>3327</v>
      </c>
      <c r="K18" s="110" t="s">
        <v>3327</v>
      </c>
    </row>
    <row r="19" spans="1:11" hidden="1">
      <c r="B19" s="14"/>
      <c r="C19" s="14"/>
    </row>
    <row r="20" spans="1:11" hidden="1">
      <c r="B20" s="14"/>
      <c r="C20" s="14"/>
    </row>
    <row r="21" spans="1:11" hidden="1">
      <c r="B21" s="14"/>
      <c r="C21" s="14"/>
    </row>
    <row r="22" spans="1:11" hidden="1">
      <c r="B22" s="14"/>
      <c r="C22" s="14"/>
    </row>
    <row r="23" spans="1:11" hidden="1">
      <c r="B23" s="14"/>
      <c r="C23" s="14"/>
    </row>
    <row r="24" spans="1:11" hidden="1">
      <c r="B24" s="14"/>
      <c r="C24" s="14"/>
    </row>
    <row r="25" spans="1:11" hidden="1">
      <c r="B25" s="14"/>
      <c r="C25" s="14"/>
    </row>
    <row r="26" spans="1:11" hidden="1">
      <c r="B26" s="14"/>
      <c r="C26" s="14"/>
    </row>
    <row r="27" spans="1:11" hidden="1">
      <c r="B27" s="14"/>
      <c r="C27" s="14"/>
    </row>
    <row r="28" spans="1:11" hidden="1">
      <c r="B28" s="14"/>
      <c r="C28" s="14"/>
    </row>
    <row r="29" spans="1:11" hidden="1">
      <c r="B29" s="14"/>
      <c r="C29" s="14"/>
    </row>
    <row r="30" spans="1:11" hidden="1">
      <c r="B30" s="14"/>
      <c r="C30" s="14"/>
    </row>
    <row r="31" spans="1:11" hidden="1">
      <c r="B31" s="14"/>
      <c r="C31" s="14"/>
    </row>
    <row r="32" spans="1:11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34" width="5.7109375" style="14" hidden="1"/>
    <col min="35" max="43" width="9.140625" style="14" hidden="1"/>
    <col min="44" max="52" width="0" style="14" hidden="1"/>
    <col min="53" max="16384" width="9.140625" style="14" hidden="1"/>
  </cols>
  <sheetData>
    <row r="1" spans="1:12">
      <c r="A1" s="2" t="s">
        <v>0</v>
      </c>
      <c r="B1" s="64" t="s">
        <v>3326</v>
      </c>
    </row>
    <row r="2" spans="1:12">
      <c r="A2" s="2" t="s">
        <v>1</v>
      </c>
      <c r="B2" s="10" t="s">
        <v>2601</v>
      </c>
    </row>
    <row r="3" spans="1:12">
      <c r="A3" s="2" t="s">
        <v>2</v>
      </c>
      <c r="B3" s="21" t="s">
        <v>2602</v>
      </c>
    </row>
    <row r="4" spans="1:12">
      <c r="A4" s="2" t="s">
        <v>3</v>
      </c>
      <c r="B4" s="65" t="s">
        <v>165</v>
      </c>
    </row>
    <row r="5" spans="1:12" ht="18.75">
      <c r="A5" s="85" t="s">
        <v>122</v>
      </c>
      <c r="B5" s="86"/>
      <c r="C5" s="86"/>
      <c r="D5" s="86"/>
      <c r="E5" s="86"/>
      <c r="F5" s="86"/>
      <c r="G5" s="86"/>
      <c r="H5" s="86"/>
      <c r="I5" s="86"/>
      <c r="J5" s="86"/>
      <c r="K5" s="87"/>
    </row>
    <row r="6" spans="1:12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36" t="s">
        <v>67</v>
      </c>
      <c r="F6" s="36" t="s">
        <v>155</v>
      </c>
      <c r="G6" s="36" t="s">
        <v>156</v>
      </c>
      <c r="H6" s="36" t="s">
        <v>5</v>
      </c>
      <c r="I6" s="36" t="s">
        <v>69</v>
      </c>
      <c r="J6" s="36" t="s">
        <v>54</v>
      </c>
      <c r="K6" s="37" t="s">
        <v>151</v>
      </c>
      <c r="L6" s="14"/>
    </row>
    <row r="7" spans="1:12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7" t="s">
        <v>70</v>
      </c>
      <c r="F7" s="17" t="s">
        <v>152</v>
      </c>
      <c r="G7" s="103" t="s">
        <v>3327</v>
      </c>
      <c r="H7" s="17" t="s">
        <v>6</v>
      </c>
      <c r="I7" s="23" t="s">
        <v>7</v>
      </c>
      <c r="J7" s="23" t="s">
        <v>7</v>
      </c>
      <c r="K7" s="24" t="s">
        <v>7</v>
      </c>
    </row>
    <row r="8" spans="1:12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26" t="s">
        <v>62</v>
      </c>
      <c r="K8" s="26" t="s">
        <v>63</v>
      </c>
    </row>
    <row r="9" spans="1:12" s="18" customFormat="1" ht="20.25">
      <c r="A9" s="19" t="s">
        <v>95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56">
        <v>220688.58</v>
      </c>
      <c r="G9" s="105" t="s">
        <v>3327</v>
      </c>
      <c r="H9" s="56">
        <v>0.48628614846000001</v>
      </c>
      <c r="I9" s="105" t="s">
        <v>3327</v>
      </c>
      <c r="J9" s="57">
        <v>1</v>
      </c>
      <c r="K9" s="57">
        <v>0</v>
      </c>
    </row>
    <row r="10" spans="1:12">
      <c r="A10" s="60" t="s">
        <v>173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62">
        <v>220688.58</v>
      </c>
      <c r="G10" s="110" t="s">
        <v>3327</v>
      </c>
      <c r="H10" s="62">
        <v>0.48628614846000001</v>
      </c>
      <c r="I10" s="110" t="s">
        <v>3327</v>
      </c>
      <c r="J10" s="61">
        <v>1</v>
      </c>
      <c r="K10" s="61">
        <v>0</v>
      </c>
    </row>
    <row r="11" spans="1:12">
      <c r="A11" s="60" t="s">
        <v>1867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62">
        <v>0</v>
      </c>
      <c r="G11" s="110" t="s">
        <v>3327</v>
      </c>
      <c r="H11" s="62">
        <v>0</v>
      </c>
      <c r="I11" s="110" t="s">
        <v>3327</v>
      </c>
      <c r="J11" s="61">
        <v>0</v>
      </c>
      <c r="K11" s="61">
        <v>0</v>
      </c>
    </row>
    <row r="12" spans="1:12">
      <c r="A12" t="s">
        <v>180</v>
      </c>
      <c r="B12" t="s">
        <v>180</v>
      </c>
      <c r="C12" t="s">
        <v>180</v>
      </c>
      <c r="D12" t="s">
        <v>180</v>
      </c>
      <c r="E12" s="110" t="s">
        <v>3327</v>
      </c>
      <c r="F12" s="58">
        <v>0</v>
      </c>
      <c r="G12" s="58">
        <v>0</v>
      </c>
      <c r="H12" s="58">
        <v>0</v>
      </c>
      <c r="I12" s="59">
        <v>0</v>
      </c>
      <c r="J12" s="59">
        <v>0</v>
      </c>
      <c r="K12" s="59">
        <v>0</v>
      </c>
    </row>
    <row r="13" spans="1:12">
      <c r="A13" s="60" t="s">
        <v>1873</v>
      </c>
      <c r="B13" s="110" t="s">
        <v>3327</v>
      </c>
      <c r="C13" s="110" t="s">
        <v>3327</v>
      </c>
      <c r="D13" s="110" t="s">
        <v>3327</v>
      </c>
      <c r="E13" s="110" t="s">
        <v>3327</v>
      </c>
      <c r="F13" s="62">
        <v>220688.58</v>
      </c>
      <c r="G13" s="110" t="s">
        <v>3327</v>
      </c>
      <c r="H13" s="62">
        <v>0.48628614846000001</v>
      </c>
      <c r="I13" s="110" t="s">
        <v>3327</v>
      </c>
      <c r="J13" s="61">
        <v>1</v>
      </c>
      <c r="K13" s="61">
        <v>0</v>
      </c>
    </row>
    <row r="14" spans="1:12">
      <c r="A14" t="s">
        <v>2015</v>
      </c>
      <c r="B14" t="s">
        <v>2016</v>
      </c>
      <c r="C14" t="s">
        <v>108</v>
      </c>
      <c r="D14" t="s">
        <v>100</v>
      </c>
      <c r="E14" t="s">
        <v>237</v>
      </c>
      <c r="F14" s="58">
        <v>111481.86</v>
      </c>
      <c r="G14" s="58">
        <v>-1.1333</v>
      </c>
      <c r="H14" s="58">
        <v>-1.2634239193800001</v>
      </c>
      <c r="I14" s="59">
        <v>0</v>
      </c>
      <c r="J14" s="59">
        <v>-2.5981000000000001</v>
      </c>
      <c r="K14" s="59">
        <v>0</v>
      </c>
    </row>
    <row r="15" spans="1:12">
      <c r="A15" t="s">
        <v>2017</v>
      </c>
      <c r="B15" t="s">
        <v>2018</v>
      </c>
      <c r="C15" t="s">
        <v>108</v>
      </c>
      <c r="D15" t="s">
        <v>100</v>
      </c>
      <c r="E15" t="s">
        <v>237</v>
      </c>
      <c r="F15" s="58">
        <v>109206.72</v>
      </c>
      <c r="G15" s="58">
        <v>1.6022000000000001</v>
      </c>
      <c r="H15" s="58">
        <v>1.7497100678399999</v>
      </c>
      <c r="I15" s="59">
        <v>0</v>
      </c>
      <c r="J15" s="59">
        <v>3.5981000000000001</v>
      </c>
      <c r="K15" s="59">
        <v>0</v>
      </c>
    </row>
    <row r="16" spans="1:12">
      <c r="A16" s="60" t="s">
        <v>2019</v>
      </c>
      <c r="B16" s="110" t="s">
        <v>3327</v>
      </c>
      <c r="C16" s="110" t="s">
        <v>3327</v>
      </c>
      <c r="D16" s="110" t="s">
        <v>3327</v>
      </c>
      <c r="E16" s="110" t="s">
        <v>3327</v>
      </c>
      <c r="F16" s="62">
        <v>0</v>
      </c>
      <c r="G16" s="110" t="s">
        <v>3327</v>
      </c>
      <c r="H16" s="62">
        <v>0</v>
      </c>
      <c r="I16" s="110" t="s">
        <v>3327</v>
      </c>
      <c r="J16" s="61">
        <v>0</v>
      </c>
      <c r="K16" s="61">
        <v>0</v>
      </c>
    </row>
    <row r="17" spans="1:11">
      <c r="A17" t="s">
        <v>180</v>
      </c>
      <c r="B17" t="s">
        <v>180</v>
      </c>
      <c r="C17" t="s">
        <v>180</v>
      </c>
      <c r="D17" t="s">
        <v>180</v>
      </c>
      <c r="E17" s="110" t="s">
        <v>3327</v>
      </c>
      <c r="F17" s="58">
        <v>0</v>
      </c>
      <c r="G17" s="58">
        <v>0</v>
      </c>
      <c r="H17" s="58">
        <v>0</v>
      </c>
      <c r="I17" s="59">
        <v>0</v>
      </c>
      <c r="J17" s="59">
        <v>0</v>
      </c>
      <c r="K17" s="59">
        <v>0</v>
      </c>
    </row>
    <row r="18" spans="1:11">
      <c r="A18" s="60" t="s">
        <v>1874</v>
      </c>
      <c r="B18" s="110" t="s">
        <v>3327</v>
      </c>
      <c r="C18" s="110" t="s">
        <v>3327</v>
      </c>
      <c r="D18" s="110" t="s">
        <v>3327</v>
      </c>
      <c r="E18" s="110" t="s">
        <v>3327</v>
      </c>
      <c r="F18" s="62">
        <v>0</v>
      </c>
      <c r="G18" s="110" t="s">
        <v>3327</v>
      </c>
      <c r="H18" s="62">
        <v>0</v>
      </c>
      <c r="I18" s="110" t="s">
        <v>3327</v>
      </c>
      <c r="J18" s="61">
        <v>0</v>
      </c>
      <c r="K18" s="61">
        <v>0</v>
      </c>
    </row>
    <row r="19" spans="1:11">
      <c r="A19" t="s">
        <v>180</v>
      </c>
      <c r="B19" t="s">
        <v>180</v>
      </c>
      <c r="C19" t="s">
        <v>180</v>
      </c>
      <c r="D19" t="s">
        <v>180</v>
      </c>
      <c r="E19" s="110" t="s">
        <v>3327</v>
      </c>
      <c r="F19" s="58">
        <v>0</v>
      </c>
      <c r="G19" s="58">
        <v>0</v>
      </c>
      <c r="H19" s="58">
        <v>0</v>
      </c>
      <c r="I19" s="59">
        <v>0</v>
      </c>
      <c r="J19" s="59">
        <v>0</v>
      </c>
      <c r="K19" s="59">
        <v>0</v>
      </c>
    </row>
    <row r="20" spans="1:11">
      <c r="A20" s="60" t="s">
        <v>822</v>
      </c>
      <c r="B20" s="110" t="s">
        <v>3327</v>
      </c>
      <c r="C20" s="110" t="s">
        <v>3327</v>
      </c>
      <c r="D20" s="110" t="s">
        <v>3327</v>
      </c>
      <c r="E20" s="110" t="s">
        <v>3327</v>
      </c>
      <c r="F20" s="62">
        <v>0</v>
      </c>
      <c r="G20" s="110" t="s">
        <v>3327</v>
      </c>
      <c r="H20" s="62">
        <v>0</v>
      </c>
      <c r="I20" s="110" t="s">
        <v>3327</v>
      </c>
      <c r="J20" s="61">
        <v>0</v>
      </c>
      <c r="K20" s="61">
        <v>0</v>
      </c>
    </row>
    <row r="21" spans="1:11">
      <c r="A21" t="s">
        <v>180</v>
      </c>
      <c r="B21" t="s">
        <v>180</v>
      </c>
      <c r="C21" t="s">
        <v>180</v>
      </c>
      <c r="D21" t="s">
        <v>180</v>
      </c>
      <c r="E21" s="110" t="s">
        <v>3327</v>
      </c>
      <c r="F21" s="58">
        <v>0</v>
      </c>
      <c r="G21" s="58">
        <v>0</v>
      </c>
      <c r="H21" s="58">
        <v>0</v>
      </c>
      <c r="I21" s="59">
        <v>0</v>
      </c>
      <c r="J21" s="59">
        <v>0</v>
      </c>
      <c r="K21" s="59">
        <v>0</v>
      </c>
    </row>
    <row r="22" spans="1:11">
      <c r="A22" s="60" t="s">
        <v>190</v>
      </c>
      <c r="B22" s="110" t="s">
        <v>3327</v>
      </c>
      <c r="C22" s="110" t="s">
        <v>3327</v>
      </c>
      <c r="D22" s="110" t="s">
        <v>3327</v>
      </c>
      <c r="E22" s="110" t="s">
        <v>3327</v>
      </c>
      <c r="F22" s="62">
        <v>0</v>
      </c>
      <c r="G22" s="110" t="s">
        <v>3327</v>
      </c>
      <c r="H22" s="62">
        <v>0</v>
      </c>
      <c r="I22" s="110" t="s">
        <v>3327</v>
      </c>
      <c r="J22" s="61">
        <v>0</v>
      </c>
      <c r="K22" s="61">
        <v>0</v>
      </c>
    </row>
    <row r="23" spans="1:11">
      <c r="A23" s="60" t="s">
        <v>1867</v>
      </c>
      <c r="B23" s="110" t="s">
        <v>3327</v>
      </c>
      <c r="C23" s="110" t="s">
        <v>3327</v>
      </c>
      <c r="D23" s="110" t="s">
        <v>3327</v>
      </c>
      <c r="E23" s="110" t="s">
        <v>3327</v>
      </c>
      <c r="F23" s="62">
        <v>0</v>
      </c>
      <c r="G23" s="110" t="s">
        <v>3327</v>
      </c>
      <c r="H23" s="62">
        <v>0</v>
      </c>
      <c r="I23" s="110" t="s">
        <v>3327</v>
      </c>
      <c r="J23" s="61">
        <v>0</v>
      </c>
      <c r="K23" s="61">
        <v>0</v>
      </c>
    </row>
    <row r="24" spans="1:11">
      <c r="A24" t="s">
        <v>180</v>
      </c>
      <c r="B24" t="s">
        <v>180</v>
      </c>
      <c r="C24" t="s">
        <v>180</v>
      </c>
      <c r="D24" t="s">
        <v>180</v>
      </c>
      <c r="E24" s="110" t="s">
        <v>3327</v>
      </c>
      <c r="F24" s="58">
        <v>0</v>
      </c>
      <c r="G24" s="58">
        <v>0</v>
      </c>
      <c r="H24" s="58">
        <v>0</v>
      </c>
      <c r="I24" s="59">
        <v>0</v>
      </c>
      <c r="J24" s="59">
        <v>0</v>
      </c>
      <c r="K24" s="59">
        <v>0</v>
      </c>
    </row>
    <row r="25" spans="1:11">
      <c r="A25" s="60" t="s">
        <v>1879</v>
      </c>
      <c r="B25" s="110" t="s">
        <v>3327</v>
      </c>
      <c r="C25" s="110" t="s">
        <v>3327</v>
      </c>
      <c r="D25" s="110" t="s">
        <v>3327</v>
      </c>
      <c r="E25" s="110" t="s">
        <v>3327</v>
      </c>
      <c r="F25" s="62">
        <v>0</v>
      </c>
      <c r="G25" s="110" t="s">
        <v>3327</v>
      </c>
      <c r="H25" s="62">
        <v>0</v>
      </c>
      <c r="I25" s="110" t="s">
        <v>3327</v>
      </c>
      <c r="J25" s="61">
        <v>0</v>
      </c>
      <c r="K25" s="61">
        <v>0</v>
      </c>
    </row>
    <row r="26" spans="1:11">
      <c r="A26" t="s">
        <v>180</v>
      </c>
      <c r="B26" t="s">
        <v>180</v>
      </c>
      <c r="C26" t="s">
        <v>180</v>
      </c>
      <c r="D26" t="s">
        <v>180</v>
      </c>
      <c r="E26" s="110" t="s">
        <v>3327</v>
      </c>
      <c r="F26" s="58">
        <v>0</v>
      </c>
      <c r="G26" s="58">
        <v>0</v>
      </c>
      <c r="H26" s="58">
        <v>0</v>
      </c>
      <c r="I26" s="59">
        <v>0</v>
      </c>
      <c r="J26" s="59">
        <v>0</v>
      </c>
      <c r="K26" s="59">
        <v>0</v>
      </c>
    </row>
    <row r="27" spans="1:11">
      <c r="A27" s="60" t="s">
        <v>1874</v>
      </c>
      <c r="B27" s="110" t="s">
        <v>3327</v>
      </c>
      <c r="C27" s="110" t="s">
        <v>3327</v>
      </c>
      <c r="D27" s="110" t="s">
        <v>3327</v>
      </c>
      <c r="E27" s="110" t="s">
        <v>3327</v>
      </c>
      <c r="F27" s="62">
        <v>0</v>
      </c>
      <c r="G27" s="110" t="s">
        <v>3327</v>
      </c>
      <c r="H27" s="62">
        <v>0</v>
      </c>
      <c r="I27" s="110" t="s">
        <v>3327</v>
      </c>
      <c r="J27" s="61">
        <v>0</v>
      </c>
      <c r="K27" s="61">
        <v>0</v>
      </c>
    </row>
    <row r="28" spans="1:11">
      <c r="A28" t="s">
        <v>180</v>
      </c>
      <c r="B28" t="s">
        <v>180</v>
      </c>
      <c r="C28" t="s">
        <v>180</v>
      </c>
      <c r="D28" t="s">
        <v>180</v>
      </c>
      <c r="E28" s="110" t="s">
        <v>3327</v>
      </c>
      <c r="F28" s="58">
        <v>0</v>
      </c>
      <c r="G28" s="58">
        <v>0</v>
      </c>
      <c r="H28" s="58">
        <v>0</v>
      </c>
      <c r="I28" s="59">
        <v>0</v>
      </c>
      <c r="J28" s="59">
        <v>0</v>
      </c>
      <c r="K28" s="59">
        <v>0</v>
      </c>
    </row>
    <row r="29" spans="1:11">
      <c r="A29" s="60" t="s">
        <v>1880</v>
      </c>
      <c r="B29" s="110" t="s">
        <v>3327</v>
      </c>
      <c r="C29" s="110" t="s">
        <v>3327</v>
      </c>
      <c r="D29" s="110" t="s">
        <v>3327</v>
      </c>
      <c r="E29" s="110" t="s">
        <v>3327</v>
      </c>
      <c r="F29" s="62">
        <v>0</v>
      </c>
      <c r="G29" s="110" t="s">
        <v>3327</v>
      </c>
      <c r="H29" s="62">
        <v>0</v>
      </c>
      <c r="I29" s="110" t="s">
        <v>3327</v>
      </c>
      <c r="J29" s="61">
        <v>0</v>
      </c>
      <c r="K29" s="61">
        <v>0</v>
      </c>
    </row>
    <row r="30" spans="1:11">
      <c r="A30" t="s">
        <v>180</v>
      </c>
      <c r="B30" t="s">
        <v>180</v>
      </c>
      <c r="C30" t="s">
        <v>180</v>
      </c>
      <c r="D30" t="s">
        <v>180</v>
      </c>
      <c r="E30" s="110" t="s">
        <v>3327</v>
      </c>
      <c r="F30" s="58">
        <v>0</v>
      </c>
      <c r="G30" s="58">
        <v>0</v>
      </c>
      <c r="H30" s="58">
        <v>0</v>
      </c>
      <c r="I30" s="59">
        <v>0</v>
      </c>
      <c r="J30" s="59">
        <v>0</v>
      </c>
      <c r="K30" s="59">
        <v>0</v>
      </c>
    </row>
    <row r="31" spans="1:11">
      <c r="A31" s="60" t="s">
        <v>822</v>
      </c>
      <c r="B31" s="110" t="s">
        <v>3327</v>
      </c>
      <c r="C31" s="110" t="s">
        <v>3327</v>
      </c>
      <c r="D31" s="110" t="s">
        <v>3327</v>
      </c>
      <c r="E31" s="110" t="s">
        <v>3327</v>
      </c>
      <c r="F31" s="62">
        <v>0</v>
      </c>
      <c r="G31" s="110" t="s">
        <v>3327</v>
      </c>
      <c r="H31" s="62">
        <v>0</v>
      </c>
      <c r="I31" s="110" t="s">
        <v>3327</v>
      </c>
      <c r="J31" s="61">
        <v>0</v>
      </c>
      <c r="K31" s="61">
        <v>0</v>
      </c>
    </row>
    <row r="32" spans="1:11">
      <c r="A32" t="s">
        <v>180</v>
      </c>
      <c r="B32" t="s">
        <v>180</v>
      </c>
      <c r="C32" t="s">
        <v>180</v>
      </c>
      <c r="D32" t="s">
        <v>180</v>
      </c>
      <c r="E32" s="110" t="s">
        <v>3327</v>
      </c>
      <c r="F32" s="58">
        <v>0</v>
      </c>
      <c r="G32" s="58">
        <v>0</v>
      </c>
      <c r="H32" s="58">
        <v>0</v>
      </c>
      <c r="I32" s="59">
        <v>0</v>
      </c>
      <c r="J32" s="59">
        <v>0</v>
      </c>
      <c r="K32" s="59">
        <v>0</v>
      </c>
    </row>
    <row r="33" spans="1:11">
      <c r="A33" t="s">
        <v>192</v>
      </c>
      <c r="B33" s="110" t="s">
        <v>3327</v>
      </c>
      <c r="C33" s="110" t="s">
        <v>3327</v>
      </c>
      <c r="D33" s="110" t="s">
        <v>3327</v>
      </c>
      <c r="E33" s="110" t="s">
        <v>3327</v>
      </c>
      <c r="F33" s="110" t="s">
        <v>3327</v>
      </c>
      <c r="G33" s="110" t="s">
        <v>3327</v>
      </c>
      <c r="H33" s="110" t="s">
        <v>3327</v>
      </c>
      <c r="I33" s="110" t="s">
        <v>3327</v>
      </c>
      <c r="J33" s="110" t="s">
        <v>3327</v>
      </c>
      <c r="K33" s="110" t="s">
        <v>3327</v>
      </c>
    </row>
    <row r="34" spans="1:11">
      <c r="A34" t="s">
        <v>303</v>
      </c>
      <c r="B34" s="110" t="s">
        <v>3327</v>
      </c>
      <c r="C34" s="110" t="s">
        <v>3327</v>
      </c>
      <c r="D34" s="110" t="s">
        <v>3327</v>
      </c>
      <c r="E34" s="110" t="s">
        <v>3327</v>
      </c>
      <c r="F34" s="110" t="s">
        <v>3327</v>
      </c>
      <c r="G34" s="110" t="s">
        <v>3327</v>
      </c>
      <c r="H34" s="110" t="s">
        <v>3327</v>
      </c>
      <c r="I34" s="110" t="s">
        <v>3327</v>
      </c>
      <c r="J34" s="110" t="s">
        <v>3327</v>
      </c>
      <c r="K34" s="110" t="s">
        <v>3327</v>
      </c>
    </row>
    <row r="35" spans="1:11">
      <c r="A35" t="s">
        <v>304</v>
      </c>
      <c r="B35" s="110" t="s">
        <v>3327</v>
      </c>
      <c r="C35" s="110" t="s">
        <v>3327</v>
      </c>
      <c r="D35" s="110" t="s">
        <v>3327</v>
      </c>
      <c r="E35" s="110" t="s">
        <v>3327</v>
      </c>
      <c r="F35" s="110" t="s">
        <v>3327</v>
      </c>
      <c r="G35" s="110" t="s">
        <v>3327</v>
      </c>
      <c r="H35" s="110" t="s">
        <v>3327</v>
      </c>
      <c r="I35" s="110" t="s">
        <v>3327</v>
      </c>
      <c r="J35" s="110" t="s">
        <v>3327</v>
      </c>
      <c r="K35" s="110" t="s">
        <v>3327</v>
      </c>
    </row>
    <row r="36" spans="1:11">
      <c r="A36" t="s">
        <v>305</v>
      </c>
      <c r="B36" s="110" t="s">
        <v>3327</v>
      </c>
      <c r="C36" s="110" t="s">
        <v>3327</v>
      </c>
      <c r="D36" s="110" t="s">
        <v>3327</v>
      </c>
      <c r="E36" s="110" t="s">
        <v>3327</v>
      </c>
      <c r="F36" s="110" t="s">
        <v>3327</v>
      </c>
      <c r="G36" s="110" t="s">
        <v>3327</v>
      </c>
      <c r="H36" s="110" t="s">
        <v>3327</v>
      </c>
      <c r="I36" s="110" t="s">
        <v>3327</v>
      </c>
      <c r="J36" s="110" t="s">
        <v>3327</v>
      </c>
      <c r="K36" s="110" t="s">
        <v>3327</v>
      </c>
    </row>
    <row r="37" spans="1:11" hidden="1">
      <c r="B37" s="14"/>
      <c r="C37" s="14"/>
    </row>
    <row r="38" spans="1:11" hidden="1">
      <c r="B38" s="14"/>
      <c r="C38" s="14"/>
    </row>
    <row r="39" spans="1:11" hidden="1">
      <c r="B39" s="14"/>
      <c r="C39" s="14"/>
    </row>
    <row r="40" spans="1:11" hidden="1">
      <c r="B40" s="14"/>
      <c r="C40" s="14"/>
    </row>
    <row r="41" spans="1:11" hidden="1">
      <c r="B41" s="14"/>
      <c r="C41" s="14"/>
    </row>
    <row r="42" spans="1:11" hidden="1">
      <c r="B42" s="14"/>
      <c r="C42" s="14"/>
    </row>
    <row r="43" spans="1:11" hidden="1">
      <c r="B43" s="14"/>
      <c r="C43" s="14"/>
    </row>
    <row r="44" spans="1:11" hidden="1">
      <c r="B44" s="14"/>
      <c r="C44" s="14"/>
    </row>
    <row r="45" spans="1:11" hidden="1">
      <c r="B45" s="14"/>
      <c r="C45" s="14"/>
    </row>
    <row r="46" spans="1:11" hidden="1">
      <c r="B46" s="14"/>
      <c r="C46" s="14"/>
    </row>
    <row r="47" spans="1:11" hidden="1">
      <c r="B47" s="14"/>
      <c r="C47" s="14"/>
    </row>
    <row r="48" spans="1:11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A1:AY1048576 BA1:XFD1048576 AZ1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72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10" style="14" hidden="1"/>
    <col min="19" max="19" width="10.7109375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4" width="5.7109375" style="14" hidden="1"/>
    <col min="35" max="42" width="9.140625" style="14" hidden="1"/>
    <col min="43" max="52" width="0" style="14" hidden="1"/>
    <col min="53" max="16384" width="9.140625" style="14" hidden="1"/>
  </cols>
  <sheetData>
    <row r="1" spans="1:19">
      <c r="A1" s="2" t="s">
        <v>0</v>
      </c>
      <c r="B1" s="64" t="s">
        <v>3326</v>
      </c>
    </row>
    <row r="2" spans="1:19">
      <c r="A2" s="2" t="s">
        <v>1</v>
      </c>
      <c r="B2" s="10" t="s">
        <v>2601</v>
      </c>
    </row>
    <row r="3" spans="1:19">
      <c r="A3" s="2" t="s">
        <v>2</v>
      </c>
      <c r="B3" s="21" t="s">
        <v>2602</v>
      </c>
    </row>
    <row r="4" spans="1:19">
      <c r="A4" s="2" t="s">
        <v>3</v>
      </c>
      <c r="B4" s="65" t="s">
        <v>165</v>
      </c>
    </row>
    <row r="5" spans="1:19" ht="18.75">
      <c r="A5" s="85" t="s">
        <v>123</v>
      </c>
      <c r="B5" s="86"/>
      <c r="C5" s="86"/>
      <c r="D5" s="86"/>
      <c r="E5" s="86"/>
      <c r="F5" s="86"/>
      <c r="G5" s="86"/>
      <c r="H5" s="86"/>
      <c r="I5" s="86"/>
      <c r="J5" s="87"/>
    </row>
    <row r="6" spans="1:19" s="16" customFormat="1">
      <c r="A6" s="35" t="s">
        <v>92</v>
      </c>
      <c r="B6" s="36" t="s">
        <v>46</v>
      </c>
      <c r="C6" s="36" t="s">
        <v>80</v>
      </c>
      <c r="D6" s="36" t="s">
        <v>50</v>
      </c>
      <c r="E6" s="122" t="s">
        <v>67</v>
      </c>
      <c r="F6" s="36" t="s">
        <v>155</v>
      </c>
      <c r="G6" s="36" t="s">
        <v>156</v>
      </c>
      <c r="H6" s="36" t="s">
        <v>5</v>
      </c>
      <c r="I6" s="36" t="s">
        <v>54</v>
      </c>
      <c r="J6" s="37" t="s">
        <v>151</v>
      </c>
      <c r="K6" s="14"/>
    </row>
    <row r="7" spans="1:19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73" t="s">
        <v>70</v>
      </c>
      <c r="F7" s="17" t="s">
        <v>152</v>
      </c>
      <c r="G7" s="103" t="s">
        <v>3327</v>
      </c>
      <c r="H7" s="17" t="s">
        <v>6</v>
      </c>
      <c r="I7" s="23" t="s">
        <v>7</v>
      </c>
      <c r="J7" s="32" t="s">
        <v>7</v>
      </c>
    </row>
    <row r="8" spans="1:19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74" t="s">
        <v>57</v>
      </c>
      <c r="F8" s="6" t="s">
        <v>58</v>
      </c>
      <c r="G8" s="6" t="s">
        <v>59</v>
      </c>
      <c r="H8" s="6" t="s">
        <v>60</v>
      </c>
      <c r="I8" s="26" t="s">
        <v>61</v>
      </c>
      <c r="J8" s="26" t="s">
        <v>62</v>
      </c>
    </row>
    <row r="9" spans="1:19" s="18" customFormat="1" ht="20.25">
      <c r="A9" s="19" t="s">
        <v>106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23" t="s">
        <v>3327</v>
      </c>
      <c r="G9" s="105" t="s">
        <v>3327</v>
      </c>
      <c r="H9" s="56">
        <f>H10+H332</f>
        <v>804.90704493200042</v>
      </c>
      <c r="I9" s="57">
        <f>H9/$H$9</f>
        <v>1</v>
      </c>
      <c r="J9" s="57">
        <f>H9/'סכום נכסי הקרן'!$C$41</f>
        <v>7.1337690937653781E-3</v>
      </c>
      <c r="R9" s="70"/>
      <c r="S9" s="71"/>
    </row>
    <row r="10" spans="1:19">
      <c r="A10" s="60" t="s">
        <v>2638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24" t="s">
        <v>3327</v>
      </c>
      <c r="G10" s="110" t="s">
        <v>3327</v>
      </c>
      <c r="H10" s="62">
        <f>H11+H20+H328+H229</f>
        <v>484.18912289100035</v>
      </c>
      <c r="I10" s="61">
        <f t="shared" ref="I10:I73" si="0">H10/$H$9</f>
        <v>0.60154663316669721</v>
      </c>
      <c r="J10" s="61">
        <f>H10/'סכום נכסי הקרן'!$C$41</f>
        <v>4.2912947801432037E-3</v>
      </c>
    </row>
    <row r="11" spans="1:19">
      <c r="A11" s="60" t="s">
        <v>1867</v>
      </c>
      <c r="B11" s="110" t="s">
        <v>3327</v>
      </c>
      <c r="C11" s="110" t="s">
        <v>3327</v>
      </c>
      <c r="D11" s="110" t="s">
        <v>3327</v>
      </c>
      <c r="E11" s="110" t="s">
        <v>3327</v>
      </c>
      <c r="F11" s="124" t="s">
        <v>3327</v>
      </c>
      <c r="G11" s="110" t="s">
        <v>3327</v>
      </c>
      <c r="H11" s="62">
        <f>SUM(H12:H19)</f>
        <v>-13.155980503999999</v>
      </c>
      <c r="I11" s="61">
        <f t="shared" si="0"/>
        <v>-1.6344720283957052E-2</v>
      </c>
      <c r="J11" s="61">
        <f>H11/'סכום נכסי הקרן'!$C$41</f>
        <v>-1.165994604079329E-4</v>
      </c>
    </row>
    <row r="12" spans="1:19">
      <c r="A12" t="s">
        <v>2639</v>
      </c>
      <c r="B12" t="s">
        <v>2640</v>
      </c>
      <c r="C12" t="s">
        <v>1870</v>
      </c>
      <c r="D12" t="s">
        <v>98</v>
      </c>
      <c r="E12" s="68">
        <v>44952</v>
      </c>
      <c r="F12" s="58">
        <v>36026.679033</v>
      </c>
      <c r="G12" s="58">
        <v>-38.778080000000003</v>
      </c>
      <c r="H12" s="58">
        <v>-13.970454474</v>
      </c>
      <c r="I12" s="59">
        <f t="shared" si="0"/>
        <v>-1.7356606035396599E-2</v>
      </c>
      <c r="J12" s="59">
        <f>H12/'סכום נכסי הקרן'!$C$41</f>
        <v>-1.238180197079739E-4</v>
      </c>
    </row>
    <row r="13" spans="1:19">
      <c r="A13" t="s">
        <v>2641</v>
      </c>
      <c r="B13" t="s">
        <v>2642</v>
      </c>
      <c r="C13" t="s">
        <v>1870</v>
      </c>
      <c r="D13" t="s">
        <v>98</v>
      </c>
      <c r="E13" s="68">
        <v>44952</v>
      </c>
      <c r="F13" s="58">
        <v>59962.014522999998</v>
      </c>
      <c r="G13" s="58">
        <v>-15.624169999999999</v>
      </c>
      <c r="H13" s="58">
        <v>-9.3685673099999995</v>
      </c>
      <c r="I13" s="59">
        <f t="shared" si="0"/>
        <v>-1.1639315830303695E-2</v>
      </c>
      <c r="J13" s="59">
        <f>H13/'סכום נכסי הקרן'!$C$41</f>
        <v>-8.3032191542794606E-5</v>
      </c>
    </row>
    <row r="14" spans="1:19">
      <c r="A14" t="s">
        <v>2643</v>
      </c>
      <c r="B14" t="s">
        <v>2644</v>
      </c>
      <c r="C14" t="s">
        <v>1870</v>
      </c>
      <c r="D14" t="s">
        <v>98</v>
      </c>
      <c r="E14" s="68">
        <v>45244</v>
      </c>
      <c r="F14" s="58">
        <v>29798.582424</v>
      </c>
      <c r="G14" s="58">
        <v>10.994979000000001</v>
      </c>
      <c r="H14" s="58">
        <v>3.2763479869999999</v>
      </c>
      <c r="I14" s="59">
        <f t="shared" si="0"/>
        <v>4.0704675249510205E-3</v>
      </c>
      <c r="J14" s="59">
        <f>H14/'סכום נכסי הקרן'!$C$41</f>
        <v>2.9037775426671244E-5</v>
      </c>
    </row>
    <row r="15" spans="1:19">
      <c r="A15" t="s">
        <v>2645</v>
      </c>
      <c r="B15" t="s">
        <v>2646</v>
      </c>
      <c r="C15" t="s">
        <v>1870</v>
      </c>
      <c r="D15" t="s">
        <v>98</v>
      </c>
      <c r="E15" s="68">
        <v>44965</v>
      </c>
      <c r="F15" s="58">
        <v>14410.387290000001</v>
      </c>
      <c r="G15" s="58">
        <v>-2.479949</v>
      </c>
      <c r="H15" s="58">
        <v>-0.35737021499999999</v>
      </c>
      <c r="I15" s="59">
        <f t="shared" si="0"/>
        <v>-4.4398942368580101E-4</v>
      </c>
      <c r="J15" s="59">
        <f>H15/'סכום נכסי הקרן'!$C$41</f>
        <v>-3.1673180286484688E-6</v>
      </c>
    </row>
    <row r="16" spans="1:19">
      <c r="A16" t="s">
        <v>2645</v>
      </c>
      <c r="B16" t="s">
        <v>2647</v>
      </c>
      <c r="C16" t="s">
        <v>1870</v>
      </c>
      <c r="D16" t="s">
        <v>98</v>
      </c>
      <c r="E16" s="68">
        <v>44952</v>
      </c>
      <c r="F16" s="58">
        <v>41488.779618</v>
      </c>
      <c r="G16" s="58">
        <v>7.9122940000000002</v>
      </c>
      <c r="H16" s="58">
        <v>3.2827143240000001</v>
      </c>
      <c r="I16" s="59">
        <f t="shared" si="0"/>
        <v>4.0783769314347695E-3</v>
      </c>
      <c r="J16" s="59">
        <f>H16/'סכום נכסי הקרן'!$C$41</f>
        <v>2.9094199306195039E-5</v>
      </c>
    </row>
    <row r="17" spans="1:10">
      <c r="A17" t="s">
        <v>2648</v>
      </c>
      <c r="B17" t="s">
        <v>2649</v>
      </c>
      <c r="C17" t="s">
        <v>1870</v>
      </c>
      <c r="D17" t="s">
        <v>98</v>
      </c>
      <c r="E17" s="68">
        <v>45091</v>
      </c>
      <c r="F17" s="58">
        <v>35304.146605000002</v>
      </c>
      <c r="G17" s="58">
        <v>5.8367300000000002</v>
      </c>
      <c r="H17" s="58">
        <v>2.0606075750000001</v>
      </c>
      <c r="I17" s="59">
        <f t="shared" si="0"/>
        <v>2.5600565779295456E-3</v>
      </c>
      <c r="J17" s="59">
        <f>H17/'סכום נכסי הקרן'!$C$41</f>
        <v>1.8262852493924549E-5</v>
      </c>
    </row>
    <row r="18" spans="1:10">
      <c r="A18" t="s">
        <v>2650</v>
      </c>
      <c r="B18" t="s">
        <v>2651</v>
      </c>
      <c r="C18" t="s">
        <v>1870</v>
      </c>
      <c r="D18" t="s">
        <v>98</v>
      </c>
      <c r="E18" s="68">
        <v>44917</v>
      </c>
      <c r="F18" s="58">
        <v>57075.276527000002</v>
      </c>
      <c r="G18" s="58">
        <v>-1.4228719999999999</v>
      </c>
      <c r="H18" s="58">
        <v>-0.81210804700000006</v>
      </c>
      <c r="I18" s="59">
        <f t="shared" si="0"/>
        <v>-1.0089463772411235E-3</v>
      </c>
      <c r="J18" s="59">
        <f>H18/'סכום נכסי הקרן'!$C$41</f>
        <v>-7.1975904832292704E-6</v>
      </c>
    </row>
    <row r="19" spans="1:10">
      <c r="A19" t="s">
        <v>2650</v>
      </c>
      <c r="B19" t="s">
        <v>2652</v>
      </c>
      <c r="C19" t="s">
        <v>1870</v>
      </c>
      <c r="D19" t="s">
        <v>98</v>
      </c>
      <c r="E19" s="68">
        <v>45043</v>
      </c>
      <c r="F19" s="58">
        <v>47037.468659999991</v>
      </c>
      <c r="G19" s="58">
        <v>5.8099420000000004</v>
      </c>
      <c r="H19" s="58">
        <v>2.732849656</v>
      </c>
      <c r="I19" s="59">
        <f t="shared" si="0"/>
        <v>3.3952363483548274E-3</v>
      </c>
      <c r="J19" s="59">
        <f>H19/'סכום נכסי הקרן'!$C$41</f>
        <v>2.4220832127922488E-5</v>
      </c>
    </row>
    <row r="20" spans="1:10" s="69" customFormat="1">
      <c r="A20" s="60" t="s">
        <v>3238</v>
      </c>
      <c r="B20" s="124" t="s">
        <v>3327</v>
      </c>
      <c r="C20" s="124" t="s">
        <v>3327</v>
      </c>
      <c r="D20" s="124" t="s">
        <v>3327</v>
      </c>
      <c r="E20" s="124" t="s">
        <v>3327</v>
      </c>
      <c r="F20" s="124" t="s">
        <v>3327</v>
      </c>
      <c r="G20" s="124" t="s">
        <v>3327</v>
      </c>
      <c r="H20" s="62">
        <f>SUM(H21:H228)</f>
        <v>548.4634066990003</v>
      </c>
      <c r="I20" s="61">
        <f t="shared" si="0"/>
        <v>0.68139968478637825</v>
      </c>
      <c r="J20" s="61">
        <f>H20/'סכום נכסי הקרן'!$C$41</f>
        <v>4.860948011830536E-3</v>
      </c>
    </row>
    <row r="21" spans="1:10">
      <c r="A21" t="s">
        <v>2653</v>
      </c>
      <c r="B21" t="s">
        <v>2654</v>
      </c>
      <c r="C21" t="s">
        <v>1870</v>
      </c>
      <c r="D21" t="s">
        <v>100</v>
      </c>
      <c r="E21" s="68">
        <v>45131</v>
      </c>
      <c r="F21" s="58">
        <v>55539.417600000001</v>
      </c>
      <c r="G21" s="58">
        <v>-1.8345130000000001</v>
      </c>
      <c r="H21" s="58">
        <v>-1.018877901</v>
      </c>
      <c r="I21" s="59">
        <f t="shared" si="0"/>
        <v>-1.2658330019786025E-3</v>
      </c>
      <c r="J21" s="59">
        <f>H21/'סכום נכסי הקרן'!$C$41</f>
        <v>-9.0301603473832034E-6</v>
      </c>
    </row>
    <row r="22" spans="1:10">
      <c r="A22" t="s">
        <v>2653</v>
      </c>
      <c r="B22" t="s">
        <v>2655</v>
      </c>
      <c r="C22" t="s">
        <v>1870</v>
      </c>
      <c r="D22" t="s">
        <v>100</v>
      </c>
      <c r="E22" s="68">
        <v>45131</v>
      </c>
      <c r="F22" s="58">
        <v>84888.2</v>
      </c>
      <c r="G22" s="58">
        <v>-1.8345130000000001</v>
      </c>
      <c r="H22" s="58">
        <v>-1.5572851649999999</v>
      </c>
      <c r="I22" s="59">
        <f t="shared" si="0"/>
        <v>-1.9347391413769542E-3</v>
      </c>
      <c r="J22" s="59">
        <f>H22/'סכום נכסי הקרן'!$C$41</f>
        <v>-1.3801982291253079E-5</v>
      </c>
    </row>
    <row r="23" spans="1:10">
      <c r="A23" t="s">
        <v>2656</v>
      </c>
      <c r="B23" t="s">
        <v>2657</v>
      </c>
      <c r="C23" t="s">
        <v>1870</v>
      </c>
      <c r="D23" t="s">
        <v>100</v>
      </c>
      <c r="E23" s="68">
        <v>45131</v>
      </c>
      <c r="F23" s="58">
        <v>112571.648875</v>
      </c>
      <c r="G23" s="58">
        <v>-1.7487699999999999</v>
      </c>
      <c r="H23" s="58">
        <v>-1.9686189679999997</v>
      </c>
      <c r="I23" s="59">
        <f t="shared" si="0"/>
        <v>-2.4457718197339311E-3</v>
      </c>
      <c r="J23" s="59">
        <f>H23/'סכום נכסי הקרן'!$C$41</f>
        <v>-1.7447571418020225E-5</v>
      </c>
    </row>
    <row r="24" spans="1:10">
      <c r="A24" t="s">
        <v>2658</v>
      </c>
      <c r="B24" t="s">
        <v>2659</v>
      </c>
      <c r="C24" t="s">
        <v>1870</v>
      </c>
      <c r="D24" t="s">
        <v>100</v>
      </c>
      <c r="E24" s="68">
        <v>45131</v>
      </c>
      <c r="F24" s="58">
        <v>55683.834127000002</v>
      </c>
      <c r="G24" s="58">
        <v>-1.720221</v>
      </c>
      <c r="H24" s="58">
        <v>-0.95788485999999995</v>
      </c>
      <c r="I24" s="59">
        <f t="shared" si="0"/>
        <v>-1.1900564991090658E-3</v>
      </c>
      <c r="J24" s="59">
        <f>H24/'סכום נכסי הקרן'!$C$41</f>
        <v>-8.4895882731788791E-6</v>
      </c>
    </row>
    <row r="25" spans="1:10">
      <c r="A25" t="s">
        <v>2660</v>
      </c>
      <c r="B25" t="s">
        <v>2661</v>
      </c>
      <c r="C25" t="s">
        <v>1870</v>
      </c>
      <c r="D25" t="s">
        <v>100</v>
      </c>
      <c r="E25" s="68">
        <v>45138</v>
      </c>
      <c r="F25" s="58">
        <v>118720.0554</v>
      </c>
      <c r="G25" s="58">
        <v>0.75822500000000004</v>
      </c>
      <c r="H25" s="58">
        <v>0.90016456700000014</v>
      </c>
      <c r="I25" s="59">
        <f t="shared" si="0"/>
        <v>1.1183459912144852E-3</v>
      </c>
      <c r="J25" s="59">
        <f>H25/'סכום נכסי הקרן'!$C$41</f>
        <v>7.9780220682623012E-6</v>
      </c>
    </row>
    <row r="26" spans="1:10">
      <c r="A26" t="s">
        <v>2662</v>
      </c>
      <c r="B26" t="s">
        <v>2663</v>
      </c>
      <c r="C26" t="s">
        <v>1870</v>
      </c>
      <c r="D26" t="s">
        <v>100</v>
      </c>
      <c r="E26" s="68">
        <v>45274</v>
      </c>
      <c r="F26" s="58">
        <v>47558.226479999998</v>
      </c>
      <c r="G26" s="58">
        <v>1.4278599999999999</v>
      </c>
      <c r="H26" s="58">
        <v>0.67906493599999995</v>
      </c>
      <c r="I26" s="59">
        <f t="shared" si="0"/>
        <v>8.4365634550678857E-4</v>
      </c>
      <c r="J26" s="59">
        <f>H26/'סכום נכסי הקרן'!$C$41</f>
        <v>6.0184495633353735E-6</v>
      </c>
    </row>
    <row r="27" spans="1:10">
      <c r="A27" t="s">
        <v>2664</v>
      </c>
      <c r="B27" t="s">
        <v>2665</v>
      </c>
      <c r="C27" t="s">
        <v>1870</v>
      </c>
      <c r="D27" t="s">
        <v>100</v>
      </c>
      <c r="E27" s="68">
        <v>45274</v>
      </c>
      <c r="F27" s="58">
        <v>47577.727680000004</v>
      </c>
      <c r="G27" s="58">
        <v>1.4682630000000001</v>
      </c>
      <c r="H27" s="58">
        <v>0.69856613599999995</v>
      </c>
      <c r="I27" s="59">
        <f t="shared" si="0"/>
        <v>8.6788423632074897E-4</v>
      </c>
      <c r="J27" s="59">
        <f>H27/'סכום נכסי הקרן'!$C$41</f>
        <v>6.1912857420311264E-6</v>
      </c>
    </row>
    <row r="28" spans="1:10">
      <c r="A28" t="s">
        <v>2666</v>
      </c>
      <c r="B28" t="s">
        <v>2667</v>
      </c>
      <c r="C28" t="s">
        <v>1870</v>
      </c>
      <c r="D28" t="s">
        <v>100</v>
      </c>
      <c r="E28" s="68">
        <v>45264</v>
      </c>
      <c r="F28" s="58">
        <v>91711.446750000003</v>
      </c>
      <c r="G28" s="58">
        <v>1.537382</v>
      </c>
      <c r="H28" s="58">
        <v>1.4099552080000002</v>
      </c>
      <c r="I28" s="59">
        <f t="shared" si="0"/>
        <v>1.7516994252660754E-3</v>
      </c>
      <c r="J28" s="59">
        <f>H28/'סכום נכסי הקרן'!$C$41</f>
        <v>1.2496219221529703E-5</v>
      </c>
    </row>
    <row r="29" spans="1:10">
      <c r="A29" t="s">
        <v>2668</v>
      </c>
      <c r="B29" t="s">
        <v>2669</v>
      </c>
      <c r="C29" t="s">
        <v>1870</v>
      </c>
      <c r="D29" t="s">
        <v>100</v>
      </c>
      <c r="E29" s="68">
        <v>45264</v>
      </c>
      <c r="F29" s="58">
        <v>115762.70600000002</v>
      </c>
      <c r="G29" s="58">
        <v>1.564255</v>
      </c>
      <c r="H29" s="58">
        <v>1.8108238160000003</v>
      </c>
      <c r="I29" s="59">
        <f t="shared" si="0"/>
        <v>2.2497303600479495E-3</v>
      </c>
      <c r="J29" s="59">
        <f>H29/'סכום נכסי הקרן'!$C$41</f>
        <v>1.6049056911815716E-5</v>
      </c>
    </row>
    <row r="30" spans="1:10">
      <c r="A30" t="s">
        <v>2670</v>
      </c>
      <c r="B30" t="s">
        <v>2671</v>
      </c>
      <c r="C30" t="s">
        <v>1870</v>
      </c>
      <c r="D30" t="s">
        <v>100</v>
      </c>
      <c r="E30" s="68">
        <v>45264</v>
      </c>
      <c r="F30" s="58">
        <v>76472.107250000001</v>
      </c>
      <c r="G30" s="58">
        <v>1.5964830000000001</v>
      </c>
      <c r="H30" s="58">
        <v>1.220864298</v>
      </c>
      <c r="I30" s="59">
        <f t="shared" si="0"/>
        <v>1.5167767578716375E-3</v>
      </c>
      <c r="J30" s="59">
        <f>H30/'סכום נכסי הקרן'!$C$41</f>
        <v>1.0820335157446338E-5</v>
      </c>
    </row>
    <row r="31" spans="1:10">
      <c r="A31" t="s">
        <v>2672</v>
      </c>
      <c r="B31" t="s">
        <v>2673</v>
      </c>
      <c r="C31" t="s">
        <v>1870</v>
      </c>
      <c r="D31" t="s">
        <v>100</v>
      </c>
      <c r="E31" s="68">
        <v>45132</v>
      </c>
      <c r="F31" s="58">
        <v>42277.687599999997</v>
      </c>
      <c r="G31" s="58">
        <v>1.0965450000000001</v>
      </c>
      <c r="H31" s="58">
        <v>0.463594073</v>
      </c>
      <c r="I31" s="59">
        <f t="shared" si="0"/>
        <v>5.7595976568842805E-4</v>
      </c>
      <c r="J31" s="59">
        <f>H31/'סכום נכסי הקרן'!$C$41</f>
        <v>4.1087639757204572E-6</v>
      </c>
    </row>
    <row r="32" spans="1:10">
      <c r="A32" t="s">
        <v>2674</v>
      </c>
      <c r="B32" t="s">
        <v>2675</v>
      </c>
      <c r="C32" t="s">
        <v>1870</v>
      </c>
      <c r="D32" t="s">
        <v>100</v>
      </c>
      <c r="E32" s="68">
        <v>45258</v>
      </c>
      <c r="F32" s="58">
        <v>92373.351764000006</v>
      </c>
      <c r="G32" s="58">
        <v>1.573842</v>
      </c>
      <c r="H32" s="58">
        <v>1.4538103169999999</v>
      </c>
      <c r="I32" s="59">
        <f t="shared" si="0"/>
        <v>1.8061841130025389E-3</v>
      </c>
      <c r="J32" s="59">
        <f>H32/'סכום נכסי הקרן'!$C$41</f>
        <v>1.2884900402987545E-5</v>
      </c>
    </row>
    <row r="33" spans="1:10">
      <c r="A33" t="s">
        <v>2676</v>
      </c>
      <c r="B33" t="s">
        <v>2677</v>
      </c>
      <c r="C33" t="s">
        <v>1870</v>
      </c>
      <c r="D33" t="s">
        <v>100</v>
      </c>
      <c r="E33" s="68">
        <v>45258</v>
      </c>
      <c r="F33" s="58">
        <v>27310.158200000002</v>
      </c>
      <c r="G33" s="58">
        <v>1.6988760000000001</v>
      </c>
      <c r="H33" s="58">
        <v>0.463965603</v>
      </c>
      <c r="I33" s="59">
        <f t="shared" si="0"/>
        <v>5.7642134693851061E-4</v>
      </c>
      <c r="J33" s="59">
        <f>H33/'סכום נכסי הקרן'!$C$41</f>
        <v>4.1120567897765579E-6</v>
      </c>
    </row>
    <row r="34" spans="1:10">
      <c r="A34" t="s">
        <v>2678</v>
      </c>
      <c r="B34" t="s">
        <v>2679</v>
      </c>
      <c r="C34" t="s">
        <v>1870</v>
      </c>
      <c r="D34" t="s">
        <v>100</v>
      </c>
      <c r="E34" s="68">
        <v>45258</v>
      </c>
      <c r="F34" s="58">
        <v>98450.043749999997</v>
      </c>
      <c r="G34" s="58">
        <v>1.6988760000000001</v>
      </c>
      <c r="H34" s="58">
        <v>1.6725437280000002</v>
      </c>
      <c r="I34" s="59">
        <f t="shared" si="0"/>
        <v>2.0779340155251081E-3</v>
      </c>
      <c r="J34" s="59">
        <f>H34/'סכום נכסי הקרן'!$C$41</f>
        <v>1.4823501458836803E-5</v>
      </c>
    </row>
    <row r="35" spans="1:10">
      <c r="A35" t="s">
        <v>2680</v>
      </c>
      <c r="B35" t="s">
        <v>2681</v>
      </c>
      <c r="C35" t="s">
        <v>1870</v>
      </c>
      <c r="D35" t="s">
        <v>100</v>
      </c>
      <c r="E35" s="68">
        <v>45258</v>
      </c>
      <c r="F35" s="58">
        <v>109388.9375</v>
      </c>
      <c r="G35" s="58">
        <v>1.6988760000000001</v>
      </c>
      <c r="H35" s="58">
        <v>1.8583819229999998</v>
      </c>
      <c r="I35" s="59">
        <f t="shared" si="0"/>
        <v>2.3088155765328138E-3</v>
      </c>
      <c r="J35" s="59">
        <f>H35/'סכום נכסי הקרן'!$C$41</f>
        <v>1.6470557203073879E-5</v>
      </c>
    </row>
    <row r="36" spans="1:10">
      <c r="A36" t="s">
        <v>2682</v>
      </c>
      <c r="B36" t="s">
        <v>2683</v>
      </c>
      <c r="C36" t="s">
        <v>1870</v>
      </c>
      <c r="D36" t="s">
        <v>100</v>
      </c>
      <c r="E36" s="68">
        <v>45251</v>
      </c>
      <c r="F36" s="58">
        <v>15908.6456</v>
      </c>
      <c r="G36" s="58">
        <v>1.695227</v>
      </c>
      <c r="H36" s="58">
        <v>0.26968758500000001</v>
      </c>
      <c r="I36" s="59">
        <f t="shared" si="0"/>
        <v>3.3505432297810682E-4</v>
      </c>
      <c r="J36" s="59">
        <f>H36/'סכום נכסי הקרן'!$C$41</f>
        <v>2.3902001739937015E-6</v>
      </c>
    </row>
    <row r="37" spans="1:10">
      <c r="A37" t="s">
        <v>2684</v>
      </c>
      <c r="B37" t="s">
        <v>2685</v>
      </c>
      <c r="C37" t="s">
        <v>1870</v>
      </c>
      <c r="D37" t="s">
        <v>100</v>
      </c>
      <c r="E37" s="68">
        <v>45251</v>
      </c>
      <c r="F37" s="58">
        <v>89760.031562999997</v>
      </c>
      <c r="G37" s="58">
        <v>1.7353780000000001</v>
      </c>
      <c r="H37" s="58">
        <v>1.5576760860000001</v>
      </c>
      <c r="I37" s="59">
        <f t="shared" si="0"/>
        <v>1.9352248136076317E-3</v>
      </c>
      <c r="J37" s="59">
        <f>H37/'סכום נכסי הקרן'!$C$41</f>
        <v>1.3805446964801987E-5</v>
      </c>
    </row>
    <row r="38" spans="1:10">
      <c r="A38" t="s">
        <v>2686</v>
      </c>
      <c r="B38" t="s">
        <v>2687</v>
      </c>
      <c r="C38" t="s">
        <v>1870</v>
      </c>
      <c r="D38" t="s">
        <v>100</v>
      </c>
      <c r="E38" s="68">
        <v>45251</v>
      </c>
      <c r="F38" s="58">
        <v>20503.826810999999</v>
      </c>
      <c r="G38" s="58">
        <v>1.7701499999999999</v>
      </c>
      <c r="H38" s="58">
        <v>0.36294846799999997</v>
      </c>
      <c r="I38" s="59">
        <f t="shared" si="0"/>
        <v>4.5091973077544914E-4</v>
      </c>
      <c r="J38" s="59">
        <f>H38/'סכום נכסי הקרן'!$C$41</f>
        <v>3.2167572391749041E-6</v>
      </c>
    </row>
    <row r="39" spans="1:10">
      <c r="A39" t="s">
        <v>2686</v>
      </c>
      <c r="B39" t="s">
        <v>2688</v>
      </c>
      <c r="C39" t="s">
        <v>1870</v>
      </c>
      <c r="D39" t="s">
        <v>100</v>
      </c>
      <c r="E39" s="68">
        <v>45251</v>
      </c>
      <c r="F39" s="58">
        <v>31841.559359999999</v>
      </c>
      <c r="G39" s="58">
        <v>1.7701499999999999</v>
      </c>
      <c r="H39" s="58">
        <v>0.56364333099999997</v>
      </c>
      <c r="I39" s="59">
        <f t="shared" si="0"/>
        <v>7.0025891132263264E-4</v>
      </c>
      <c r="J39" s="59">
        <f>H39/'סכום נכסי הקרן'!$C$41</f>
        <v>4.9954853792271872E-6</v>
      </c>
    </row>
    <row r="40" spans="1:10">
      <c r="A40" t="s">
        <v>2689</v>
      </c>
      <c r="B40" t="s">
        <v>2690</v>
      </c>
      <c r="C40" t="s">
        <v>1870</v>
      </c>
      <c r="D40" t="s">
        <v>100</v>
      </c>
      <c r="E40" s="68">
        <v>45251</v>
      </c>
      <c r="F40" s="58">
        <v>39811.699800000002</v>
      </c>
      <c r="G40" s="58">
        <v>1.794208</v>
      </c>
      <c r="H40" s="58">
        <v>0.71430476200000015</v>
      </c>
      <c r="I40" s="59">
        <f t="shared" si="0"/>
        <v>8.8743758238610715E-4</v>
      </c>
      <c r="J40" s="59">
        <f>H40/'סכום נכסי הקרן'!$C$41</f>
        <v>6.3307747978718777E-6</v>
      </c>
    </row>
    <row r="41" spans="1:10">
      <c r="A41" t="s">
        <v>2689</v>
      </c>
      <c r="B41" t="s">
        <v>2691</v>
      </c>
      <c r="C41" t="s">
        <v>1870</v>
      </c>
      <c r="D41" t="s">
        <v>100</v>
      </c>
      <c r="E41" s="68">
        <v>45251</v>
      </c>
      <c r="F41" s="58">
        <v>47853.982859000003</v>
      </c>
      <c r="G41" s="58">
        <v>1.794208</v>
      </c>
      <c r="H41" s="58">
        <v>0.85860006</v>
      </c>
      <c r="I41" s="59">
        <f t="shared" si="0"/>
        <v>1.0667071004112477E-3</v>
      </c>
      <c r="J41" s="59">
        <f>H41/'סכום נכסי הקרן'!$C$41</f>
        <v>7.6096421450138404E-6</v>
      </c>
    </row>
    <row r="42" spans="1:10">
      <c r="A42" t="s">
        <v>2692</v>
      </c>
      <c r="B42" t="s">
        <v>2693</v>
      </c>
      <c r="C42" t="s">
        <v>1870</v>
      </c>
      <c r="D42" t="s">
        <v>100</v>
      </c>
      <c r="E42" s="68">
        <v>45132</v>
      </c>
      <c r="F42" s="58">
        <v>41021.04825</v>
      </c>
      <c r="G42" s="58">
        <v>1.3549059999999999</v>
      </c>
      <c r="H42" s="58">
        <v>0.55579644900000003</v>
      </c>
      <c r="I42" s="59">
        <f t="shared" si="0"/>
        <v>6.9051010610418303E-4</v>
      </c>
      <c r="J42" s="59">
        <f>H42/'סכום נכסי הקרן'!$C$41</f>
        <v>4.9259396538586723E-6</v>
      </c>
    </row>
    <row r="43" spans="1:10">
      <c r="A43" t="s">
        <v>2694</v>
      </c>
      <c r="B43" t="s">
        <v>2695</v>
      </c>
      <c r="C43" t="s">
        <v>1870</v>
      </c>
      <c r="D43" t="s">
        <v>100</v>
      </c>
      <c r="E43" s="68">
        <v>45132</v>
      </c>
      <c r="F43" s="58">
        <v>116032.81501000001</v>
      </c>
      <c r="G43" s="58">
        <v>1.3763749999999999</v>
      </c>
      <c r="H43" s="58">
        <v>1.5970462059999999</v>
      </c>
      <c r="I43" s="59">
        <f t="shared" si="0"/>
        <v>1.9841374430197966E-3</v>
      </c>
      <c r="J43" s="59">
        <f>H43/'סכום נכסי הקרן'!$C$41</f>
        <v>1.4154378368797289E-5</v>
      </c>
    </row>
    <row r="44" spans="1:10">
      <c r="A44" t="s">
        <v>2696</v>
      </c>
      <c r="B44" t="s">
        <v>2697</v>
      </c>
      <c r="C44" t="s">
        <v>1870</v>
      </c>
      <c r="D44" t="s">
        <v>100</v>
      </c>
      <c r="E44" s="68">
        <v>45132</v>
      </c>
      <c r="F44" s="58">
        <v>63722.987840000002</v>
      </c>
      <c r="G44" s="58">
        <v>1.384423</v>
      </c>
      <c r="H44" s="58">
        <v>0.88219577100000013</v>
      </c>
      <c r="I44" s="59">
        <f t="shared" si="0"/>
        <v>1.0960219276929415E-3</v>
      </c>
      <c r="J44" s="59">
        <f>H44/'סכום נכסי הקרן'!$C$41</f>
        <v>7.8187673538650579E-6</v>
      </c>
    </row>
    <row r="45" spans="1:10">
      <c r="A45" t="s">
        <v>2698</v>
      </c>
      <c r="B45" t="s">
        <v>2699</v>
      </c>
      <c r="C45" t="s">
        <v>1870</v>
      </c>
      <c r="D45" t="s">
        <v>100</v>
      </c>
      <c r="E45" s="68">
        <v>45133</v>
      </c>
      <c r="F45" s="58">
        <v>74327.368724999993</v>
      </c>
      <c r="G45" s="58">
        <v>1.4326080000000001</v>
      </c>
      <c r="H45" s="58">
        <v>1.0648200489999999</v>
      </c>
      <c r="I45" s="59">
        <f t="shared" si="0"/>
        <v>1.3229105841531766E-3</v>
      </c>
      <c r="J45" s="59">
        <f>H45/'סכום נכסי הקרן'!$C$41</f>
        <v>9.4373386390470335E-6</v>
      </c>
    </row>
    <row r="46" spans="1:10">
      <c r="A46" t="s">
        <v>2700</v>
      </c>
      <c r="B46" t="s">
        <v>2701</v>
      </c>
      <c r="C46" t="s">
        <v>1870</v>
      </c>
      <c r="D46" t="s">
        <v>100</v>
      </c>
      <c r="E46" s="68">
        <v>45132</v>
      </c>
      <c r="F46" s="58">
        <v>47844.244079999997</v>
      </c>
      <c r="G46" s="58">
        <v>1.491611</v>
      </c>
      <c r="H46" s="58">
        <v>0.71365002799999999</v>
      </c>
      <c r="I46" s="59">
        <f t="shared" si="0"/>
        <v>8.8662415429633875E-4</v>
      </c>
      <c r="J46" s="59">
        <f>H46/'סכום נכסי הקרן'!$C$41</f>
        <v>6.3249719897050867E-6</v>
      </c>
    </row>
    <row r="47" spans="1:10">
      <c r="A47" t="s">
        <v>2702</v>
      </c>
      <c r="B47" t="s">
        <v>2703</v>
      </c>
      <c r="C47" t="s">
        <v>1870</v>
      </c>
      <c r="D47" t="s">
        <v>100</v>
      </c>
      <c r="E47" s="68">
        <v>45272</v>
      </c>
      <c r="F47" s="58">
        <v>31903.963199999998</v>
      </c>
      <c r="G47" s="58">
        <v>2.0410910000000002</v>
      </c>
      <c r="H47" s="58">
        <v>0.65118883700000008</v>
      </c>
      <c r="I47" s="59">
        <f t="shared" si="0"/>
        <v>8.0902365198581828E-4</v>
      </c>
      <c r="J47" s="59">
        <f>H47/'סכום נכסי הקרן'!$C$41</f>
        <v>5.7713879246616269E-6</v>
      </c>
    </row>
    <row r="48" spans="1:10">
      <c r="A48" t="s">
        <v>2704</v>
      </c>
      <c r="B48" t="s">
        <v>2705</v>
      </c>
      <c r="C48" t="s">
        <v>1870</v>
      </c>
      <c r="D48" t="s">
        <v>100</v>
      </c>
      <c r="E48" s="68">
        <v>45250</v>
      </c>
      <c r="F48" s="58">
        <v>27130.892823999999</v>
      </c>
      <c r="G48" s="58">
        <v>1.9945440000000001</v>
      </c>
      <c r="H48" s="58">
        <v>0.54113755900000005</v>
      </c>
      <c r="I48" s="59">
        <f t="shared" si="0"/>
        <v>6.7229820189450078E-4</v>
      </c>
      <c r="J48" s="59">
        <f>H48/'סכום נכסי הקרן'!$C$41</f>
        <v>4.7960201344690257E-6</v>
      </c>
    </row>
    <row r="49" spans="1:10">
      <c r="A49" t="s">
        <v>2704</v>
      </c>
      <c r="B49" t="s">
        <v>2706</v>
      </c>
      <c r="C49" t="s">
        <v>1870</v>
      </c>
      <c r="D49" t="s">
        <v>100</v>
      </c>
      <c r="E49" s="68">
        <v>45250</v>
      </c>
      <c r="F49" s="58">
        <v>34255.830928000003</v>
      </c>
      <c r="G49" s="58">
        <v>1.9945440000000001</v>
      </c>
      <c r="H49" s="58">
        <v>0.68324757299999994</v>
      </c>
      <c r="I49" s="59">
        <f t="shared" si="0"/>
        <v>8.4885276790902184E-4</v>
      </c>
      <c r="J49" s="59">
        <f>H49/'סכום נכסי הקרן'!$C$41</f>
        <v>6.0555196408665748E-6</v>
      </c>
    </row>
    <row r="50" spans="1:10">
      <c r="A50" t="s">
        <v>2707</v>
      </c>
      <c r="B50" t="s">
        <v>2708</v>
      </c>
      <c r="C50" t="s">
        <v>1870</v>
      </c>
      <c r="D50" t="s">
        <v>100</v>
      </c>
      <c r="E50" s="68">
        <v>45271</v>
      </c>
      <c r="F50" s="58">
        <v>92596.897919999989</v>
      </c>
      <c r="G50" s="58">
        <v>2.1030929999999999</v>
      </c>
      <c r="H50" s="58">
        <v>1.9473989759999999</v>
      </c>
      <c r="I50" s="59">
        <f t="shared" si="0"/>
        <v>2.4194085370000938E-3</v>
      </c>
      <c r="J50" s="59">
        <f>H50/'סכום נכסי הקרן'!$C$41</f>
        <v>1.7259501846443378E-5</v>
      </c>
    </row>
    <row r="51" spans="1:10">
      <c r="A51" t="s">
        <v>2709</v>
      </c>
      <c r="B51" t="s">
        <v>2710</v>
      </c>
      <c r="C51" t="s">
        <v>1870</v>
      </c>
      <c r="D51" t="s">
        <v>100</v>
      </c>
      <c r="E51" s="68">
        <v>45271</v>
      </c>
      <c r="F51" s="58">
        <v>119753.61900000001</v>
      </c>
      <c r="G51" s="58">
        <v>2.1163780000000001</v>
      </c>
      <c r="H51" s="58">
        <v>2.5344393310000002</v>
      </c>
      <c r="I51" s="59">
        <f t="shared" si="0"/>
        <v>3.1487354309516734E-3</v>
      </c>
      <c r="J51" s="59">
        <f>H51/'סכום נכסי הקרן'!$C$41</f>
        <v>2.2462351501767054E-5</v>
      </c>
    </row>
    <row r="52" spans="1:10">
      <c r="A52" t="s">
        <v>2711</v>
      </c>
      <c r="B52" t="s">
        <v>2712</v>
      </c>
      <c r="C52" t="s">
        <v>1870</v>
      </c>
      <c r="D52" t="s">
        <v>100</v>
      </c>
      <c r="E52" s="68">
        <v>45250</v>
      </c>
      <c r="F52" s="58">
        <v>135776.02160000001</v>
      </c>
      <c r="G52" s="58">
        <v>2.0822859999999999</v>
      </c>
      <c r="H52" s="58">
        <v>2.8272452729999999</v>
      </c>
      <c r="I52" s="59">
        <f t="shared" si="0"/>
        <v>3.5125115263947644E-3</v>
      </c>
      <c r="J52" s="59">
        <f>H52/'סכום נכסי הקרן'!$C$41</f>
        <v>2.5057446168489623E-5</v>
      </c>
    </row>
    <row r="53" spans="1:10">
      <c r="A53" t="s">
        <v>2713</v>
      </c>
      <c r="B53" t="s">
        <v>2714</v>
      </c>
      <c r="C53" t="s">
        <v>1870</v>
      </c>
      <c r="D53" t="s">
        <v>100</v>
      </c>
      <c r="E53" s="68">
        <v>45252</v>
      </c>
      <c r="F53" s="58">
        <v>20594.240549999999</v>
      </c>
      <c r="G53" s="58">
        <v>2.2230240000000001</v>
      </c>
      <c r="H53" s="58">
        <v>0.45781499000000003</v>
      </c>
      <c r="I53" s="59">
        <f t="shared" si="0"/>
        <v>5.6877995152679632E-4</v>
      </c>
      <c r="J53" s="59">
        <f>H53/'סכום נכסי הקרן'!$C$41</f>
        <v>4.0575448393552289E-6</v>
      </c>
    </row>
    <row r="54" spans="1:10">
      <c r="A54" t="s">
        <v>2713</v>
      </c>
      <c r="B54" t="s">
        <v>2715</v>
      </c>
      <c r="C54" t="s">
        <v>1870</v>
      </c>
      <c r="D54" t="s">
        <v>100</v>
      </c>
      <c r="E54" s="68">
        <v>45252</v>
      </c>
      <c r="F54" s="58">
        <v>55968.444000000003</v>
      </c>
      <c r="G54" s="58">
        <v>2.2230240000000001</v>
      </c>
      <c r="H54" s="58">
        <v>1.244192161</v>
      </c>
      <c r="I54" s="59">
        <f t="shared" si="0"/>
        <v>1.5457588162930179E-3</v>
      </c>
      <c r="J54" s="59">
        <f>H54/'סכום נכסי הקרן'!$C$41</f>
        <v>1.1027086470086486E-5</v>
      </c>
    </row>
    <row r="55" spans="1:10">
      <c r="A55" t="s">
        <v>2716</v>
      </c>
      <c r="B55" t="s">
        <v>2717</v>
      </c>
      <c r="C55" t="s">
        <v>1870</v>
      </c>
      <c r="D55" t="s">
        <v>100</v>
      </c>
      <c r="E55" s="68">
        <v>45252</v>
      </c>
      <c r="F55" s="58">
        <v>94587.153749999998</v>
      </c>
      <c r="G55" s="58">
        <v>2.2230240000000001</v>
      </c>
      <c r="H55" s="58">
        <v>2.1026954980000001</v>
      </c>
      <c r="I55" s="59">
        <f t="shared" si="0"/>
        <v>2.6123457500333326E-3</v>
      </c>
      <c r="J55" s="59">
        <f>H55/'סכום נכסי הקרן'!$C$41</f>
        <v>1.8635871373817123E-5</v>
      </c>
    </row>
    <row r="56" spans="1:10">
      <c r="A56" t="s">
        <v>2718</v>
      </c>
      <c r="B56" t="s">
        <v>2719</v>
      </c>
      <c r="C56" t="s">
        <v>1870</v>
      </c>
      <c r="D56" t="s">
        <v>100</v>
      </c>
      <c r="E56" s="68">
        <v>45252</v>
      </c>
      <c r="F56" s="58">
        <v>61591.635000000002</v>
      </c>
      <c r="G56" s="58">
        <v>2.2230240000000001</v>
      </c>
      <c r="H56" s="58">
        <v>1.3691970679999999</v>
      </c>
      <c r="I56" s="59">
        <f t="shared" si="0"/>
        <v>1.7010623482810632E-3</v>
      </c>
      <c r="J56" s="59">
        <f>H56/'סכום נכסי הקרן'!$C$41</f>
        <v>1.2134986006735406E-5</v>
      </c>
    </row>
    <row r="57" spans="1:10">
      <c r="A57" t="s">
        <v>2718</v>
      </c>
      <c r="B57" t="s">
        <v>2720</v>
      </c>
      <c r="C57" t="s">
        <v>1870</v>
      </c>
      <c r="D57" t="s">
        <v>100</v>
      </c>
      <c r="E57" s="68">
        <v>45252</v>
      </c>
      <c r="F57" s="58">
        <v>119932.38</v>
      </c>
      <c r="G57" s="58">
        <v>2.2230240000000001</v>
      </c>
      <c r="H57" s="58">
        <v>2.6661260590000002</v>
      </c>
      <c r="I57" s="59">
        <f t="shared" si="0"/>
        <v>3.3123403202729306E-3</v>
      </c>
      <c r="J57" s="59">
        <f>H57/'סכום נכסי הקרן'!$C$41</f>
        <v>2.3629471004795943E-5</v>
      </c>
    </row>
    <row r="58" spans="1:10">
      <c r="A58" t="s">
        <v>2721</v>
      </c>
      <c r="B58" t="s">
        <v>2722</v>
      </c>
      <c r="C58" t="s">
        <v>1870</v>
      </c>
      <c r="D58" t="s">
        <v>100</v>
      </c>
      <c r="E58" s="68">
        <v>45252</v>
      </c>
      <c r="F58" s="58">
        <v>63963.936000000009</v>
      </c>
      <c r="G58" s="58">
        <v>2.2230240000000001</v>
      </c>
      <c r="H58" s="58">
        <v>1.421933898</v>
      </c>
      <c r="I58" s="59">
        <f t="shared" si="0"/>
        <v>1.7665815039799122E-3</v>
      </c>
      <c r="J58" s="59">
        <f>H58/'סכום נכסי הקרן'!$C$41</f>
        <v>1.2602384534709456E-5</v>
      </c>
    </row>
    <row r="59" spans="1:10">
      <c r="A59" t="s">
        <v>2723</v>
      </c>
      <c r="B59" t="s">
        <v>2724</v>
      </c>
      <c r="C59" t="s">
        <v>1870</v>
      </c>
      <c r="D59" t="s">
        <v>100</v>
      </c>
      <c r="E59" s="68">
        <v>45252</v>
      </c>
      <c r="F59" s="58">
        <v>28122.276159999998</v>
      </c>
      <c r="G59" s="58">
        <v>2.2283240000000002</v>
      </c>
      <c r="H59" s="58">
        <v>0.62665533600000001</v>
      </c>
      <c r="I59" s="59">
        <f t="shared" si="0"/>
        <v>7.785437336468345E-4</v>
      </c>
      <c r="J59" s="59">
        <f>H59/'סכום נכסי הקרן'!$C$41</f>
        <v>5.5539512252344927E-6</v>
      </c>
    </row>
    <row r="60" spans="1:10">
      <c r="A60" t="s">
        <v>2725</v>
      </c>
      <c r="B60" t="s">
        <v>2726</v>
      </c>
      <c r="C60" t="s">
        <v>1870</v>
      </c>
      <c r="D60" t="s">
        <v>100</v>
      </c>
      <c r="E60" s="68">
        <v>45253</v>
      </c>
      <c r="F60" s="58">
        <v>79970.087599999999</v>
      </c>
      <c r="G60" s="58">
        <v>2.2199520000000001</v>
      </c>
      <c r="H60" s="58">
        <v>1.7752975269999998</v>
      </c>
      <c r="I60" s="59">
        <f t="shared" si="0"/>
        <v>2.205593227414203E-3</v>
      </c>
      <c r="J60" s="59">
        <f>H60/'סכום נכסי הקרן'!$C$41</f>
        <v>1.5734192799145676E-5</v>
      </c>
    </row>
    <row r="61" spans="1:10">
      <c r="A61" t="s">
        <v>2727</v>
      </c>
      <c r="B61" t="s">
        <v>2728</v>
      </c>
      <c r="C61" t="s">
        <v>1870</v>
      </c>
      <c r="D61" t="s">
        <v>100</v>
      </c>
      <c r="E61" s="68">
        <v>45265</v>
      </c>
      <c r="F61" s="58">
        <v>37425.323624999997</v>
      </c>
      <c r="G61" s="58">
        <v>2.267887</v>
      </c>
      <c r="H61" s="58">
        <v>0.84876405099999996</v>
      </c>
      <c r="I61" s="59">
        <f t="shared" si="0"/>
        <v>1.0544870446148283E-3</v>
      </c>
      <c r="J61" s="59">
        <f>H61/'סכום נכסי הקרן'!$C$41</f>
        <v>7.5224670886492554E-6</v>
      </c>
    </row>
    <row r="62" spans="1:10">
      <c r="A62" t="s">
        <v>2729</v>
      </c>
      <c r="B62" t="s">
        <v>2730</v>
      </c>
      <c r="C62" t="s">
        <v>1870</v>
      </c>
      <c r="D62" t="s">
        <v>100</v>
      </c>
      <c r="E62" s="68">
        <v>45252</v>
      </c>
      <c r="F62" s="58">
        <v>62182.546796000002</v>
      </c>
      <c r="G62" s="58">
        <v>2.319293</v>
      </c>
      <c r="H62" s="58">
        <v>1.4421952550000001</v>
      </c>
      <c r="I62" s="59">
        <f t="shared" si="0"/>
        <v>1.7917537982560939E-3</v>
      </c>
      <c r="J62" s="59">
        <f>H62/'סכום נכסי הקרן'!$C$41</f>
        <v>1.2781957869636048E-5</v>
      </c>
    </row>
    <row r="63" spans="1:10">
      <c r="A63" t="s">
        <v>2729</v>
      </c>
      <c r="B63" t="s">
        <v>2731</v>
      </c>
      <c r="C63" t="s">
        <v>1870</v>
      </c>
      <c r="D63" t="s">
        <v>100</v>
      </c>
      <c r="E63" s="68">
        <v>45252</v>
      </c>
      <c r="F63" s="58">
        <v>72033.532560000007</v>
      </c>
      <c r="G63" s="58">
        <v>2.319293</v>
      </c>
      <c r="H63" s="58">
        <v>1.6706684500000002</v>
      </c>
      <c r="I63" s="59">
        <f t="shared" si="0"/>
        <v>2.0756042086091326E-3</v>
      </c>
      <c r="J63" s="59">
        <f>H63/'סכום נכסי הקרן'!$C$41</f>
        <v>1.4806881154265176E-5</v>
      </c>
    </row>
    <row r="64" spans="1:10">
      <c r="A64" t="s">
        <v>2732</v>
      </c>
      <c r="B64" t="s">
        <v>2733</v>
      </c>
      <c r="C64" t="s">
        <v>1870</v>
      </c>
      <c r="D64" t="s">
        <v>100</v>
      </c>
      <c r="E64" s="68">
        <v>45265</v>
      </c>
      <c r="F64" s="58">
        <v>113659.06064</v>
      </c>
      <c r="G64" s="58">
        <v>2.3245809999999998</v>
      </c>
      <c r="H64" s="58">
        <v>2.642097261</v>
      </c>
      <c r="I64" s="59">
        <f t="shared" si="0"/>
        <v>3.2824874345871924E-3</v>
      </c>
      <c r="J64" s="59">
        <f>H64/'סכום נכסי הקרן'!$C$41</f>
        <v>2.3416507411531314E-5</v>
      </c>
    </row>
    <row r="65" spans="1:10">
      <c r="A65" t="s">
        <v>2734</v>
      </c>
      <c r="B65" t="s">
        <v>2735</v>
      </c>
      <c r="C65" t="s">
        <v>1870</v>
      </c>
      <c r="D65" t="s">
        <v>100</v>
      </c>
      <c r="E65" s="68">
        <v>45252</v>
      </c>
      <c r="F65" s="58">
        <v>82481.886786000003</v>
      </c>
      <c r="G65" s="58">
        <v>2.3430870000000001</v>
      </c>
      <c r="H65" s="58">
        <v>1.932622313</v>
      </c>
      <c r="I65" s="59">
        <f t="shared" si="0"/>
        <v>2.4010503140313184E-3</v>
      </c>
      <c r="J65" s="59">
        <f>H65/'סכום נכסי הקרן'!$C$41</f>
        <v>1.7128538522812273E-5</v>
      </c>
    </row>
    <row r="66" spans="1:10">
      <c r="A66" t="s">
        <v>2734</v>
      </c>
      <c r="B66" t="s">
        <v>2736</v>
      </c>
      <c r="C66" t="s">
        <v>1870</v>
      </c>
      <c r="D66" t="s">
        <v>100</v>
      </c>
      <c r="E66" s="68">
        <v>45252</v>
      </c>
      <c r="F66" s="58">
        <v>24017.027880000001</v>
      </c>
      <c r="G66" s="58">
        <v>2.3430870000000001</v>
      </c>
      <c r="H66" s="58">
        <v>0.56273983999999999</v>
      </c>
      <c r="I66" s="59">
        <f t="shared" si="0"/>
        <v>6.9913643263930063E-4</v>
      </c>
      <c r="J66" s="59">
        <f>H66/'סכום נכסי הקרן'!$C$41</f>
        <v>4.987477875487622E-6</v>
      </c>
    </row>
    <row r="67" spans="1:10">
      <c r="A67" t="s">
        <v>2737</v>
      </c>
      <c r="B67" t="s">
        <v>2738</v>
      </c>
      <c r="C67" t="s">
        <v>1870</v>
      </c>
      <c r="D67" t="s">
        <v>100</v>
      </c>
      <c r="E67" s="68">
        <v>45253</v>
      </c>
      <c r="F67" s="58">
        <v>80061.093200000003</v>
      </c>
      <c r="G67" s="58">
        <v>2.3008690000000001</v>
      </c>
      <c r="H67" s="58">
        <v>1.842100686</v>
      </c>
      <c r="I67" s="59">
        <f t="shared" si="0"/>
        <v>2.2885881016926905E-3</v>
      </c>
      <c r="J67" s="59">
        <f>H67/'סכום נכסי הקרן'!$C$41</f>
        <v>1.6326259068214492E-5</v>
      </c>
    </row>
    <row r="68" spans="1:10">
      <c r="A68" t="s">
        <v>2739</v>
      </c>
      <c r="B68" t="s">
        <v>2740</v>
      </c>
      <c r="C68" t="s">
        <v>1870</v>
      </c>
      <c r="D68" t="s">
        <v>100</v>
      </c>
      <c r="E68" s="68">
        <v>45252</v>
      </c>
      <c r="F68" s="58">
        <v>64067.9424</v>
      </c>
      <c r="G68" s="58">
        <v>2.3774359999999999</v>
      </c>
      <c r="H68" s="58">
        <v>1.5231743</v>
      </c>
      <c r="I68" s="59">
        <f t="shared" si="0"/>
        <v>1.8923605024834635E-3</v>
      </c>
      <c r="J68" s="59">
        <f>H68/'סכום נכסי הקרן'!$C$41</f>
        <v>1.3499662866878851E-5</v>
      </c>
    </row>
    <row r="69" spans="1:10">
      <c r="A69" t="s">
        <v>2741</v>
      </c>
      <c r="B69" t="s">
        <v>2742</v>
      </c>
      <c r="C69" t="s">
        <v>1870</v>
      </c>
      <c r="D69" t="s">
        <v>100</v>
      </c>
      <c r="E69" s="68">
        <v>45257</v>
      </c>
      <c r="F69" s="58">
        <v>64156.347840000002</v>
      </c>
      <c r="G69" s="58">
        <v>2.5205790000000001</v>
      </c>
      <c r="H69" s="58">
        <v>1.617111736</v>
      </c>
      <c r="I69" s="59">
        <f t="shared" si="0"/>
        <v>2.0090664458485585E-3</v>
      </c>
      <c r="J69" s="59">
        <f>H69/'סכום נכסי הקרן'!$C$41</f>
        <v>1.43322161187155E-5</v>
      </c>
    </row>
    <row r="70" spans="1:10">
      <c r="A70" t="s">
        <v>2743</v>
      </c>
      <c r="B70" t="s">
        <v>2744</v>
      </c>
      <c r="C70" t="s">
        <v>1870</v>
      </c>
      <c r="D70" t="s">
        <v>100</v>
      </c>
      <c r="E70" s="68">
        <v>45257</v>
      </c>
      <c r="F70" s="58">
        <v>32155.312000000002</v>
      </c>
      <c r="G70" s="58">
        <v>2.7544249999999999</v>
      </c>
      <c r="H70" s="58">
        <v>0.88569394800000001</v>
      </c>
      <c r="I70" s="59">
        <f t="shared" si="0"/>
        <v>1.1003679910328336E-3</v>
      </c>
      <c r="J70" s="59">
        <f>H70/'סכום נכסי הקרן'!$C$41</f>
        <v>7.8497711661987262E-6</v>
      </c>
    </row>
    <row r="71" spans="1:10">
      <c r="A71" t="s">
        <v>2743</v>
      </c>
      <c r="B71" t="s">
        <v>2745</v>
      </c>
      <c r="C71" t="s">
        <v>1870</v>
      </c>
      <c r="D71" t="s">
        <v>100</v>
      </c>
      <c r="E71" s="68">
        <v>45257</v>
      </c>
      <c r="F71" s="58">
        <v>55290.59375</v>
      </c>
      <c r="G71" s="58">
        <v>2.7544249999999999</v>
      </c>
      <c r="H71" s="58">
        <v>1.522937926</v>
      </c>
      <c r="I71" s="59">
        <f t="shared" si="0"/>
        <v>1.8920668362750631E-3</v>
      </c>
      <c r="J71" s="59">
        <f>H71/'סכום נכסי הקרן'!$C$41</f>
        <v>1.3497567919957482E-5</v>
      </c>
    </row>
    <row r="72" spans="1:10">
      <c r="A72" t="s">
        <v>2746</v>
      </c>
      <c r="B72" t="s">
        <v>2747</v>
      </c>
      <c r="C72" t="s">
        <v>1870</v>
      </c>
      <c r="D72" t="s">
        <v>100</v>
      </c>
      <c r="E72" s="68">
        <v>45257</v>
      </c>
      <c r="F72" s="58">
        <v>32183.913760000003</v>
      </c>
      <c r="G72" s="58">
        <v>2.8408470000000001</v>
      </c>
      <c r="H72" s="58">
        <v>0.91429570800000004</v>
      </c>
      <c r="I72" s="59">
        <f t="shared" si="0"/>
        <v>1.1359022308933089E-3</v>
      </c>
      <c r="J72" s="59">
        <f>H72/'סכום נכסי הקרן'!$C$41</f>
        <v>8.1032642282858307E-6</v>
      </c>
    </row>
    <row r="73" spans="1:10">
      <c r="A73" t="s">
        <v>2748</v>
      </c>
      <c r="B73" t="s">
        <v>2749</v>
      </c>
      <c r="C73" t="s">
        <v>1870</v>
      </c>
      <c r="D73" t="s">
        <v>100</v>
      </c>
      <c r="E73" s="68">
        <v>45257</v>
      </c>
      <c r="F73" s="58">
        <v>77527.844624999998</v>
      </c>
      <c r="G73" s="58">
        <v>2.9062160000000001</v>
      </c>
      <c r="H73" s="58">
        <v>2.2531264790000001</v>
      </c>
      <c r="I73" s="59">
        <f t="shared" si="0"/>
        <v>2.799238114744476E-3</v>
      </c>
      <c r="J73" s="59">
        <f>H73/'סכום נכסי הקרן'!$C$41</f>
        <v>1.9969118349054205E-5</v>
      </c>
    </row>
    <row r="74" spans="1:10">
      <c r="A74" t="s">
        <v>2748</v>
      </c>
      <c r="B74" t="s">
        <v>2750</v>
      </c>
      <c r="C74" t="s">
        <v>1870</v>
      </c>
      <c r="D74" t="s">
        <v>100</v>
      </c>
      <c r="E74" s="68">
        <v>45257</v>
      </c>
      <c r="F74" s="58">
        <v>34563.721335000002</v>
      </c>
      <c r="G74" s="58">
        <v>2.9062160000000001</v>
      </c>
      <c r="H74" s="58">
        <v>1.0044963310000001</v>
      </c>
      <c r="I74" s="59">
        <f t="shared" ref="I74:I137" si="1">H74/$H$9</f>
        <v>1.2479656344477159E-3</v>
      </c>
      <c r="J74" s="59">
        <f>H74/'סכום נכסי הקרן'!$C$41</f>
        <v>8.9026986731044181E-6</v>
      </c>
    </row>
    <row r="75" spans="1:10">
      <c r="A75" t="s">
        <v>2751</v>
      </c>
      <c r="B75" t="s">
        <v>2752</v>
      </c>
      <c r="C75" t="s">
        <v>1870</v>
      </c>
      <c r="D75" t="s">
        <v>100</v>
      </c>
      <c r="E75" s="68">
        <v>45257</v>
      </c>
      <c r="F75" s="58">
        <v>44304.01</v>
      </c>
      <c r="G75" s="58">
        <v>2.9114420000000001</v>
      </c>
      <c r="H75" s="58">
        <v>1.289885344</v>
      </c>
      <c r="I75" s="59">
        <f t="shared" si="1"/>
        <v>1.6025270894590954E-3</v>
      </c>
      <c r="J75" s="59">
        <f>H75/'סכום נכסי הקרן'!$C$41</f>
        <v>1.1432058222705079E-5</v>
      </c>
    </row>
    <row r="76" spans="1:10">
      <c r="A76" t="s">
        <v>2751</v>
      </c>
      <c r="B76" t="s">
        <v>2753</v>
      </c>
      <c r="C76" t="s">
        <v>1870</v>
      </c>
      <c r="D76" t="s">
        <v>100</v>
      </c>
      <c r="E76" s="68">
        <v>45257</v>
      </c>
      <c r="F76" s="58">
        <v>16103.6576</v>
      </c>
      <c r="G76" s="58">
        <v>2.9114420000000001</v>
      </c>
      <c r="H76" s="58">
        <v>0.46884857399999996</v>
      </c>
      <c r="I76" s="59">
        <f t="shared" si="1"/>
        <v>5.8248784993503058E-4</v>
      </c>
      <c r="J76" s="59">
        <f>H76/'סכום נכסי הקרן'!$C$41</f>
        <v>4.1553338213603664E-6</v>
      </c>
    </row>
    <row r="77" spans="1:10">
      <c r="A77" t="s">
        <v>2754</v>
      </c>
      <c r="B77" t="s">
        <v>2755</v>
      </c>
      <c r="C77" t="s">
        <v>1870</v>
      </c>
      <c r="D77" t="s">
        <v>100</v>
      </c>
      <c r="E77" s="68">
        <v>45245</v>
      </c>
      <c r="F77" s="58">
        <v>64790.78688</v>
      </c>
      <c r="G77" s="58">
        <v>3.4153419999999999</v>
      </c>
      <c r="H77" s="58">
        <v>2.2128268710000003</v>
      </c>
      <c r="I77" s="59">
        <f t="shared" si="1"/>
        <v>2.7491707085095058E-3</v>
      </c>
      <c r="J77" s="59">
        <f>H77/'סכום נכסי הקרן'!$C$41</f>
        <v>1.9611949033850179E-5</v>
      </c>
    </row>
    <row r="78" spans="1:10">
      <c r="A78" t="s">
        <v>2756</v>
      </c>
      <c r="B78" t="s">
        <v>2757</v>
      </c>
      <c r="C78" t="s">
        <v>1870</v>
      </c>
      <c r="D78" t="s">
        <v>100</v>
      </c>
      <c r="E78" s="68">
        <v>45245</v>
      </c>
      <c r="F78" s="58">
        <v>80999.317599999995</v>
      </c>
      <c r="G78" s="58">
        <v>3.4282599999999999</v>
      </c>
      <c r="H78" s="58">
        <v>2.7768675890000001</v>
      </c>
      <c r="I78" s="59">
        <f t="shared" si="1"/>
        <v>3.4499233252885662E-3</v>
      </c>
      <c r="J78" s="59">
        <f>H78/'סכום נכסי הקרן'!$C$41</f>
        <v>2.4610956393803854E-5</v>
      </c>
    </row>
    <row r="79" spans="1:10">
      <c r="A79" t="s">
        <v>2756</v>
      </c>
      <c r="B79" t="s">
        <v>2758</v>
      </c>
      <c r="C79" t="s">
        <v>1870</v>
      </c>
      <c r="D79" t="s">
        <v>100</v>
      </c>
      <c r="E79" s="68">
        <v>45245</v>
      </c>
      <c r="F79" s="58">
        <v>20863.249328999998</v>
      </c>
      <c r="G79" s="58">
        <v>3.4282599999999999</v>
      </c>
      <c r="H79" s="58">
        <v>0.71524652799999999</v>
      </c>
      <c r="I79" s="59">
        <f t="shared" si="1"/>
        <v>8.8860761314422953E-4</v>
      </c>
      <c r="J79" s="59">
        <f>H79/'סכום נכסי הקרן'!$C$41</f>
        <v>6.3391215271329256E-6</v>
      </c>
    </row>
    <row r="80" spans="1:10">
      <c r="A80" t="s">
        <v>2759</v>
      </c>
      <c r="B80" t="s">
        <v>2760</v>
      </c>
      <c r="C80" t="s">
        <v>1870</v>
      </c>
      <c r="D80" t="s">
        <v>100</v>
      </c>
      <c r="E80" s="68">
        <v>45246</v>
      </c>
      <c r="F80" s="58">
        <v>101583.37046000001</v>
      </c>
      <c r="G80" s="58">
        <v>3.4790049999999999</v>
      </c>
      <c r="H80" s="58">
        <v>3.534090891</v>
      </c>
      <c r="I80" s="59">
        <f t="shared" si="1"/>
        <v>4.3906820212991976E-3</v>
      </c>
      <c r="J80" s="59">
        <f>H80/'סכום נכסי הקרן'!$C$41</f>
        <v>3.132211170409552E-5</v>
      </c>
    </row>
    <row r="81" spans="1:10">
      <c r="A81" t="s">
        <v>2761</v>
      </c>
      <c r="B81" t="s">
        <v>2762</v>
      </c>
      <c r="C81" t="s">
        <v>1870</v>
      </c>
      <c r="D81" t="s">
        <v>100</v>
      </c>
      <c r="E81" s="68">
        <v>45160</v>
      </c>
      <c r="F81" s="58">
        <v>56741.991600000001</v>
      </c>
      <c r="G81" s="58">
        <v>3.11198</v>
      </c>
      <c r="H81" s="58">
        <v>1.7657993550000002</v>
      </c>
      <c r="I81" s="59">
        <f t="shared" si="1"/>
        <v>2.1937928933758771E-3</v>
      </c>
      <c r="J81" s="59">
        <f>H81/'סכום נכסי הקרן'!$C$41</f>
        <v>1.5650011940886957E-5</v>
      </c>
    </row>
    <row r="82" spans="1:10">
      <c r="A82" t="s">
        <v>2763</v>
      </c>
      <c r="B82" t="s">
        <v>2764</v>
      </c>
      <c r="C82" t="s">
        <v>1870</v>
      </c>
      <c r="D82" t="s">
        <v>100</v>
      </c>
      <c r="E82" s="68">
        <v>45245</v>
      </c>
      <c r="F82" s="58">
        <v>32441.329600000001</v>
      </c>
      <c r="G82" s="58">
        <v>3.5521029999999998</v>
      </c>
      <c r="H82" s="58">
        <v>1.152349595</v>
      </c>
      <c r="I82" s="59">
        <f t="shared" si="1"/>
        <v>1.4316554964397808E-3</v>
      </c>
      <c r="J82" s="59">
        <f>H82/'סכום נכסי הקרן'!$C$41</f>
        <v>1.0213099733421437E-5</v>
      </c>
    </row>
    <row r="83" spans="1:10">
      <c r="A83" t="s">
        <v>2765</v>
      </c>
      <c r="B83" t="s">
        <v>2766</v>
      </c>
      <c r="C83" t="s">
        <v>1870</v>
      </c>
      <c r="D83" t="s">
        <v>100</v>
      </c>
      <c r="E83" s="68">
        <v>45246</v>
      </c>
      <c r="F83" s="58">
        <v>48663.294479999997</v>
      </c>
      <c r="G83" s="58">
        <v>3.5589430000000002</v>
      </c>
      <c r="H83" s="58">
        <v>1.731898972</v>
      </c>
      <c r="I83" s="59">
        <f t="shared" si="1"/>
        <v>2.1516757530011593E-3</v>
      </c>
      <c r="J83" s="59">
        <f>H83/'סכום נכסי הקרן'!$C$41</f>
        <v>1.5349557986564019E-5</v>
      </c>
    </row>
    <row r="84" spans="1:10">
      <c r="A84" t="s">
        <v>2767</v>
      </c>
      <c r="B84" t="s">
        <v>2768</v>
      </c>
      <c r="C84" t="s">
        <v>1870</v>
      </c>
      <c r="D84" t="s">
        <v>100</v>
      </c>
      <c r="E84" s="68">
        <v>45155</v>
      </c>
      <c r="F84" s="58">
        <v>97342.189920000004</v>
      </c>
      <c r="G84" s="58">
        <v>3.170544</v>
      </c>
      <c r="H84" s="58">
        <v>3.0862772550000002</v>
      </c>
      <c r="I84" s="59">
        <f t="shared" si="1"/>
        <v>3.8343275468047779E-3</v>
      </c>
      <c r="J84" s="59">
        <f>H84/'סכום נכסי הקרן'!$C$41</f>
        <v>2.7353207348769143E-5</v>
      </c>
    </row>
    <row r="85" spans="1:10">
      <c r="A85" t="s">
        <v>2769</v>
      </c>
      <c r="B85" t="s">
        <v>2770</v>
      </c>
      <c r="C85" t="s">
        <v>1870</v>
      </c>
      <c r="D85" t="s">
        <v>100</v>
      </c>
      <c r="E85" s="68">
        <v>45245</v>
      </c>
      <c r="F85" s="58">
        <v>27582.49728</v>
      </c>
      <c r="G85" s="58">
        <v>3.5778639999999999</v>
      </c>
      <c r="H85" s="58">
        <v>0.98686427599999993</v>
      </c>
      <c r="I85" s="59">
        <f t="shared" si="1"/>
        <v>1.226059931036349E-3</v>
      </c>
      <c r="J85" s="59">
        <f>H85/'סכום נכסי הקרן'!$C$41</f>
        <v>8.746428443131217E-6</v>
      </c>
    </row>
    <row r="86" spans="1:10">
      <c r="A86" t="s">
        <v>2771</v>
      </c>
      <c r="B86" t="s">
        <v>2772</v>
      </c>
      <c r="C86" t="s">
        <v>1870</v>
      </c>
      <c r="D86" t="s">
        <v>100</v>
      </c>
      <c r="E86" s="68">
        <v>45155</v>
      </c>
      <c r="F86" s="58">
        <v>97349.990399999995</v>
      </c>
      <c r="G86" s="58">
        <v>3.1783030000000001</v>
      </c>
      <c r="H86" s="58">
        <v>3.0940777350000004</v>
      </c>
      <c r="I86" s="59">
        <f t="shared" si="1"/>
        <v>3.8440187031303624E-3</v>
      </c>
      <c r="J86" s="59">
        <f>H86/'סכום נכסי הקרן'!$C$41</f>
        <v>2.7422341820247447E-5</v>
      </c>
    </row>
    <row r="87" spans="1:10">
      <c r="A87" t="s">
        <v>2773</v>
      </c>
      <c r="B87" t="s">
        <v>2774</v>
      </c>
      <c r="C87" t="s">
        <v>1870</v>
      </c>
      <c r="D87" t="s">
        <v>100</v>
      </c>
      <c r="E87" s="68">
        <v>45160</v>
      </c>
      <c r="F87" s="58">
        <v>81124.991999999998</v>
      </c>
      <c r="G87" s="58">
        <v>3.1896149999999999</v>
      </c>
      <c r="H87" s="58">
        <v>2.5875745109999997</v>
      </c>
      <c r="I87" s="59">
        <f t="shared" si="1"/>
        <v>3.2147494885183931E-3</v>
      </c>
      <c r="J87" s="59">
        <f>H87/'סכום נכסי הקרן'!$C$41</f>
        <v>2.2933280545390571E-5</v>
      </c>
    </row>
    <row r="88" spans="1:10">
      <c r="A88" t="s">
        <v>2775</v>
      </c>
      <c r="B88" t="s">
        <v>2776</v>
      </c>
      <c r="C88" t="s">
        <v>1870</v>
      </c>
      <c r="D88" t="s">
        <v>100</v>
      </c>
      <c r="E88" s="68">
        <v>45160</v>
      </c>
      <c r="F88" s="58">
        <v>81124.991999999998</v>
      </c>
      <c r="G88" s="58">
        <v>3.1896149999999999</v>
      </c>
      <c r="H88" s="58">
        <v>2.5875745109999997</v>
      </c>
      <c r="I88" s="59">
        <f t="shared" si="1"/>
        <v>3.2147494885183931E-3</v>
      </c>
      <c r="J88" s="59">
        <f>H88/'סכום נכסי הקרן'!$C$41</f>
        <v>2.2933280545390571E-5</v>
      </c>
    </row>
    <row r="89" spans="1:10">
      <c r="A89" t="s">
        <v>2777</v>
      </c>
      <c r="B89" t="s">
        <v>2778</v>
      </c>
      <c r="C89" t="s">
        <v>1870</v>
      </c>
      <c r="D89" t="s">
        <v>100</v>
      </c>
      <c r="E89" s="68">
        <v>45168</v>
      </c>
      <c r="F89" s="58">
        <v>113787.3352</v>
      </c>
      <c r="G89" s="58">
        <v>3.370279</v>
      </c>
      <c r="H89" s="58">
        <v>3.8349507150000006</v>
      </c>
      <c r="I89" s="59">
        <f t="shared" si="1"/>
        <v>4.764464094514146E-3</v>
      </c>
      <c r="J89" s="59">
        <f>H89/'סכום נכסי הקרן'!$C$41</f>
        <v>3.3988586705799863E-5</v>
      </c>
    </row>
    <row r="90" spans="1:10">
      <c r="A90" t="s">
        <v>2779</v>
      </c>
      <c r="B90" t="s">
        <v>2780</v>
      </c>
      <c r="C90" t="s">
        <v>1870</v>
      </c>
      <c r="D90" t="s">
        <v>100</v>
      </c>
      <c r="E90" s="68">
        <v>45174</v>
      </c>
      <c r="F90" s="58">
        <v>107865.823065</v>
      </c>
      <c r="G90" s="58">
        <v>3.8023899999999999</v>
      </c>
      <c r="H90" s="58">
        <v>4.1014797420000004</v>
      </c>
      <c r="I90" s="59">
        <f t="shared" si="1"/>
        <v>5.0955942898306952E-3</v>
      </c>
      <c r="J90" s="59">
        <f>H90/'סכום נכסי הקרן'!$C$41</f>
        <v>3.6350793059161557E-5</v>
      </c>
    </row>
    <row r="91" spans="1:10">
      <c r="A91" t="s">
        <v>2779</v>
      </c>
      <c r="B91" t="s">
        <v>2781</v>
      </c>
      <c r="C91" t="s">
        <v>1870</v>
      </c>
      <c r="D91" t="s">
        <v>100</v>
      </c>
      <c r="E91" s="68">
        <v>45174</v>
      </c>
      <c r="F91" s="58">
        <v>16316.004000000001</v>
      </c>
      <c r="G91" s="58">
        <v>3.8023899999999999</v>
      </c>
      <c r="H91" s="58">
        <v>0.62039817600000002</v>
      </c>
      <c r="I91" s="59">
        <f t="shared" si="1"/>
        <v>7.7076996642812593E-4</v>
      </c>
      <c r="J91" s="59">
        <f>H91/'סכום נכסי הקרן'!$C$41</f>
        <v>5.4984949649075432E-6</v>
      </c>
    </row>
    <row r="92" spans="1:10">
      <c r="A92" t="s">
        <v>2782</v>
      </c>
      <c r="B92" t="s">
        <v>2783</v>
      </c>
      <c r="C92" t="s">
        <v>1870</v>
      </c>
      <c r="D92" t="s">
        <v>100</v>
      </c>
      <c r="E92" s="68">
        <v>45169</v>
      </c>
      <c r="F92" s="58">
        <v>48959.712719999996</v>
      </c>
      <c r="G92" s="58">
        <v>3.8032300000000001</v>
      </c>
      <c r="H92" s="58">
        <v>1.8620504100000002</v>
      </c>
      <c r="I92" s="59">
        <f t="shared" si="1"/>
        <v>2.3133732295228062E-3</v>
      </c>
      <c r="J92" s="59">
        <f>H92/'סכום נכסי הקרן'!$C$41</f>
        <v>1.6503070447113994E-5</v>
      </c>
    </row>
    <row r="93" spans="1:10">
      <c r="A93" t="s">
        <v>2784</v>
      </c>
      <c r="B93" t="s">
        <v>2785</v>
      </c>
      <c r="C93" t="s">
        <v>1870</v>
      </c>
      <c r="D93" t="s">
        <v>100</v>
      </c>
      <c r="E93" s="68">
        <v>45174</v>
      </c>
      <c r="F93" s="58">
        <v>1402.3431370000001</v>
      </c>
      <c r="G93" s="58">
        <v>3.9044840000000001</v>
      </c>
      <c r="H93" s="58">
        <v>5.4754263000000004E-2</v>
      </c>
      <c r="I93" s="59">
        <f t="shared" si="1"/>
        <v>6.8025573070522338E-5</v>
      </c>
      <c r="J93" s="59">
        <f>H93/'סכום נכסי הקרן'!$C$41</f>
        <v>4.8527873075617063E-7</v>
      </c>
    </row>
    <row r="94" spans="1:10">
      <c r="A94" t="s">
        <v>2784</v>
      </c>
      <c r="B94" t="s">
        <v>2786</v>
      </c>
      <c r="C94" t="s">
        <v>1870</v>
      </c>
      <c r="D94" t="s">
        <v>100</v>
      </c>
      <c r="E94" s="68">
        <v>45174</v>
      </c>
      <c r="F94" s="58">
        <v>40833.345999999998</v>
      </c>
      <c r="G94" s="58">
        <v>3.9044840000000001</v>
      </c>
      <c r="H94" s="58">
        <v>1.5943314399999999</v>
      </c>
      <c r="I94" s="59">
        <f t="shared" si="1"/>
        <v>1.9807646734346712E-3</v>
      </c>
      <c r="J94" s="59">
        <f>H94/'סכום נכסי הקרן'!$C$41</f>
        <v>1.4130317809370528E-5</v>
      </c>
    </row>
    <row r="95" spans="1:10">
      <c r="A95" t="s">
        <v>2784</v>
      </c>
      <c r="B95" t="s">
        <v>2787</v>
      </c>
      <c r="C95" t="s">
        <v>1870</v>
      </c>
      <c r="D95" t="s">
        <v>100</v>
      </c>
      <c r="E95" s="68">
        <v>45174</v>
      </c>
      <c r="F95" s="58">
        <v>285.10600499999998</v>
      </c>
      <c r="G95" s="58">
        <v>3.9044840000000001</v>
      </c>
      <c r="H95" s="58">
        <v>1.1131918000000001E-2</v>
      </c>
      <c r="I95" s="59">
        <f t="shared" si="1"/>
        <v>1.3830066552517799E-5</v>
      </c>
      <c r="J95" s="59">
        <f>H95/'סכום נכסי הקרן'!$C$41</f>
        <v>9.8660501337069776E-8</v>
      </c>
    </row>
    <row r="96" spans="1:10">
      <c r="A96" t="s">
        <v>2788</v>
      </c>
      <c r="B96" t="s">
        <v>2789</v>
      </c>
      <c r="C96" t="s">
        <v>1870</v>
      </c>
      <c r="D96" t="s">
        <v>100</v>
      </c>
      <c r="E96" s="68">
        <v>45159</v>
      </c>
      <c r="F96" s="58">
        <v>285.15895699999999</v>
      </c>
      <c r="G96" s="58">
        <v>3.838387</v>
      </c>
      <c r="H96" s="58">
        <v>1.0945504000000002E-2</v>
      </c>
      <c r="I96" s="59">
        <f t="shared" si="1"/>
        <v>1.3598469623190703E-5</v>
      </c>
      <c r="J96" s="59">
        <f>H96/'סכום נכסי הקרן'!$C$41</f>
        <v>9.7008342320425153E-8</v>
      </c>
    </row>
    <row r="97" spans="1:10">
      <c r="A97" t="s">
        <v>2790</v>
      </c>
      <c r="B97" t="s">
        <v>2791</v>
      </c>
      <c r="C97" t="s">
        <v>1870</v>
      </c>
      <c r="D97" t="s">
        <v>100</v>
      </c>
      <c r="E97" s="68">
        <v>45181</v>
      </c>
      <c r="F97" s="58">
        <v>35942.878400000001</v>
      </c>
      <c r="G97" s="58">
        <v>3.9528509999999999</v>
      </c>
      <c r="H97" s="58">
        <v>1.420768593</v>
      </c>
      <c r="I97" s="59">
        <f t="shared" si="1"/>
        <v>1.7651337529540798E-3</v>
      </c>
      <c r="J97" s="59">
        <f>H97/'סכום נכסי הקרן'!$C$41</f>
        <v>1.2592056613185906E-5</v>
      </c>
    </row>
    <row r="98" spans="1:10">
      <c r="A98" t="s">
        <v>2790</v>
      </c>
      <c r="B98" t="s">
        <v>2792</v>
      </c>
      <c r="C98" t="s">
        <v>1870</v>
      </c>
      <c r="D98" t="s">
        <v>100</v>
      </c>
      <c r="E98" s="68">
        <v>45181</v>
      </c>
      <c r="F98" s="58">
        <v>56108.608399999997</v>
      </c>
      <c r="G98" s="58">
        <v>3.9528509999999999</v>
      </c>
      <c r="H98" s="58">
        <v>2.2178899459999997</v>
      </c>
      <c r="I98" s="59">
        <f t="shared" si="1"/>
        <v>2.7554609690208015E-3</v>
      </c>
      <c r="J98" s="59">
        <f>H98/'סכום נכסי הקרן'!$C$41</f>
        <v>1.9656822299877393E-5</v>
      </c>
    </row>
    <row r="99" spans="1:10">
      <c r="A99" t="s">
        <v>2793</v>
      </c>
      <c r="B99" t="s">
        <v>2794</v>
      </c>
      <c r="C99" t="s">
        <v>1870</v>
      </c>
      <c r="D99" t="s">
        <v>100</v>
      </c>
      <c r="E99" s="68">
        <v>45181</v>
      </c>
      <c r="F99" s="58">
        <v>49019.516399999993</v>
      </c>
      <c r="G99" s="58">
        <v>3.9655879999999999</v>
      </c>
      <c r="H99" s="58">
        <v>1.9439121179999999</v>
      </c>
      <c r="I99" s="59">
        <f t="shared" si="1"/>
        <v>2.4150765361535928E-3</v>
      </c>
      <c r="J99" s="59">
        <f>H99/'סכום נכסי הקרן'!$C$41</f>
        <v>1.7228598352690442E-5</v>
      </c>
    </row>
    <row r="100" spans="1:10">
      <c r="A100" t="s">
        <v>2793</v>
      </c>
      <c r="B100" t="s">
        <v>2795</v>
      </c>
      <c r="C100" t="s">
        <v>1870</v>
      </c>
      <c r="D100" t="s">
        <v>100</v>
      </c>
      <c r="E100" s="68">
        <v>45181</v>
      </c>
      <c r="F100" s="58">
        <v>28.521947000000001</v>
      </c>
      <c r="G100" s="58">
        <v>3.9655879999999999</v>
      </c>
      <c r="H100" s="58">
        <v>1.1310629999999999E-3</v>
      </c>
      <c r="I100" s="59">
        <f t="shared" si="1"/>
        <v>1.4052094675051E-6</v>
      </c>
      <c r="J100" s="59">
        <f>H100/'סכום נכסי הקרן'!$C$41</f>
        <v>1.0024439869554386E-8</v>
      </c>
    </row>
    <row r="101" spans="1:10">
      <c r="A101" t="s">
        <v>2796</v>
      </c>
      <c r="B101" t="s">
        <v>2797</v>
      </c>
      <c r="C101" t="s">
        <v>1870</v>
      </c>
      <c r="D101" t="s">
        <v>100</v>
      </c>
      <c r="E101" s="68">
        <v>45159</v>
      </c>
      <c r="F101" s="58">
        <v>65394.023999999998</v>
      </c>
      <c r="G101" s="58">
        <v>3.9097590000000002</v>
      </c>
      <c r="H101" s="58">
        <v>2.5567488899999997</v>
      </c>
      <c r="I101" s="59">
        <f t="shared" si="1"/>
        <v>3.1764523693739036E-3</v>
      </c>
      <c r="J101" s="59">
        <f>H101/'סכום נכסי הקרן'!$C$41</f>
        <v>2.2660077740457358E-5</v>
      </c>
    </row>
    <row r="102" spans="1:10">
      <c r="A102" t="s">
        <v>2798</v>
      </c>
      <c r="B102" t="s">
        <v>2799</v>
      </c>
      <c r="C102" t="s">
        <v>1870</v>
      </c>
      <c r="D102" t="s">
        <v>100</v>
      </c>
      <c r="E102" s="68">
        <v>45167</v>
      </c>
      <c r="F102" s="58">
        <v>57230.388319999998</v>
      </c>
      <c r="G102" s="58">
        <v>3.9388100000000001</v>
      </c>
      <c r="H102" s="58">
        <v>2.2541960749999999</v>
      </c>
      <c r="I102" s="59">
        <f t="shared" si="1"/>
        <v>2.8005669588721731E-3</v>
      </c>
      <c r="J102" s="59">
        <f>H102/'סכום נכסי הקרן'!$C$41</f>
        <v>1.9978598016222802E-5</v>
      </c>
    </row>
    <row r="103" spans="1:10">
      <c r="A103" t="s">
        <v>2800</v>
      </c>
      <c r="B103" t="s">
        <v>2801</v>
      </c>
      <c r="C103" t="s">
        <v>1870</v>
      </c>
      <c r="D103" t="s">
        <v>100</v>
      </c>
      <c r="E103" s="68">
        <v>45189</v>
      </c>
      <c r="F103" s="58">
        <v>241750.43416800001</v>
      </c>
      <c r="G103" s="58">
        <v>4.0757500000000002</v>
      </c>
      <c r="H103" s="58">
        <v>9.8531431950000012</v>
      </c>
      <c r="I103" s="59">
        <f t="shared" si="1"/>
        <v>1.2241342968780211E-2</v>
      </c>
      <c r="J103" s="59">
        <f>H103/'סכום נכסי הקרן'!$C$41</f>
        <v>8.7326914136866393E-5</v>
      </c>
    </row>
    <row r="104" spans="1:10">
      <c r="A104" t="s">
        <v>2802</v>
      </c>
      <c r="B104" t="s">
        <v>2803</v>
      </c>
      <c r="C104" t="s">
        <v>1870</v>
      </c>
      <c r="D104" t="s">
        <v>100</v>
      </c>
      <c r="E104" s="68">
        <v>45174</v>
      </c>
      <c r="F104" s="58">
        <v>180077.44</v>
      </c>
      <c r="G104" s="58">
        <v>4.0826269999999996</v>
      </c>
      <c r="H104" s="58">
        <v>7.3518904000000003</v>
      </c>
      <c r="I104" s="59">
        <f t="shared" si="1"/>
        <v>9.1338378093349867E-3</v>
      </c>
      <c r="J104" s="59">
        <f>H104/'סכום נכסי הקרן'!$C$41</f>
        <v>6.515868987169959E-5</v>
      </c>
    </row>
    <row r="105" spans="1:10">
      <c r="A105" t="s">
        <v>2802</v>
      </c>
      <c r="B105" t="s">
        <v>2804</v>
      </c>
      <c r="C105" t="s">
        <v>1870</v>
      </c>
      <c r="D105" t="s">
        <v>100</v>
      </c>
      <c r="E105" s="68">
        <v>45174</v>
      </c>
      <c r="F105" s="58">
        <v>34363.71456</v>
      </c>
      <c r="G105" s="58">
        <v>4.0826269999999996</v>
      </c>
      <c r="H105" s="58">
        <v>1.4029423300000001</v>
      </c>
      <c r="I105" s="59">
        <f t="shared" si="1"/>
        <v>1.7429867695076796E-3</v>
      </c>
      <c r="J105" s="59">
        <f>H105/'סכום נכסי הקרן'!$C$41</f>
        <v>1.2434065147155843E-5</v>
      </c>
    </row>
    <row r="106" spans="1:10">
      <c r="A106" t="s">
        <v>2805</v>
      </c>
      <c r="B106" t="s">
        <v>2806</v>
      </c>
      <c r="C106" t="s">
        <v>1870</v>
      </c>
      <c r="D106" t="s">
        <v>100</v>
      </c>
      <c r="E106" s="68">
        <v>45167</v>
      </c>
      <c r="F106" s="58">
        <v>63222.644160000003</v>
      </c>
      <c r="G106" s="58">
        <v>4.0100410000000002</v>
      </c>
      <c r="H106" s="58">
        <v>2.5352542659999999</v>
      </c>
      <c r="I106" s="59">
        <f t="shared" si="1"/>
        <v>3.1497478894773265E-3</v>
      </c>
      <c r="J106" s="59">
        <f>H106/'סכום נכסי הקרן'!$C$41</f>
        <v>2.246957414710608E-5</v>
      </c>
    </row>
    <row r="107" spans="1:10">
      <c r="A107" t="s">
        <v>2807</v>
      </c>
      <c r="B107" t="s">
        <v>2808</v>
      </c>
      <c r="C107" t="s">
        <v>1870</v>
      </c>
      <c r="D107" t="s">
        <v>100</v>
      </c>
      <c r="E107" s="68">
        <v>45189</v>
      </c>
      <c r="F107" s="58">
        <v>84310.253507999994</v>
      </c>
      <c r="G107" s="58">
        <v>4.1519490000000001</v>
      </c>
      <c r="H107" s="58">
        <v>3.500518595</v>
      </c>
      <c r="I107" s="59">
        <f t="shared" si="1"/>
        <v>4.3489724894825938E-3</v>
      </c>
      <c r="J107" s="59">
        <f>H107/'סכום נכסי הקרן'!$C$41</f>
        <v>3.1024565535106802E-5</v>
      </c>
    </row>
    <row r="108" spans="1:10">
      <c r="A108" t="s">
        <v>2809</v>
      </c>
      <c r="B108" t="s">
        <v>2810</v>
      </c>
      <c r="C108" t="s">
        <v>1870</v>
      </c>
      <c r="D108" t="s">
        <v>100</v>
      </c>
      <c r="E108" s="68">
        <v>45189</v>
      </c>
      <c r="F108" s="58">
        <v>57281.958160000009</v>
      </c>
      <c r="G108" s="58">
        <v>4.1519490000000001</v>
      </c>
      <c r="H108" s="58">
        <v>2.3783175989999998</v>
      </c>
      <c r="I108" s="59">
        <f t="shared" si="1"/>
        <v>2.9547729939435716E-3</v>
      </c>
      <c r="J108" s="59">
        <f>H108/'סכום נכסי הקרן'!$C$41</f>
        <v>2.1078668263287247E-5</v>
      </c>
    </row>
    <row r="109" spans="1:10">
      <c r="A109" t="s">
        <v>2811</v>
      </c>
      <c r="B109" t="s">
        <v>2812</v>
      </c>
      <c r="C109" t="s">
        <v>1870</v>
      </c>
      <c r="D109" t="s">
        <v>100</v>
      </c>
      <c r="E109" s="68">
        <v>45190</v>
      </c>
      <c r="F109" s="58">
        <v>65472.0288</v>
      </c>
      <c r="G109" s="58">
        <v>4.1816259999999996</v>
      </c>
      <c r="H109" s="58">
        <v>2.7377951360000004</v>
      </c>
      <c r="I109" s="59">
        <f t="shared" si="1"/>
        <v>3.4013805112505791E-3</v>
      </c>
      <c r="J109" s="59">
        <f>H109/'סכום נכסי הקרן'!$C$41</f>
        <v>2.4264663167295262E-5</v>
      </c>
    </row>
    <row r="110" spans="1:10">
      <c r="A110" t="s">
        <v>2813</v>
      </c>
      <c r="B110" t="s">
        <v>2814</v>
      </c>
      <c r="C110" t="s">
        <v>1870</v>
      </c>
      <c r="D110" t="s">
        <v>100</v>
      </c>
      <c r="E110" s="68">
        <v>45188</v>
      </c>
      <c r="F110" s="58">
        <v>81905.039999999994</v>
      </c>
      <c r="G110" s="58">
        <v>4.2342589999999998</v>
      </c>
      <c r="H110" s="58">
        <v>3.4680717400000001</v>
      </c>
      <c r="I110" s="59">
        <f t="shared" si="1"/>
        <v>4.30866118247603E-3</v>
      </c>
      <c r="J110" s="59">
        <f>H110/'סכום נכסי הקרן'!$C$41</f>
        <v>3.0736993979054092E-5</v>
      </c>
    </row>
    <row r="111" spans="1:10">
      <c r="A111" t="s">
        <v>2815</v>
      </c>
      <c r="B111" t="s">
        <v>2816</v>
      </c>
      <c r="C111" t="s">
        <v>1870</v>
      </c>
      <c r="D111" t="s">
        <v>100</v>
      </c>
      <c r="E111" s="68">
        <v>45188</v>
      </c>
      <c r="F111" s="58">
        <v>163810.07999999999</v>
      </c>
      <c r="G111" s="58">
        <v>4.2342589999999998</v>
      </c>
      <c r="H111" s="58">
        <v>6.9361434800000001</v>
      </c>
      <c r="I111" s="59">
        <f t="shared" si="1"/>
        <v>8.6173223649520601E-3</v>
      </c>
      <c r="J111" s="59">
        <f>H111/'סכום נכסי הקרן'!$C$41</f>
        <v>6.1473987958108185E-5</v>
      </c>
    </row>
    <row r="112" spans="1:10">
      <c r="A112" t="s">
        <v>2817</v>
      </c>
      <c r="B112" t="s">
        <v>2818</v>
      </c>
      <c r="C112" t="s">
        <v>1870</v>
      </c>
      <c r="D112" t="s">
        <v>100</v>
      </c>
      <c r="E112" s="68">
        <v>45190</v>
      </c>
      <c r="F112" s="58">
        <v>114667.056</v>
      </c>
      <c r="G112" s="58">
        <v>4.2576720000000003</v>
      </c>
      <c r="H112" s="58">
        <v>4.882147088</v>
      </c>
      <c r="I112" s="59">
        <f t="shared" si="1"/>
        <v>6.0654793851536611E-3</v>
      </c>
      <c r="J112" s="59">
        <f>H112/'סכום נכסי הקרן'!$C$41</f>
        <v>4.326972937668021E-5</v>
      </c>
    </row>
    <row r="113" spans="1:10">
      <c r="A113" t="s">
        <v>2817</v>
      </c>
      <c r="B113" t="s">
        <v>2819</v>
      </c>
      <c r="C113" t="s">
        <v>1870</v>
      </c>
      <c r="D113" t="s">
        <v>100</v>
      </c>
      <c r="E113" s="68">
        <v>45190</v>
      </c>
      <c r="F113" s="58">
        <v>22533.525000000001</v>
      </c>
      <c r="G113" s="58">
        <v>4.2576720000000003</v>
      </c>
      <c r="H113" s="58">
        <v>0.95940357499999995</v>
      </c>
      <c r="I113" s="59">
        <f t="shared" si="1"/>
        <v>1.1919433194687117E-3</v>
      </c>
      <c r="J113" s="59">
        <f>H113/'סכום נכסי הקרן'!$C$41</f>
        <v>8.503048413946007E-6</v>
      </c>
    </row>
    <row r="114" spans="1:10">
      <c r="A114" t="s">
        <v>2820</v>
      </c>
      <c r="B114" t="s">
        <v>2821</v>
      </c>
      <c r="C114" t="s">
        <v>1870</v>
      </c>
      <c r="D114" t="s">
        <v>100</v>
      </c>
      <c r="E114" s="68">
        <v>45182</v>
      </c>
      <c r="F114" s="58">
        <v>81970.043999999994</v>
      </c>
      <c r="G114" s="58">
        <v>4.2868089999999999</v>
      </c>
      <c r="H114" s="58">
        <v>3.51389956</v>
      </c>
      <c r="I114" s="59">
        <f t="shared" si="1"/>
        <v>4.3655967258888371E-3</v>
      </c>
      <c r="J114" s="59">
        <f>H114/'סכום נכסי הקרן'!$C$41</f>
        <v>3.1143158998989108E-5</v>
      </c>
    </row>
    <row r="115" spans="1:10">
      <c r="A115" t="s">
        <v>2822</v>
      </c>
      <c r="B115" t="s">
        <v>2823</v>
      </c>
      <c r="C115" t="s">
        <v>1870</v>
      </c>
      <c r="D115" t="s">
        <v>100</v>
      </c>
      <c r="E115" s="68">
        <v>45182</v>
      </c>
      <c r="F115" s="58">
        <v>45114.74</v>
      </c>
      <c r="G115" s="58">
        <v>4.3121039999999997</v>
      </c>
      <c r="H115" s="58">
        <v>1.9453943250000001</v>
      </c>
      <c r="I115" s="59">
        <f t="shared" si="1"/>
        <v>2.4169179997229986E-3</v>
      </c>
      <c r="J115" s="59">
        <f>H115/'סכום נכסי הקרן'!$C$41</f>
        <v>1.7241734928589163E-5</v>
      </c>
    </row>
    <row r="116" spans="1:10">
      <c r="A116" t="s">
        <v>2824</v>
      </c>
      <c r="B116" t="s">
        <v>2825</v>
      </c>
      <c r="C116" t="s">
        <v>1870</v>
      </c>
      <c r="D116" t="s">
        <v>100</v>
      </c>
      <c r="E116" s="68">
        <v>45182</v>
      </c>
      <c r="F116" s="58">
        <v>49204.127760000003</v>
      </c>
      <c r="G116" s="58">
        <v>4.3298019999999999</v>
      </c>
      <c r="H116" s="58">
        <v>2.1304410960000002</v>
      </c>
      <c r="I116" s="59">
        <f t="shared" si="1"/>
        <v>2.6468163117891242E-3</v>
      </c>
      <c r="J116" s="59">
        <f>H116/'סכום נכסי הקרן'!$C$41</f>
        <v>1.8881776401915321E-5</v>
      </c>
    </row>
    <row r="117" spans="1:10">
      <c r="A117" t="s">
        <v>2824</v>
      </c>
      <c r="B117" t="s">
        <v>2826</v>
      </c>
      <c r="C117" t="s">
        <v>1870</v>
      </c>
      <c r="D117" t="s">
        <v>100</v>
      </c>
      <c r="E117" s="68">
        <v>45182</v>
      </c>
      <c r="F117" s="58">
        <v>45123.085749999998</v>
      </c>
      <c r="G117" s="58">
        <v>4.3298019999999999</v>
      </c>
      <c r="H117" s="58">
        <v>1.9537400750000002</v>
      </c>
      <c r="I117" s="59">
        <f t="shared" si="1"/>
        <v>2.4272865883103989E-3</v>
      </c>
      <c r="J117" s="59">
        <f>H117/'סכום נכסי הקרן'!$C$41</f>
        <v>1.7315702045399929E-5</v>
      </c>
    </row>
    <row r="118" spans="1:10">
      <c r="A118" t="s">
        <v>2827</v>
      </c>
      <c r="B118" t="s">
        <v>2828</v>
      </c>
      <c r="C118" t="s">
        <v>1870</v>
      </c>
      <c r="D118" t="s">
        <v>100</v>
      </c>
      <c r="E118" s="68">
        <v>45182</v>
      </c>
      <c r="F118" s="58">
        <v>65610.703999999998</v>
      </c>
      <c r="G118" s="58">
        <v>4.3373840000000001</v>
      </c>
      <c r="H118" s="58">
        <v>2.845788448</v>
      </c>
      <c r="I118" s="59">
        <f t="shared" si="1"/>
        <v>3.5355491866025548E-3</v>
      </c>
      <c r="J118" s="59">
        <f>H118/'סכום נכסי הקרן'!$C$41</f>
        <v>2.5221791516872625E-5</v>
      </c>
    </row>
    <row r="119" spans="1:10">
      <c r="A119" t="s">
        <v>2829</v>
      </c>
      <c r="B119" t="s">
        <v>2830</v>
      </c>
      <c r="C119" t="s">
        <v>1870</v>
      </c>
      <c r="D119" t="s">
        <v>100</v>
      </c>
      <c r="E119" s="68">
        <v>45173</v>
      </c>
      <c r="F119" s="58">
        <v>155866.5912</v>
      </c>
      <c r="G119" s="58">
        <v>4.3170890000000002</v>
      </c>
      <c r="H119" s="58">
        <v>6.7288998939999995</v>
      </c>
      <c r="I119" s="59">
        <f t="shared" si="1"/>
        <v>8.3598471852963669E-3</v>
      </c>
      <c r="J119" s="59">
        <f>H119/'סכום נכסי הקרן'!$C$41</f>
        <v>5.9637219479068707E-5</v>
      </c>
    </row>
    <row r="120" spans="1:10">
      <c r="A120" t="s">
        <v>2831</v>
      </c>
      <c r="B120" t="s">
        <v>2832</v>
      </c>
      <c r="C120" t="s">
        <v>1870</v>
      </c>
      <c r="D120" t="s">
        <v>100</v>
      </c>
      <c r="E120" s="68">
        <v>45173</v>
      </c>
      <c r="F120" s="58">
        <v>139459.5816</v>
      </c>
      <c r="G120" s="58">
        <v>4.3170890000000002</v>
      </c>
      <c r="H120" s="58">
        <v>6.0205946419999998</v>
      </c>
      <c r="I120" s="59">
        <f t="shared" si="1"/>
        <v>7.4798632710546438E-3</v>
      </c>
      <c r="J120" s="59">
        <f>H120/'סכום נכסי הקרן'!$C$41</f>
        <v>5.3359617428640423E-5</v>
      </c>
    </row>
    <row r="121" spans="1:10">
      <c r="A121" t="s">
        <v>2833</v>
      </c>
      <c r="B121" t="s">
        <v>2834</v>
      </c>
      <c r="C121" t="s">
        <v>1870</v>
      </c>
      <c r="D121" t="s">
        <v>100</v>
      </c>
      <c r="E121" s="68">
        <v>45173</v>
      </c>
      <c r="F121" s="58">
        <v>49240.53</v>
      </c>
      <c r="G121" s="58">
        <v>4.3549829999999998</v>
      </c>
      <c r="H121" s="58">
        <v>2.1444169560000002</v>
      </c>
      <c r="I121" s="59">
        <f t="shared" si="1"/>
        <v>2.6641796335391292E-3</v>
      </c>
      <c r="J121" s="59">
        <f>H121/'סכום נכסי הקרן'!$C$41</f>
        <v>1.9005642329980609E-5</v>
      </c>
    </row>
    <row r="122" spans="1:10">
      <c r="A122" t="s">
        <v>2833</v>
      </c>
      <c r="B122" t="s">
        <v>2835</v>
      </c>
      <c r="C122" t="s">
        <v>1870</v>
      </c>
      <c r="D122" t="s">
        <v>100</v>
      </c>
      <c r="E122" s="68">
        <v>45173</v>
      </c>
      <c r="F122" s="58">
        <v>56369.059500000003</v>
      </c>
      <c r="G122" s="58">
        <v>4.3549829999999998</v>
      </c>
      <c r="H122" s="58">
        <v>2.4548632389999998</v>
      </c>
      <c r="I122" s="59">
        <f t="shared" si="1"/>
        <v>3.04987172675E-3</v>
      </c>
      <c r="J122" s="59">
        <f>H122/'סכום נכסי הקרן'!$C$41</f>
        <v>2.1757080664237993E-5</v>
      </c>
    </row>
    <row r="123" spans="1:10">
      <c r="A123" t="s">
        <v>2836</v>
      </c>
      <c r="B123" t="s">
        <v>2837</v>
      </c>
      <c r="C123" t="s">
        <v>1870</v>
      </c>
      <c r="D123" t="s">
        <v>100</v>
      </c>
      <c r="E123" s="68">
        <v>45195</v>
      </c>
      <c r="F123" s="58">
        <v>135593.490368</v>
      </c>
      <c r="G123" s="58">
        <v>4.4637669999999998</v>
      </c>
      <c r="H123" s="58">
        <v>6.0525776929999999</v>
      </c>
      <c r="I123" s="59">
        <f t="shared" si="1"/>
        <v>7.519598357486521E-3</v>
      </c>
      <c r="J123" s="59">
        <f>H123/'סכום נכסי הקרן'!$C$41</f>
        <v>5.3643078360166244E-5</v>
      </c>
    </row>
    <row r="124" spans="1:10">
      <c r="A124" t="s">
        <v>2838</v>
      </c>
      <c r="B124" t="s">
        <v>2839</v>
      </c>
      <c r="C124" t="s">
        <v>1870</v>
      </c>
      <c r="D124" t="s">
        <v>100</v>
      </c>
      <c r="E124" s="68">
        <v>45173</v>
      </c>
      <c r="F124" s="58">
        <v>82078.384000000005</v>
      </c>
      <c r="G124" s="58">
        <v>4.3676079999999997</v>
      </c>
      <c r="H124" s="58">
        <v>3.58486226</v>
      </c>
      <c r="I124" s="59">
        <f t="shared" si="1"/>
        <v>4.4537593285729708E-3</v>
      </c>
      <c r="J124" s="59">
        <f>H124/'סכום נכסי הקרן'!$C$41</f>
        <v>3.1772090649243096E-5</v>
      </c>
    </row>
    <row r="125" spans="1:10">
      <c r="A125" t="s">
        <v>2840</v>
      </c>
      <c r="B125" t="s">
        <v>2841</v>
      </c>
      <c r="C125" t="s">
        <v>1870</v>
      </c>
      <c r="D125" t="s">
        <v>100</v>
      </c>
      <c r="E125" s="68">
        <v>45195</v>
      </c>
      <c r="F125" s="58">
        <v>90324.358080000005</v>
      </c>
      <c r="G125" s="58">
        <v>4.5041029999999997</v>
      </c>
      <c r="H125" s="58">
        <v>4.0683024249999997</v>
      </c>
      <c r="I125" s="59">
        <f t="shared" si="1"/>
        <v>5.0543754718207186E-3</v>
      </c>
      <c r="J125" s="59">
        <f>H125/'סכום נכסי הקרן'!$C$41</f>
        <v>3.6056747529160441E-5</v>
      </c>
    </row>
    <row r="126" spans="1:10">
      <c r="A126" t="s">
        <v>2840</v>
      </c>
      <c r="B126" t="s">
        <v>2842</v>
      </c>
      <c r="C126" t="s">
        <v>1870</v>
      </c>
      <c r="D126" t="s">
        <v>100</v>
      </c>
      <c r="E126" s="68">
        <v>45195</v>
      </c>
      <c r="F126" s="58">
        <v>28200.156815999999</v>
      </c>
      <c r="G126" s="58">
        <v>4.5041029999999997</v>
      </c>
      <c r="H126" s="58">
        <v>1.2701642039999999</v>
      </c>
      <c r="I126" s="59">
        <f t="shared" si="1"/>
        <v>1.5780259497011919E-3</v>
      </c>
      <c r="J126" s="59">
        <f>H126/'סכום נכסי הקרן'!$C$41</f>
        <v>1.125727274913812E-5</v>
      </c>
    </row>
    <row r="127" spans="1:10">
      <c r="A127" t="s">
        <v>2843</v>
      </c>
      <c r="B127" t="s">
        <v>2844</v>
      </c>
      <c r="C127" t="s">
        <v>1870</v>
      </c>
      <c r="D127" t="s">
        <v>100</v>
      </c>
      <c r="E127" s="68">
        <v>45187</v>
      </c>
      <c r="F127" s="58">
        <v>32848.688000000002</v>
      </c>
      <c r="G127" s="58">
        <v>4.483047</v>
      </c>
      <c r="H127" s="58">
        <v>1.4726222840000001</v>
      </c>
      <c r="I127" s="59">
        <f t="shared" si="1"/>
        <v>1.8295557148768763E-3</v>
      </c>
      <c r="J127" s="59">
        <f>H127/'סכום נכסי הקרן'!$C$41</f>
        <v>1.3051628014110482E-5</v>
      </c>
    </row>
    <row r="128" spans="1:10">
      <c r="A128" t="s">
        <v>2845</v>
      </c>
      <c r="B128" t="s">
        <v>2846</v>
      </c>
      <c r="C128" t="s">
        <v>1870</v>
      </c>
      <c r="D128" t="s">
        <v>100</v>
      </c>
      <c r="E128" s="68">
        <v>45195</v>
      </c>
      <c r="F128" s="58">
        <v>172455.61199999999</v>
      </c>
      <c r="G128" s="58">
        <v>4.5141819999999999</v>
      </c>
      <c r="H128" s="58">
        <v>7.7849602949999994</v>
      </c>
      <c r="I128" s="59">
        <f t="shared" si="1"/>
        <v>9.6718749624780369E-3</v>
      </c>
      <c r="J128" s="59">
        <f>H128/'סכום נכסי הקרן'!$C$41</f>
        <v>6.8996922686088993E-5</v>
      </c>
    </row>
    <row r="129" spans="1:10">
      <c r="A129" t="s">
        <v>2847</v>
      </c>
      <c r="B129" t="s">
        <v>2848</v>
      </c>
      <c r="C129" t="s">
        <v>1870</v>
      </c>
      <c r="D129" t="s">
        <v>100</v>
      </c>
      <c r="E129" s="68">
        <v>45239</v>
      </c>
      <c r="F129" s="58">
        <v>56406.266799999998</v>
      </c>
      <c r="G129" s="58">
        <v>4.6587509999999996</v>
      </c>
      <c r="H129" s="58">
        <v>2.6278275799999999</v>
      </c>
      <c r="I129" s="59">
        <f t="shared" si="1"/>
        <v>3.264759075654509E-3</v>
      </c>
      <c r="J129" s="59">
        <f>H129/'סכום נכסי הקרן'!$C$41</f>
        <v>2.329003739249416E-5</v>
      </c>
    </row>
    <row r="130" spans="1:10">
      <c r="A130" t="s">
        <v>2849</v>
      </c>
      <c r="B130" t="s">
        <v>2850</v>
      </c>
      <c r="C130" t="s">
        <v>1870</v>
      </c>
      <c r="D130" t="s">
        <v>100</v>
      </c>
      <c r="E130" s="68">
        <v>45175</v>
      </c>
      <c r="F130" s="58">
        <v>65697.376000000004</v>
      </c>
      <c r="G130" s="58">
        <v>4.4400839999999997</v>
      </c>
      <c r="H130" s="58">
        <v>2.9170183920000001</v>
      </c>
      <c r="I130" s="59">
        <f t="shared" si="1"/>
        <v>3.6240438077497924E-3</v>
      </c>
      <c r="J130" s="59">
        <f>H130/'סכום נכסי הקרן'!$C$41</f>
        <v>2.5853091710177268E-5</v>
      </c>
    </row>
    <row r="131" spans="1:10">
      <c r="A131" t="s">
        <v>2851</v>
      </c>
      <c r="B131" t="s">
        <v>2852</v>
      </c>
      <c r="C131" t="s">
        <v>1870</v>
      </c>
      <c r="D131" t="s">
        <v>100</v>
      </c>
      <c r="E131" s="68">
        <v>45173</v>
      </c>
      <c r="F131" s="58">
        <v>19710.252863999998</v>
      </c>
      <c r="G131" s="58">
        <v>4.3504649999999998</v>
      </c>
      <c r="H131" s="58">
        <v>0.85748769899999999</v>
      </c>
      <c r="I131" s="59">
        <f t="shared" si="1"/>
        <v>1.0653251259248721E-3</v>
      </c>
      <c r="J131" s="59">
        <f>H131/'סכום נכסי הקרן'!$C$41</f>
        <v>7.5997834581345618E-6</v>
      </c>
    </row>
    <row r="132" spans="1:10">
      <c r="A132" t="s">
        <v>2853</v>
      </c>
      <c r="B132" t="s">
        <v>2854</v>
      </c>
      <c r="C132" t="s">
        <v>1870</v>
      </c>
      <c r="D132" t="s">
        <v>100</v>
      </c>
      <c r="E132" s="68">
        <v>45175</v>
      </c>
      <c r="F132" s="58">
        <v>57504.921880000002</v>
      </c>
      <c r="G132" s="58">
        <v>4.4728500000000002</v>
      </c>
      <c r="H132" s="58">
        <v>2.572108971</v>
      </c>
      <c r="I132" s="59">
        <f t="shared" si="1"/>
        <v>3.1955354188970917E-3</v>
      </c>
      <c r="J132" s="59">
        <f>H132/'סכום נכסי הקרן'!$C$41</f>
        <v>2.2796211809360673E-5</v>
      </c>
    </row>
    <row r="133" spans="1:10">
      <c r="A133" t="s">
        <v>2855</v>
      </c>
      <c r="B133" t="s">
        <v>2856</v>
      </c>
      <c r="C133" t="s">
        <v>1870</v>
      </c>
      <c r="D133" t="s">
        <v>100</v>
      </c>
      <c r="E133" s="68">
        <v>45239</v>
      </c>
      <c r="F133" s="58">
        <v>67811.60325</v>
      </c>
      <c r="G133" s="58">
        <v>4.7040100000000002</v>
      </c>
      <c r="H133" s="58">
        <v>3.1898648810000001</v>
      </c>
      <c r="I133" s="59">
        <f t="shared" si="1"/>
        <v>3.9630226882527587E-3</v>
      </c>
      <c r="J133" s="59">
        <f>H133/'סכום נכסי הקרן'!$C$41</f>
        <v>2.8271288771348512E-5</v>
      </c>
    </row>
    <row r="134" spans="1:10">
      <c r="A134" t="s">
        <v>2857</v>
      </c>
      <c r="B134" t="s">
        <v>2858</v>
      </c>
      <c r="C134" t="s">
        <v>1870</v>
      </c>
      <c r="D134" t="s">
        <v>100</v>
      </c>
      <c r="E134" s="68">
        <v>45175</v>
      </c>
      <c r="F134" s="58">
        <v>180763.1232</v>
      </c>
      <c r="G134" s="58">
        <v>4.4904840000000004</v>
      </c>
      <c r="H134" s="58">
        <v>8.1171397790000004</v>
      </c>
      <c r="I134" s="59">
        <f t="shared" si="1"/>
        <v>1.0084567938755893E-2</v>
      </c>
      <c r="J134" s="59">
        <f>H134/'סכום נכסי הקרן'!$C$41</f>
        <v>7.194097908547401E-5</v>
      </c>
    </row>
    <row r="135" spans="1:10">
      <c r="A135" t="s">
        <v>2859</v>
      </c>
      <c r="B135" t="s">
        <v>2860</v>
      </c>
      <c r="C135" t="s">
        <v>1870</v>
      </c>
      <c r="D135" t="s">
        <v>100</v>
      </c>
      <c r="E135" s="68">
        <v>45187</v>
      </c>
      <c r="F135" s="58">
        <v>82175.89</v>
      </c>
      <c r="G135" s="58">
        <v>4.5460120000000002</v>
      </c>
      <c r="H135" s="58">
        <v>3.7357257100000001</v>
      </c>
      <c r="I135" s="59">
        <f t="shared" si="1"/>
        <v>4.6411889838976362E-3</v>
      </c>
      <c r="J135" s="59">
        <f>H135/'סכום נכסי הקרן'!$C$41</f>
        <v>3.3109170531653297E-5</v>
      </c>
    </row>
    <row r="136" spans="1:10">
      <c r="A136" t="s">
        <v>2859</v>
      </c>
      <c r="B136" t="s">
        <v>2861</v>
      </c>
      <c r="C136" t="s">
        <v>1870</v>
      </c>
      <c r="D136" t="s">
        <v>100</v>
      </c>
      <c r="E136" s="68">
        <v>45187</v>
      </c>
      <c r="F136" s="58">
        <v>63302.513749999998</v>
      </c>
      <c r="G136" s="58">
        <v>4.5460120000000002</v>
      </c>
      <c r="H136" s="58">
        <v>2.8777397860000002</v>
      </c>
      <c r="I136" s="59">
        <f t="shared" si="1"/>
        <v>3.5752448734538227E-3</v>
      </c>
      <c r="J136" s="59">
        <f>H136/'סכום נכסי הקרן'!$C$41</f>
        <v>2.550497138088799E-5</v>
      </c>
    </row>
    <row r="137" spans="1:10">
      <c r="A137" t="s">
        <v>2862</v>
      </c>
      <c r="B137" t="s">
        <v>2863</v>
      </c>
      <c r="C137" t="s">
        <v>1870</v>
      </c>
      <c r="D137" t="s">
        <v>100</v>
      </c>
      <c r="E137" s="68">
        <v>45239</v>
      </c>
      <c r="F137" s="58">
        <v>97227.391375000007</v>
      </c>
      <c r="G137" s="58">
        <v>4.734159</v>
      </c>
      <c r="H137" s="58">
        <v>4.6028997120000001</v>
      </c>
      <c r="I137" s="59">
        <f t="shared" si="1"/>
        <v>5.7185481739557382E-3</v>
      </c>
      <c r="J137" s="59">
        <f>H137/'סכום נכסי הקרן'!$C$41</f>
        <v>4.0794802224573883E-5</v>
      </c>
    </row>
    <row r="138" spans="1:10">
      <c r="A138" t="s">
        <v>2864</v>
      </c>
      <c r="B138" t="s">
        <v>2865</v>
      </c>
      <c r="C138" t="s">
        <v>1870</v>
      </c>
      <c r="D138" t="s">
        <v>100</v>
      </c>
      <c r="E138" s="68">
        <v>45175</v>
      </c>
      <c r="F138" s="58">
        <v>205466.81</v>
      </c>
      <c r="G138" s="58">
        <v>4.5156650000000003</v>
      </c>
      <c r="H138" s="58">
        <v>9.2781924789999994</v>
      </c>
      <c r="I138" s="59">
        <f t="shared" ref="I138:I201" si="2">H138/$H$9</f>
        <v>1.1527035994303955E-2</v>
      </c>
      <c r="J138" s="59">
        <f>H138/'סכום נכסי הקרן'!$C$41</f>
        <v>8.2231213118886612E-5</v>
      </c>
    </row>
    <row r="139" spans="1:10">
      <c r="A139" t="s">
        <v>2866</v>
      </c>
      <c r="B139" t="s">
        <v>2867</v>
      </c>
      <c r="C139" t="s">
        <v>1870</v>
      </c>
      <c r="D139" t="s">
        <v>100</v>
      </c>
      <c r="E139" s="68">
        <v>45187</v>
      </c>
      <c r="F139" s="58">
        <v>115079.61472</v>
      </c>
      <c r="G139" s="58">
        <v>4.57369</v>
      </c>
      <c r="H139" s="58">
        <v>5.263384713999999</v>
      </c>
      <c r="I139" s="59">
        <f t="shared" si="2"/>
        <v>6.5391211906272442E-3</v>
      </c>
      <c r="J139" s="59">
        <f>H139/'סכום נכסי הקרן'!$C$41</f>
        <v>4.6648580650082891E-5</v>
      </c>
    </row>
    <row r="140" spans="1:10">
      <c r="A140" t="s">
        <v>2868</v>
      </c>
      <c r="B140" t="s">
        <v>2869</v>
      </c>
      <c r="C140" t="s">
        <v>1870</v>
      </c>
      <c r="D140" t="s">
        <v>100</v>
      </c>
      <c r="E140" s="68">
        <v>45175</v>
      </c>
      <c r="F140" s="58">
        <v>255.12873200000001</v>
      </c>
      <c r="G140" s="58">
        <v>4.5483799999999999</v>
      </c>
      <c r="H140" s="58">
        <v>1.1604222999999999E-2</v>
      </c>
      <c r="I140" s="59">
        <f t="shared" si="2"/>
        <v>1.4416848595206839E-5</v>
      </c>
      <c r="J140" s="59">
        <f>H140/'סכום נכסי הקרן'!$C$41</f>
        <v>1.0284646893798136E-7</v>
      </c>
    </row>
    <row r="141" spans="1:10">
      <c r="A141" t="s">
        <v>2870</v>
      </c>
      <c r="B141" t="s">
        <v>2871</v>
      </c>
      <c r="C141" t="s">
        <v>1870</v>
      </c>
      <c r="D141" t="s">
        <v>100</v>
      </c>
      <c r="E141" s="68">
        <v>45201</v>
      </c>
      <c r="F141" s="58">
        <v>82251.728000000003</v>
      </c>
      <c r="G141" s="58">
        <v>4.665108</v>
      </c>
      <c r="H141" s="58">
        <v>3.8371319499999998</v>
      </c>
      <c r="I141" s="59">
        <f t="shared" si="2"/>
        <v>4.7671740161302299E-3</v>
      </c>
      <c r="J141" s="59">
        <f>H141/'סכום נכסי הקרן'!$C$41</f>
        <v>3.4007918660871205E-5</v>
      </c>
    </row>
    <row r="142" spans="1:10">
      <c r="A142" t="s">
        <v>2872</v>
      </c>
      <c r="B142" t="s">
        <v>2873</v>
      </c>
      <c r="C142" t="s">
        <v>1870</v>
      </c>
      <c r="D142" t="s">
        <v>100</v>
      </c>
      <c r="E142" s="68">
        <v>45244</v>
      </c>
      <c r="F142" s="58">
        <v>79409.811249999999</v>
      </c>
      <c r="G142" s="58">
        <v>5.1443950000000003</v>
      </c>
      <c r="H142" s="58">
        <v>4.0851542170000004</v>
      </c>
      <c r="I142" s="59">
        <f t="shared" si="2"/>
        <v>5.075311792487938E-3</v>
      </c>
      <c r="J142" s="59">
        <f>H142/'סכום נכסי הקרן'!$C$41</f>
        <v>3.6206102406473416E-5</v>
      </c>
    </row>
    <row r="143" spans="1:10">
      <c r="A143" t="s">
        <v>2872</v>
      </c>
      <c r="B143" t="s">
        <v>2874</v>
      </c>
      <c r="C143" t="s">
        <v>1870</v>
      </c>
      <c r="D143" t="s">
        <v>100</v>
      </c>
      <c r="E143" s="68">
        <v>45244</v>
      </c>
      <c r="F143" s="58">
        <v>131949.4528</v>
      </c>
      <c r="G143" s="58">
        <v>5.1443950000000003</v>
      </c>
      <c r="H143" s="58">
        <v>6.7880008200000006</v>
      </c>
      <c r="I143" s="59">
        <f t="shared" si="2"/>
        <v>8.433272963306539E-3</v>
      </c>
      <c r="J143" s="59">
        <f>H143/'סכום נכסי הקרן'!$C$41</f>
        <v>6.0161022024923351E-5</v>
      </c>
    </row>
    <row r="144" spans="1:10">
      <c r="A144" t="s">
        <v>2875</v>
      </c>
      <c r="B144" t="s">
        <v>2876</v>
      </c>
      <c r="C144" t="s">
        <v>1870</v>
      </c>
      <c r="D144" t="s">
        <v>100</v>
      </c>
      <c r="E144" s="68">
        <v>45244</v>
      </c>
      <c r="F144" s="58">
        <v>23115.422399999996</v>
      </c>
      <c r="G144" s="58">
        <v>5.2439809999999998</v>
      </c>
      <c r="H144" s="58">
        <v>1.212168304</v>
      </c>
      <c r="I144" s="59">
        <f t="shared" si="2"/>
        <v>1.5059730333238735E-3</v>
      </c>
      <c r="J144" s="59">
        <f>H144/'סכום נכסי הקרן'!$C$41</f>
        <v>1.0743263881169945E-5</v>
      </c>
    </row>
    <row r="145" spans="1:10">
      <c r="A145" t="s">
        <v>2877</v>
      </c>
      <c r="B145" t="s">
        <v>2878</v>
      </c>
      <c r="C145" t="s">
        <v>1870</v>
      </c>
      <c r="D145" t="s">
        <v>100</v>
      </c>
      <c r="E145" s="68">
        <v>45244</v>
      </c>
      <c r="F145" s="58">
        <v>63791.915849999998</v>
      </c>
      <c r="G145" s="58">
        <v>5.2439809999999998</v>
      </c>
      <c r="H145" s="58">
        <v>3.345235792</v>
      </c>
      <c r="I145" s="59">
        <f t="shared" si="2"/>
        <v>4.156052320653511E-3</v>
      </c>
      <c r="J145" s="59">
        <f>H145/'סכום נכסי הקרן'!$C$41</f>
        <v>2.9648317597149892E-5</v>
      </c>
    </row>
    <row r="146" spans="1:10">
      <c r="A146" t="s">
        <v>2879</v>
      </c>
      <c r="B146" t="s">
        <v>2880</v>
      </c>
      <c r="C146" t="s">
        <v>1870</v>
      </c>
      <c r="D146" t="s">
        <v>100</v>
      </c>
      <c r="E146" s="68">
        <v>45244</v>
      </c>
      <c r="F146" s="58">
        <v>79493.268750000003</v>
      </c>
      <c r="G146" s="58">
        <v>5.2439809999999998</v>
      </c>
      <c r="H146" s="58">
        <v>4.1686117170000001</v>
      </c>
      <c r="I146" s="59">
        <f t="shared" si="2"/>
        <v>5.1789976783619407E-3</v>
      </c>
      <c r="J146" s="59">
        <f>H146/'סכום נכסי הקרן'!$C$41</f>
        <v>3.6945773574581053E-5</v>
      </c>
    </row>
    <row r="147" spans="1:10">
      <c r="A147" t="s">
        <v>2881</v>
      </c>
      <c r="B147" t="s">
        <v>2882</v>
      </c>
      <c r="C147" t="s">
        <v>1870</v>
      </c>
      <c r="D147" t="s">
        <v>100</v>
      </c>
      <c r="E147" s="68">
        <v>45180</v>
      </c>
      <c r="F147" s="58">
        <v>206561.04399999999</v>
      </c>
      <c r="G147" s="58">
        <v>5.0339830000000001</v>
      </c>
      <c r="H147" s="58">
        <v>10.398247471000001</v>
      </c>
      <c r="I147" s="59">
        <f t="shared" si="2"/>
        <v>1.2918569338498533E-2</v>
      </c>
      <c r="J147" s="59">
        <f>H147/'סכום נכסי הקרן'!$C$41</f>
        <v>9.2158090682645875E-5</v>
      </c>
    </row>
    <row r="148" spans="1:10">
      <c r="A148" t="s">
        <v>2883</v>
      </c>
      <c r="B148" t="s">
        <v>2884</v>
      </c>
      <c r="C148" t="s">
        <v>1870</v>
      </c>
      <c r="D148" t="s">
        <v>100</v>
      </c>
      <c r="E148" s="68">
        <v>45180</v>
      </c>
      <c r="F148" s="58">
        <v>192.31480500000001</v>
      </c>
      <c r="G148" s="58">
        <v>5.0414539999999999</v>
      </c>
      <c r="H148" s="58">
        <v>9.6954619999999984E-3</v>
      </c>
      <c r="I148" s="59">
        <f t="shared" si="2"/>
        <v>1.2045443086933205E-5</v>
      </c>
      <c r="J148" s="59">
        <f>H148/'סכום נכסי הקרן'!$C$41</f>
        <v>8.5929409614273921E-8</v>
      </c>
    </row>
    <row r="149" spans="1:10">
      <c r="A149" t="s">
        <v>2885</v>
      </c>
      <c r="B149" t="s">
        <v>2886</v>
      </c>
      <c r="C149" t="s">
        <v>1870</v>
      </c>
      <c r="D149" t="s">
        <v>100</v>
      </c>
      <c r="E149" s="68">
        <v>45238</v>
      </c>
      <c r="F149" s="58">
        <v>99185.703359999985</v>
      </c>
      <c r="G149" s="58">
        <v>5.2778799999999997</v>
      </c>
      <c r="H149" s="58">
        <v>5.2349021279999999</v>
      </c>
      <c r="I149" s="59">
        <f t="shared" si="2"/>
        <v>6.503735010099522E-3</v>
      </c>
      <c r="J149" s="59">
        <f>H149/'סכום נכסי הקרן'!$C$41</f>
        <v>4.6396143809087828E-5</v>
      </c>
    </row>
    <row r="150" spans="1:10">
      <c r="A150" t="s">
        <v>2887</v>
      </c>
      <c r="B150" t="s">
        <v>2888</v>
      </c>
      <c r="C150" t="s">
        <v>1870</v>
      </c>
      <c r="D150" t="s">
        <v>100</v>
      </c>
      <c r="E150" s="68">
        <v>45238</v>
      </c>
      <c r="F150" s="58">
        <v>82676.420800000007</v>
      </c>
      <c r="G150" s="58">
        <v>5.3027049999999996</v>
      </c>
      <c r="H150" s="58">
        <v>4.3840864399999999</v>
      </c>
      <c r="I150" s="59">
        <f t="shared" si="2"/>
        <v>5.4466990537651132E-3</v>
      </c>
      <c r="J150" s="59">
        <f>H150/'סכום נכסי הקרן'!$C$41</f>
        <v>3.8855493372790694E-5</v>
      </c>
    </row>
    <row r="151" spans="1:10">
      <c r="A151" t="s">
        <v>2889</v>
      </c>
      <c r="B151" t="s">
        <v>2890</v>
      </c>
      <c r="C151" t="s">
        <v>1870</v>
      </c>
      <c r="D151" t="s">
        <v>100</v>
      </c>
      <c r="E151" s="68">
        <v>45243</v>
      </c>
      <c r="F151" s="58">
        <v>14198.305679999999</v>
      </c>
      <c r="G151" s="58">
        <v>5.3887869999999998</v>
      </c>
      <c r="H151" s="58">
        <v>0.76511640599999997</v>
      </c>
      <c r="I151" s="59">
        <f t="shared" si="2"/>
        <v>9.5056492649364004E-4</v>
      </c>
      <c r="J151" s="59">
        <f>H151/'סכום נכסי הקרן'!$C$41</f>
        <v>6.781110694237687E-6</v>
      </c>
    </row>
    <row r="152" spans="1:10">
      <c r="A152" t="s">
        <v>2889</v>
      </c>
      <c r="B152" t="s">
        <v>2891</v>
      </c>
      <c r="C152" t="s">
        <v>1870</v>
      </c>
      <c r="D152" t="s">
        <v>100</v>
      </c>
      <c r="E152" s="68">
        <v>45243</v>
      </c>
      <c r="F152" s="58">
        <v>99222.105599999981</v>
      </c>
      <c r="G152" s="58">
        <v>5.3887869999999998</v>
      </c>
      <c r="H152" s="58">
        <v>5.3468676180000001</v>
      </c>
      <c r="I152" s="59">
        <f t="shared" si="2"/>
        <v>6.6428386379096859E-3</v>
      </c>
      <c r="J152" s="59">
        <f>H152/'סכום נכסי הקרן'!$C$41</f>
        <v>4.7388476969990618E-5</v>
      </c>
    </row>
    <row r="153" spans="1:10">
      <c r="A153" t="s">
        <v>2892</v>
      </c>
      <c r="B153" t="s">
        <v>2893</v>
      </c>
      <c r="C153" t="s">
        <v>1870</v>
      </c>
      <c r="D153" t="s">
        <v>100</v>
      </c>
      <c r="E153" s="68">
        <v>45238</v>
      </c>
      <c r="F153" s="58">
        <v>82695.922000000006</v>
      </c>
      <c r="G153" s="58">
        <v>5.3250359999999999</v>
      </c>
      <c r="H153" s="58">
        <v>4.4035876399999996</v>
      </c>
      <c r="I153" s="59">
        <f t="shared" si="2"/>
        <v>5.470926944579073E-3</v>
      </c>
      <c r="J153" s="59">
        <f>H153/'סכום נכסי הקרן'!$C$41</f>
        <v>3.9028329551486441E-5</v>
      </c>
    </row>
    <row r="154" spans="1:10">
      <c r="A154" t="s">
        <v>2894</v>
      </c>
      <c r="B154" t="s">
        <v>2895</v>
      </c>
      <c r="C154" t="s">
        <v>1870</v>
      </c>
      <c r="D154" t="s">
        <v>100</v>
      </c>
      <c r="E154" s="68">
        <v>45197</v>
      </c>
      <c r="F154" s="58">
        <v>66182.739199999996</v>
      </c>
      <c r="G154" s="58">
        <v>5.1408899999999997</v>
      </c>
      <c r="H154" s="58">
        <v>3.4023815919999998</v>
      </c>
      <c r="I154" s="59">
        <f t="shared" si="2"/>
        <v>4.2270490902305835E-3</v>
      </c>
      <c r="J154" s="59">
        <f>H154/'סכום נכסי הקרן'!$C$41</f>
        <v>3.0154792157715996E-5</v>
      </c>
    </row>
    <row r="155" spans="1:10">
      <c r="A155" t="s">
        <v>2896</v>
      </c>
      <c r="B155" t="s">
        <v>2897</v>
      </c>
      <c r="C155" t="s">
        <v>1870</v>
      </c>
      <c r="D155" t="s">
        <v>100</v>
      </c>
      <c r="E155" s="68">
        <v>45243</v>
      </c>
      <c r="F155" s="58">
        <v>53781.229420000011</v>
      </c>
      <c r="G155" s="58">
        <v>5.4631080000000001</v>
      </c>
      <c r="H155" s="58">
        <v>2.9381267250000001</v>
      </c>
      <c r="I155" s="59">
        <f t="shared" si="2"/>
        <v>3.650268367632708E-3</v>
      </c>
      <c r="J155" s="59">
        <f>H155/'סכום נכסי הקרן'!$C$41</f>
        <v>2.6040171664967609E-5</v>
      </c>
    </row>
    <row r="156" spans="1:10">
      <c r="A156" t="s">
        <v>2898</v>
      </c>
      <c r="B156" t="s">
        <v>2899</v>
      </c>
      <c r="C156" t="s">
        <v>1870</v>
      </c>
      <c r="D156" t="s">
        <v>100</v>
      </c>
      <c r="E156" s="68">
        <v>45243</v>
      </c>
      <c r="F156" s="58">
        <v>46400.721920000011</v>
      </c>
      <c r="G156" s="58">
        <v>5.5867180000000003</v>
      </c>
      <c r="H156" s="58">
        <v>2.5922775279999999</v>
      </c>
      <c r="I156" s="59">
        <f t="shared" si="2"/>
        <v>3.2205924203570599E-3</v>
      </c>
      <c r="J156" s="59">
        <f>H156/'סכום נכסי הקרן'!$C$41</f>
        <v>2.2974962671958229E-5</v>
      </c>
    </row>
    <row r="157" spans="1:10">
      <c r="A157" t="s">
        <v>2898</v>
      </c>
      <c r="B157" t="s">
        <v>2900</v>
      </c>
      <c r="C157" t="s">
        <v>1870</v>
      </c>
      <c r="D157" t="s">
        <v>100</v>
      </c>
      <c r="E157" s="68">
        <v>45243</v>
      </c>
      <c r="F157" s="58">
        <v>91183.28</v>
      </c>
      <c r="G157" s="58">
        <v>5.5867180000000003</v>
      </c>
      <c r="H157" s="58">
        <v>5.0941528049999993</v>
      </c>
      <c r="I157" s="59">
        <f t="shared" si="2"/>
        <v>6.328870938668899E-3</v>
      </c>
      <c r="J157" s="59">
        <f>H157/'סכום נכסי הקרן'!$C$41</f>
        <v>4.5148703900706069E-5</v>
      </c>
    </row>
    <row r="158" spans="1:10">
      <c r="A158" t="s">
        <v>2901</v>
      </c>
      <c r="B158" t="s">
        <v>2902</v>
      </c>
      <c r="C158" t="s">
        <v>1870</v>
      </c>
      <c r="D158" t="s">
        <v>100</v>
      </c>
      <c r="E158" s="68">
        <v>45243</v>
      </c>
      <c r="F158" s="58">
        <v>58076.740400000002</v>
      </c>
      <c r="G158" s="58">
        <v>5.7100049999999998</v>
      </c>
      <c r="H158" s="58">
        <v>3.31618491</v>
      </c>
      <c r="I158" s="59">
        <f t="shared" si="2"/>
        <v>4.1199601008339486E-3</v>
      </c>
      <c r="J158" s="59">
        <f>H158/'סכום נכסי הקרן'!$C$41</f>
        <v>2.9390844034875711E-5</v>
      </c>
    </row>
    <row r="159" spans="1:10">
      <c r="A159" t="s">
        <v>2903</v>
      </c>
      <c r="B159" t="s">
        <v>2904</v>
      </c>
      <c r="C159" t="s">
        <v>1870</v>
      </c>
      <c r="D159" t="s">
        <v>100</v>
      </c>
      <c r="E159" s="68">
        <v>45237</v>
      </c>
      <c r="F159" s="58">
        <v>85792.592340000017</v>
      </c>
      <c r="G159" s="58">
        <v>5.8540850000000004</v>
      </c>
      <c r="H159" s="58">
        <v>5.0223715799999997</v>
      </c>
      <c r="I159" s="59">
        <f t="shared" si="2"/>
        <v>6.2396914173167613E-3</v>
      </c>
      <c r="J159" s="59">
        <f>H159/'סכום נכסי הקרן'!$C$41</f>
        <v>4.4512517787487396E-5</v>
      </c>
    </row>
    <row r="160" spans="1:10">
      <c r="A160" t="s">
        <v>2905</v>
      </c>
      <c r="B160" t="s">
        <v>2906</v>
      </c>
      <c r="C160" t="s">
        <v>1870</v>
      </c>
      <c r="D160" t="s">
        <v>100</v>
      </c>
      <c r="E160" s="68">
        <v>45237</v>
      </c>
      <c r="F160" s="58">
        <v>33308.049599999998</v>
      </c>
      <c r="G160" s="58">
        <v>5.8540850000000004</v>
      </c>
      <c r="H160" s="58">
        <v>1.9498816519999997</v>
      </c>
      <c r="I160" s="59">
        <f t="shared" si="2"/>
        <v>2.4224929627305329E-3</v>
      </c>
      <c r="J160" s="59">
        <f>H160/'סכום נכסי הקרן'!$C$41</f>
        <v>1.72815054273912E-5</v>
      </c>
    </row>
    <row r="161" spans="1:10">
      <c r="A161" t="s">
        <v>2907</v>
      </c>
      <c r="B161" t="s">
        <v>2908</v>
      </c>
      <c r="C161" t="s">
        <v>1870</v>
      </c>
      <c r="D161" t="s">
        <v>100</v>
      </c>
      <c r="E161" s="68">
        <v>45237</v>
      </c>
      <c r="F161" s="58">
        <v>76668.317760000005</v>
      </c>
      <c r="G161" s="58">
        <v>5.9275219999999997</v>
      </c>
      <c r="H161" s="58">
        <v>4.5445314799999998</v>
      </c>
      <c r="I161" s="59">
        <f t="shared" si="2"/>
        <v>5.6460326799399893E-3</v>
      </c>
      <c r="J161" s="59">
        <f>H161/'סכום נכסי הקרן'!$C$41</f>
        <v>4.0277493434545204E-5</v>
      </c>
    </row>
    <row r="162" spans="1:10">
      <c r="A162" t="s">
        <v>2909</v>
      </c>
      <c r="B162" t="s">
        <v>2910</v>
      </c>
      <c r="C162" t="s">
        <v>1870</v>
      </c>
      <c r="D162" t="s">
        <v>100</v>
      </c>
      <c r="E162" s="68">
        <v>45236</v>
      </c>
      <c r="F162" s="58">
        <v>115207.11749999999</v>
      </c>
      <c r="G162" s="58">
        <v>6.2561010000000001</v>
      </c>
      <c r="H162" s="58">
        <v>7.2074741409999996</v>
      </c>
      <c r="I162" s="59">
        <f t="shared" si="2"/>
        <v>8.9544180118449525E-3</v>
      </c>
      <c r="J162" s="59">
        <f>H162/'סכום נכסי הקרן'!$C$41</f>
        <v>6.3878750465555544E-5</v>
      </c>
    </row>
    <row r="163" spans="1:10">
      <c r="A163" t="s">
        <v>2909</v>
      </c>
      <c r="B163" t="s">
        <v>2911</v>
      </c>
      <c r="C163" t="s">
        <v>1870</v>
      </c>
      <c r="D163" t="s">
        <v>100</v>
      </c>
      <c r="E163" s="68">
        <v>45236</v>
      </c>
      <c r="F163" s="58">
        <v>33500.461439999999</v>
      </c>
      <c r="G163" s="58">
        <v>6.2561010000000001</v>
      </c>
      <c r="H163" s="58">
        <v>2.095822852</v>
      </c>
      <c r="I163" s="59">
        <f t="shared" si="2"/>
        <v>2.6038073156348851E-3</v>
      </c>
      <c r="J163" s="59">
        <f>H163/'סכום נכסי הקרן'!$C$41</f>
        <v>1.8574960154396337E-5</v>
      </c>
    </row>
    <row r="164" spans="1:10">
      <c r="A164" t="s">
        <v>2912</v>
      </c>
      <c r="B164" t="s">
        <v>2913</v>
      </c>
      <c r="C164" t="s">
        <v>1870</v>
      </c>
      <c r="D164" t="s">
        <v>100</v>
      </c>
      <c r="E164" s="68">
        <v>45236</v>
      </c>
      <c r="F164" s="58">
        <v>50251.992240000007</v>
      </c>
      <c r="G164" s="58">
        <v>6.258527</v>
      </c>
      <c r="H164" s="58">
        <v>3.1450343579999998</v>
      </c>
      <c r="I164" s="59">
        <f t="shared" si="2"/>
        <v>3.9073261661732583E-3</v>
      </c>
      <c r="J164" s="59">
        <f>H164/'סכום נכסי הקרן'!$C$41</f>
        <v>2.7873962643507553E-5</v>
      </c>
    </row>
    <row r="165" spans="1:10">
      <c r="A165" t="s">
        <v>2914</v>
      </c>
      <c r="B165" t="s">
        <v>2915</v>
      </c>
      <c r="C165" t="s">
        <v>1870</v>
      </c>
      <c r="D165" t="s">
        <v>100</v>
      </c>
      <c r="E165" s="68">
        <v>45236</v>
      </c>
      <c r="F165" s="58">
        <v>1438.4342180000001</v>
      </c>
      <c r="G165" s="58">
        <v>6.2755000000000001</v>
      </c>
      <c r="H165" s="58">
        <v>9.0268939000000006E-2</v>
      </c>
      <c r="I165" s="59">
        <f t="shared" si="2"/>
        <v>1.1214827795130809E-4</v>
      </c>
      <c r="J165" s="59">
        <f>H165/'סכום נכסי הקרן'!$C$41</f>
        <v>8.0003991916805073E-7</v>
      </c>
    </row>
    <row r="166" spans="1:10">
      <c r="A166" t="s">
        <v>2914</v>
      </c>
      <c r="B166" t="s">
        <v>2916</v>
      </c>
      <c r="C166" t="s">
        <v>1870</v>
      </c>
      <c r="D166" t="s">
        <v>100</v>
      </c>
      <c r="E166" s="68">
        <v>45236</v>
      </c>
      <c r="F166" s="58">
        <v>190992.15263999999</v>
      </c>
      <c r="G166" s="58">
        <v>6.2755000000000001</v>
      </c>
      <c r="H166" s="58">
        <v>11.985712686000001</v>
      </c>
      <c r="I166" s="59">
        <f t="shared" si="2"/>
        <v>1.489080355485343E-2</v>
      </c>
      <c r="J166" s="59">
        <f>H166/'סכום נכסי הקרן'!$C$41</f>
        <v>1.0622755418094501E-4</v>
      </c>
    </row>
    <row r="167" spans="1:10">
      <c r="A167" t="s">
        <v>2917</v>
      </c>
      <c r="B167" t="s">
        <v>2918</v>
      </c>
      <c r="C167" t="s">
        <v>1870</v>
      </c>
      <c r="D167" t="s">
        <v>100</v>
      </c>
      <c r="E167" s="68">
        <v>45236</v>
      </c>
      <c r="F167" s="58">
        <v>21589.349789</v>
      </c>
      <c r="G167" s="58">
        <v>6.331226</v>
      </c>
      <c r="H167" s="58">
        <v>1.3668706239999999</v>
      </c>
      <c r="I167" s="59">
        <f t="shared" si="2"/>
        <v>1.6981720219823332E-3</v>
      </c>
      <c r="J167" s="59">
        <f>H167/'סכום נכסי הקרן'!$C$41</f>
        <v>1.2114367086314629E-5</v>
      </c>
    </row>
    <row r="168" spans="1:10">
      <c r="A168" t="s">
        <v>2919</v>
      </c>
      <c r="B168" t="s">
        <v>2920</v>
      </c>
      <c r="C168" t="s">
        <v>1870</v>
      </c>
      <c r="D168" t="s">
        <v>100</v>
      </c>
      <c r="E168" s="68">
        <v>45210</v>
      </c>
      <c r="F168" s="58">
        <v>81478.613759999993</v>
      </c>
      <c r="G168" s="58">
        <v>7.5140630000000002</v>
      </c>
      <c r="H168" s="58">
        <v>6.1223540620000012</v>
      </c>
      <c r="I168" s="59">
        <f t="shared" si="2"/>
        <v>7.606287086873771E-3</v>
      </c>
      <c r="J168" s="59">
        <f>H168/'סכום נכסי הקרן'!$C$41</f>
        <v>5.4261495738646803E-5</v>
      </c>
    </row>
    <row r="169" spans="1:10">
      <c r="A169" t="s">
        <v>2921</v>
      </c>
      <c r="B169" t="s">
        <v>2922</v>
      </c>
      <c r="C169" t="s">
        <v>1870</v>
      </c>
      <c r="D169" t="s">
        <v>100</v>
      </c>
      <c r="E169" s="68">
        <v>45210</v>
      </c>
      <c r="F169" s="58">
        <v>79903.350160000002</v>
      </c>
      <c r="G169" s="58">
        <v>7.5961169999999996</v>
      </c>
      <c r="H169" s="58">
        <v>6.0695519060000001</v>
      </c>
      <c r="I169" s="59">
        <f t="shared" si="2"/>
        <v>7.5406867714926801E-3</v>
      </c>
      <c r="J169" s="59">
        <f>H169/'סכום נכסי הקרן'!$C$41</f>
        <v>5.379351823623991E-5</v>
      </c>
    </row>
    <row r="170" spans="1:10">
      <c r="A170" t="s">
        <v>2923</v>
      </c>
      <c r="B170" t="s">
        <v>2924</v>
      </c>
      <c r="C170" t="s">
        <v>1870</v>
      </c>
      <c r="D170" t="s">
        <v>100</v>
      </c>
      <c r="E170" s="68">
        <v>45210</v>
      </c>
      <c r="F170" s="58">
        <v>161605.57767999999</v>
      </c>
      <c r="G170" s="58">
        <v>7.6526129999999997</v>
      </c>
      <c r="H170" s="58">
        <v>12.367049295999999</v>
      </c>
      <c r="I170" s="59">
        <f t="shared" si="2"/>
        <v>1.536456833601796E-2</v>
      </c>
      <c r="J170" s="59">
        <f>H170/'סכום נכסי הקרן'!$C$41</f>
        <v>1.0960728273453107E-4</v>
      </c>
    </row>
    <row r="171" spans="1:10">
      <c r="A171" t="s">
        <v>2925</v>
      </c>
      <c r="B171" t="s">
        <v>2926</v>
      </c>
      <c r="C171" t="s">
        <v>1870</v>
      </c>
      <c r="D171" t="s">
        <v>100</v>
      </c>
      <c r="E171" s="68">
        <v>45211</v>
      </c>
      <c r="F171" s="58">
        <v>102087.48191999999</v>
      </c>
      <c r="G171" s="58">
        <v>7.67143</v>
      </c>
      <c r="H171" s="58">
        <v>7.8315692550000007</v>
      </c>
      <c r="I171" s="59">
        <f t="shared" si="2"/>
        <v>9.7297809782018012E-3</v>
      </c>
      <c r="J171" s="59">
        <f>H171/'סכום נכסי הקרן'!$C$41</f>
        <v>6.9410010831402277E-5</v>
      </c>
    </row>
    <row r="172" spans="1:10">
      <c r="A172" t="s">
        <v>2927</v>
      </c>
      <c r="B172" t="s">
        <v>2928</v>
      </c>
      <c r="C172" t="s">
        <v>1870</v>
      </c>
      <c r="D172" t="s">
        <v>100</v>
      </c>
      <c r="E172" s="68">
        <v>45211</v>
      </c>
      <c r="F172" s="58">
        <v>85209.41</v>
      </c>
      <c r="G172" s="58">
        <v>7.8301119999999997</v>
      </c>
      <c r="H172" s="58">
        <v>6.671992511</v>
      </c>
      <c r="I172" s="59">
        <f t="shared" si="2"/>
        <v>8.2891466201089822E-3</v>
      </c>
      <c r="J172" s="59">
        <f>H172/'סכום נכסי הקרן'!$C$41</f>
        <v>5.9132857972223197E-5</v>
      </c>
    </row>
    <row r="173" spans="1:10">
      <c r="A173" t="s">
        <v>2929</v>
      </c>
      <c r="B173" t="s">
        <v>2930</v>
      </c>
      <c r="C173" t="s">
        <v>1870</v>
      </c>
      <c r="D173" t="s">
        <v>100</v>
      </c>
      <c r="E173" s="68">
        <v>45211</v>
      </c>
      <c r="F173" s="58">
        <v>61366.376160000007</v>
      </c>
      <c r="G173" s="58">
        <v>7.8093570000000003</v>
      </c>
      <c r="H173" s="58">
        <v>4.7923196030000001</v>
      </c>
      <c r="I173" s="59">
        <f t="shared" si="2"/>
        <v>5.9538795605955487E-3</v>
      </c>
      <c r="J173" s="59">
        <f>H173/'סכום נכסי הקרן'!$C$41</f>
        <v>4.2473601997377916E-5</v>
      </c>
    </row>
    <row r="174" spans="1:10">
      <c r="A174" t="s">
        <v>2931</v>
      </c>
      <c r="B174" t="s">
        <v>2932</v>
      </c>
      <c r="C174" t="s">
        <v>1870</v>
      </c>
      <c r="D174" t="s">
        <v>100</v>
      </c>
      <c r="E174" s="68">
        <v>45211</v>
      </c>
      <c r="F174" s="58">
        <v>79041.699827999997</v>
      </c>
      <c r="G174" s="58">
        <v>7.8210750000000004</v>
      </c>
      <c r="H174" s="58">
        <v>6.1819102319999999</v>
      </c>
      <c r="I174" s="59">
        <f t="shared" si="2"/>
        <v>7.6802784506902356E-3</v>
      </c>
      <c r="J174" s="59">
        <f>H174/'סכום נכסי הקרן'!$C$41</f>
        <v>5.4789333043046239E-5</v>
      </c>
    </row>
    <row r="175" spans="1:10">
      <c r="A175" t="s">
        <v>2931</v>
      </c>
      <c r="B175" t="s">
        <v>2933</v>
      </c>
      <c r="C175" t="s">
        <v>1870</v>
      </c>
      <c r="D175" t="s">
        <v>100</v>
      </c>
      <c r="E175" s="68">
        <v>45211</v>
      </c>
      <c r="F175" s="58">
        <v>78422.559039999993</v>
      </c>
      <c r="G175" s="58">
        <v>7.8210750000000004</v>
      </c>
      <c r="H175" s="58">
        <v>6.1334867720000004</v>
      </c>
      <c r="I175" s="59">
        <f t="shared" si="2"/>
        <v>7.6201181373908404E-3</v>
      </c>
      <c r="J175" s="59">
        <f>H175/'סכום נכסי הקרן'!$C$41</f>
        <v>5.4360163259359775E-5</v>
      </c>
    </row>
    <row r="176" spans="1:10">
      <c r="A176" t="s">
        <v>2934</v>
      </c>
      <c r="B176" t="s">
        <v>2935</v>
      </c>
      <c r="C176" t="s">
        <v>1870</v>
      </c>
      <c r="D176" t="s">
        <v>100</v>
      </c>
      <c r="E176" s="68">
        <v>45211</v>
      </c>
      <c r="F176" s="58">
        <v>34096.764799999997</v>
      </c>
      <c r="G176" s="58">
        <v>7.8210750000000004</v>
      </c>
      <c r="H176" s="58">
        <v>2.6667333789999996</v>
      </c>
      <c r="I176" s="59">
        <f t="shared" si="2"/>
        <v>3.3130948421817934E-3</v>
      </c>
      <c r="J176" s="59">
        <f>H176/'סכום נכסי הקרן'!$C$41</f>
        <v>2.3634853589869961E-5</v>
      </c>
    </row>
    <row r="177" spans="1:10">
      <c r="A177" t="s">
        <v>2936</v>
      </c>
      <c r="B177" t="s">
        <v>2937</v>
      </c>
      <c r="C177" t="s">
        <v>1870</v>
      </c>
      <c r="D177" t="s">
        <v>100</v>
      </c>
      <c r="E177" s="68">
        <v>45211</v>
      </c>
      <c r="F177" s="58">
        <v>76756.723199999993</v>
      </c>
      <c r="G177" s="58">
        <v>7.8679129999999997</v>
      </c>
      <c r="H177" s="58">
        <v>6.0391525000000001</v>
      </c>
      <c r="I177" s="59">
        <f t="shared" si="2"/>
        <v>7.5029191731204132E-3</v>
      </c>
      <c r="J177" s="59">
        <f>H177/'סכום נכסי הקרן'!$C$41</f>
        <v>5.3524092910226094E-5</v>
      </c>
    </row>
    <row r="178" spans="1:10">
      <c r="A178" t="s">
        <v>2938</v>
      </c>
      <c r="B178" t="s">
        <v>2939</v>
      </c>
      <c r="C178" t="s">
        <v>1870</v>
      </c>
      <c r="D178" t="s">
        <v>100</v>
      </c>
      <c r="E178" s="68">
        <v>45211</v>
      </c>
      <c r="F178" s="58">
        <v>112647.5952</v>
      </c>
      <c r="G178" s="58">
        <v>7.8866360000000002</v>
      </c>
      <c r="H178" s="58">
        <v>8.8841053670000001</v>
      </c>
      <c r="I178" s="59">
        <f t="shared" si="2"/>
        <v>1.1037430251030466E-2</v>
      </c>
      <c r="J178" s="59">
        <f>H178/'סכום נכסי הקרן'!$C$41</f>
        <v>7.8738478799392174E-5</v>
      </c>
    </row>
    <row r="179" spans="1:10">
      <c r="A179" t="s">
        <v>2938</v>
      </c>
      <c r="B179" t="s">
        <v>2940</v>
      </c>
      <c r="C179" t="s">
        <v>1870</v>
      </c>
      <c r="D179" t="s">
        <v>100</v>
      </c>
      <c r="E179" s="68">
        <v>45211</v>
      </c>
      <c r="F179" s="58">
        <v>65914.964387999993</v>
      </c>
      <c r="G179" s="58">
        <v>7.8866360000000002</v>
      </c>
      <c r="H179" s="58">
        <v>5.1984730570000002</v>
      </c>
      <c r="I179" s="59">
        <f t="shared" si="2"/>
        <v>6.4584762796294996E-3</v>
      </c>
      <c r="J179" s="59">
        <f>H179/'סכום נכסי הקרן'!$C$41</f>
        <v>4.6073278476437721E-5</v>
      </c>
    </row>
    <row r="180" spans="1:10">
      <c r="A180" t="s">
        <v>2941</v>
      </c>
      <c r="B180" t="s">
        <v>2942</v>
      </c>
      <c r="C180" t="s">
        <v>1870</v>
      </c>
      <c r="D180" t="s">
        <v>100</v>
      </c>
      <c r="E180" s="68">
        <v>45215</v>
      </c>
      <c r="F180" s="58">
        <v>265828.44099999999</v>
      </c>
      <c r="G180" s="58">
        <v>8.3817020000000007</v>
      </c>
      <c r="H180" s="58">
        <v>22.280947781999998</v>
      </c>
      <c r="I180" s="59">
        <f t="shared" si="2"/>
        <v>2.7681392431945135E-2</v>
      </c>
      <c r="J180" s="59">
        <f>H180/'סכום נכסי הקרן'!$C$41</f>
        <v>1.9747266180340103E-4</v>
      </c>
    </row>
    <row r="181" spans="1:10">
      <c r="A181" t="s">
        <v>2943</v>
      </c>
      <c r="B181" t="s">
        <v>2944</v>
      </c>
      <c r="C181" t="s">
        <v>1870</v>
      </c>
      <c r="D181" t="s">
        <v>100</v>
      </c>
      <c r="E181" s="68">
        <v>45215</v>
      </c>
      <c r="F181" s="58">
        <v>88382.220419999998</v>
      </c>
      <c r="G181" s="58">
        <v>8.4164150000000006</v>
      </c>
      <c r="H181" s="58">
        <v>7.4386141700000001</v>
      </c>
      <c r="I181" s="59">
        <f t="shared" si="2"/>
        <v>9.2415816420496396E-3</v>
      </c>
      <c r="J181" s="59">
        <f>H181/'סכום נכסי הקרן'!$C$41</f>
        <v>6.5927309495563219E-5</v>
      </c>
    </row>
    <row r="182" spans="1:10">
      <c r="A182" t="s">
        <v>2945</v>
      </c>
      <c r="B182" t="s">
        <v>2946</v>
      </c>
      <c r="C182" t="s">
        <v>1870</v>
      </c>
      <c r="D182" t="s">
        <v>100</v>
      </c>
      <c r="E182" s="68">
        <v>45216</v>
      </c>
      <c r="F182" s="58">
        <v>86156.301600000006</v>
      </c>
      <c r="G182" s="58">
        <v>8.8298930000000002</v>
      </c>
      <c r="H182" s="58">
        <v>7.6075096020000004</v>
      </c>
      <c r="I182" s="59">
        <f t="shared" si="2"/>
        <v>9.4514138618859919E-3</v>
      </c>
      <c r="J182" s="59">
        <f>H182/'סכום נכסי הקרן'!$C$41</f>
        <v>6.7424204100307968E-5</v>
      </c>
    </row>
    <row r="183" spans="1:10">
      <c r="A183" t="s">
        <v>2947</v>
      </c>
      <c r="B183" t="s">
        <v>2948</v>
      </c>
      <c r="C183" t="s">
        <v>1870</v>
      </c>
      <c r="D183" t="s">
        <v>100</v>
      </c>
      <c r="E183" s="68">
        <v>45230</v>
      </c>
      <c r="F183" s="58">
        <v>139217.43819099999</v>
      </c>
      <c r="G183" s="58">
        <v>9.1062049999999992</v>
      </c>
      <c r="H183" s="58">
        <v>12.677425666000001</v>
      </c>
      <c r="I183" s="59">
        <f t="shared" si="2"/>
        <v>1.5750173570751896E-2</v>
      </c>
      <c r="J183" s="59">
        <f>H183/'סכום נכסי הקרן'!$C$41</f>
        <v>1.1235810144047016E-4</v>
      </c>
    </row>
    <row r="184" spans="1:10">
      <c r="A184" t="s">
        <v>2949</v>
      </c>
      <c r="B184" t="s">
        <v>2950</v>
      </c>
      <c r="C184" t="s">
        <v>1870</v>
      </c>
      <c r="D184" t="s">
        <v>100</v>
      </c>
      <c r="E184" s="68">
        <v>45217</v>
      </c>
      <c r="F184" s="58">
        <v>107003.08440000001</v>
      </c>
      <c r="G184" s="58">
        <v>9.0351750000000006</v>
      </c>
      <c r="H184" s="58">
        <v>9.6679156270000011</v>
      </c>
      <c r="I184" s="59">
        <f t="shared" si="2"/>
        <v>1.2011220038230326E-2</v>
      </c>
      <c r="J184" s="59">
        <f>H184/'סכום נכסי הקרן'!$C$41</f>
        <v>8.5685270287142904E-5</v>
      </c>
    </row>
    <row r="185" spans="1:10">
      <c r="A185" t="s">
        <v>2951</v>
      </c>
      <c r="B185" t="s">
        <v>2952</v>
      </c>
      <c r="C185" t="s">
        <v>1870</v>
      </c>
      <c r="D185" t="s">
        <v>100</v>
      </c>
      <c r="E185" s="68">
        <v>45230</v>
      </c>
      <c r="F185" s="58">
        <v>150168.34056000001</v>
      </c>
      <c r="G185" s="58">
        <v>9.1632560000000005</v>
      </c>
      <c r="H185" s="58">
        <v>13.760309985999999</v>
      </c>
      <c r="I185" s="59">
        <f t="shared" si="2"/>
        <v>1.7095526834607949E-2</v>
      </c>
      <c r="J185" s="59">
        <f>H185/'סכום נכסי הקרן'!$C$41</f>
        <v>1.2195554097436285E-4</v>
      </c>
    </row>
    <row r="186" spans="1:10">
      <c r="A186" t="s">
        <v>2953</v>
      </c>
      <c r="B186" t="s">
        <v>2954</v>
      </c>
      <c r="C186" t="s">
        <v>1870</v>
      </c>
      <c r="D186" t="s">
        <v>100</v>
      </c>
      <c r="E186" s="68">
        <v>45231</v>
      </c>
      <c r="F186" s="58">
        <v>66696.875797999994</v>
      </c>
      <c r="G186" s="58">
        <v>9.1006020000000003</v>
      </c>
      <c r="H186" s="58">
        <v>6.0698175359999995</v>
      </c>
      <c r="I186" s="59">
        <f t="shared" si="2"/>
        <v>7.5410167847552948E-3</v>
      </c>
      <c r="J186" s="59">
        <f>H186/'סכום נכסי הקרן'!$C$41</f>
        <v>5.3795872474653284E-5</v>
      </c>
    </row>
    <row r="187" spans="1:10">
      <c r="A187" t="s">
        <v>2953</v>
      </c>
      <c r="B187" t="s">
        <v>2955</v>
      </c>
      <c r="C187" t="s">
        <v>1870</v>
      </c>
      <c r="D187" t="s">
        <v>100</v>
      </c>
      <c r="E187" s="68">
        <v>45231</v>
      </c>
      <c r="F187" s="58">
        <v>71239.918124999997</v>
      </c>
      <c r="G187" s="58">
        <v>9.1006020000000003</v>
      </c>
      <c r="H187" s="58">
        <v>6.4832617590000003</v>
      </c>
      <c r="I187" s="59">
        <f t="shared" si="2"/>
        <v>8.0546714056251231E-3</v>
      </c>
      <c r="J187" s="59">
        <f>H187/'סכום נכסי הקרן'!$C$41</f>
        <v>5.7460165933884243E-5</v>
      </c>
    </row>
    <row r="188" spans="1:10">
      <c r="A188" t="s">
        <v>2956</v>
      </c>
      <c r="B188" t="s">
        <v>2957</v>
      </c>
      <c r="C188" t="s">
        <v>1870</v>
      </c>
      <c r="D188" t="s">
        <v>100</v>
      </c>
      <c r="E188" s="68">
        <v>45217</v>
      </c>
      <c r="F188" s="58">
        <v>86401.15</v>
      </c>
      <c r="G188" s="58">
        <v>9.1492369999999994</v>
      </c>
      <c r="H188" s="58">
        <v>7.9050461489999986</v>
      </c>
      <c r="I188" s="59">
        <f t="shared" si="2"/>
        <v>9.8210671639329811E-3</v>
      </c>
      <c r="J188" s="59">
        <f>H188/'סכום נכסי הקרן'!$C$41</f>
        <v>7.0061225401859103E-5</v>
      </c>
    </row>
    <row r="189" spans="1:10">
      <c r="A189" t="s">
        <v>2956</v>
      </c>
      <c r="B189" t="s">
        <v>2958</v>
      </c>
      <c r="C189" t="s">
        <v>1870</v>
      </c>
      <c r="D189" t="s">
        <v>100</v>
      </c>
      <c r="E189" s="68">
        <v>45217</v>
      </c>
      <c r="F189" s="58">
        <v>59345.643499999998</v>
      </c>
      <c r="G189" s="58">
        <v>9.1492369999999994</v>
      </c>
      <c r="H189" s="58">
        <v>5.4296736860000001</v>
      </c>
      <c r="I189" s="59">
        <f t="shared" si="2"/>
        <v>6.7457151980309799E-3</v>
      </c>
      <c r="J189" s="59">
        <f>H189/'סכום נכסי הקרן'!$C$41</f>
        <v>4.8122374595056801E-5</v>
      </c>
    </row>
    <row r="190" spans="1:10">
      <c r="A190" t="s">
        <v>2959</v>
      </c>
      <c r="B190" t="s">
        <v>2960</v>
      </c>
      <c r="C190" t="s">
        <v>1870</v>
      </c>
      <c r="D190" t="s">
        <v>100</v>
      </c>
      <c r="E190" s="68">
        <v>45217</v>
      </c>
      <c r="F190" s="58">
        <v>237853.875</v>
      </c>
      <c r="G190" s="58">
        <v>9.2061609999999998</v>
      </c>
      <c r="H190" s="58">
        <v>21.897211220000003</v>
      </c>
      <c r="I190" s="59">
        <f t="shared" si="2"/>
        <v>2.7204645999650688E-2</v>
      </c>
      <c r="J190" s="59">
        <f>H190/'סכום נכסי הקרן'!$C$41</f>
        <v>1.9407166283913602E-4</v>
      </c>
    </row>
    <row r="191" spans="1:10">
      <c r="A191" t="s">
        <v>2961</v>
      </c>
      <c r="B191" t="s">
        <v>2962</v>
      </c>
      <c r="C191" t="s">
        <v>1870</v>
      </c>
      <c r="D191" t="s">
        <v>100</v>
      </c>
      <c r="E191" s="68">
        <v>45216</v>
      </c>
      <c r="F191" s="58">
        <v>64009.005440000001</v>
      </c>
      <c r="G191" s="58">
        <v>9.1907370000000004</v>
      </c>
      <c r="H191" s="58">
        <v>5.8828993599999997</v>
      </c>
      <c r="I191" s="59">
        <f t="shared" si="2"/>
        <v>7.3087934775089396E-3</v>
      </c>
      <c r="J191" s="59">
        <f>H191/'סכום נכסי הקרן'!$C$41</f>
        <v>5.2139245022567255E-5</v>
      </c>
    </row>
    <row r="192" spans="1:10">
      <c r="A192" t="s">
        <v>2963</v>
      </c>
      <c r="B192" t="s">
        <v>2964</v>
      </c>
      <c r="C192" t="s">
        <v>1870</v>
      </c>
      <c r="D192" t="s">
        <v>100</v>
      </c>
      <c r="E192" s="68">
        <v>45216</v>
      </c>
      <c r="F192" s="58">
        <v>124573.66559999999</v>
      </c>
      <c r="G192" s="58">
        <v>9.2021099999999993</v>
      </c>
      <c r="H192" s="58">
        <v>11.463405121999999</v>
      </c>
      <c r="I192" s="59">
        <f t="shared" si="2"/>
        <v>1.4241899352450621E-2</v>
      </c>
      <c r="J192" s="59">
        <f>H192/'סכום נכסי הקרן'!$C$41</f>
        <v>1.0159842143702938E-4</v>
      </c>
    </row>
    <row r="193" spans="1:10">
      <c r="A193" t="s">
        <v>2963</v>
      </c>
      <c r="B193" t="s">
        <v>2965</v>
      </c>
      <c r="C193" t="s">
        <v>1870</v>
      </c>
      <c r="D193" t="s">
        <v>100</v>
      </c>
      <c r="E193" s="68">
        <v>45216</v>
      </c>
      <c r="F193" s="58">
        <v>44565.043574999996</v>
      </c>
      <c r="G193" s="58">
        <v>9.2021099999999993</v>
      </c>
      <c r="H193" s="58">
        <v>4.1009241110000003</v>
      </c>
      <c r="I193" s="59">
        <f t="shared" si="2"/>
        <v>5.0949039852750348E-3</v>
      </c>
      <c r="J193" s="59">
        <f>H193/'סכום נכסי הקרן'!$C$41</f>
        <v>3.6345868585857093E-5</v>
      </c>
    </row>
    <row r="194" spans="1:10">
      <c r="A194" t="s">
        <v>2966</v>
      </c>
      <c r="B194" t="s">
        <v>2967</v>
      </c>
      <c r="C194" t="s">
        <v>1870</v>
      </c>
      <c r="D194" t="s">
        <v>100</v>
      </c>
      <c r="E194" s="68">
        <v>45216</v>
      </c>
      <c r="F194" s="58">
        <v>78004.800000000003</v>
      </c>
      <c r="G194" s="58">
        <v>9.3723559999999999</v>
      </c>
      <c r="H194" s="58">
        <v>7.310887202</v>
      </c>
      <c r="I194" s="59">
        <f t="shared" si="2"/>
        <v>9.0828962773181251E-3</v>
      </c>
      <c r="J194" s="59">
        <f>H194/'סכום נכסי הקרן'!$C$41</f>
        <v>6.4795284745008651E-5</v>
      </c>
    </row>
    <row r="195" spans="1:10">
      <c r="A195" t="s">
        <v>2966</v>
      </c>
      <c r="B195" t="s">
        <v>2968</v>
      </c>
      <c r="C195" t="s">
        <v>1870</v>
      </c>
      <c r="D195" t="s">
        <v>100</v>
      </c>
      <c r="E195" s="68">
        <v>45216</v>
      </c>
      <c r="F195" s="58">
        <v>100149</v>
      </c>
      <c r="G195" s="58">
        <v>9.3723559999999999</v>
      </c>
      <c r="H195" s="58">
        <v>9.3863203570000007</v>
      </c>
      <c r="I195" s="59">
        <f t="shared" si="2"/>
        <v>1.1661371851693718E-2</v>
      </c>
      <c r="J195" s="59">
        <f>H195/'סכום נכסי הקרן'!$C$41</f>
        <v>8.3189534106518188E-5</v>
      </c>
    </row>
    <row r="196" spans="1:10">
      <c r="A196" t="s">
        <v>2969</v>
      </c>
      <c r="B196" t="s">
        <v>2970</v>
      </c>
      <c r="C196" t="s">
        <v>1870</v>
      </c>
      <c r="D196" t="s">
        <v>100</v>
      </c>
      <c r="E196" s="68">
        <v>45218</v>
      </c>
      <c r="F196" s="58">
        <v>107527.01664</v>
      </c>
      <c r="G196" s="58">
        <v>9.4367190000000001</v>
      </c>
      <c r="H196" s="58">
        <v>10.14702256</v>
      </c>
      <c r="I196" s="59">
        <f t="shared" si="2"/>
        <v>1.2606452662937287E-2</v>
      </c>
      <c r="J196" s="59">
        <f>H196/'סכום נכסי הקרן'!$C$41</f>
        <v>8.9931522388878265E-5</v>
      </c>
    </row>
    <row r="197" spans="1:10">
      <c r="A197" t="s">
        <v>2971</v>
      </c>
      <c r="B197" t="s">
        <v>2972</v>
      </c>
      <c r="C197" t="s">
        <v>1870</v>
      </c>
      <c r="D197" t="s">
        <v>100</v>
      </c>
      <c r="E197" s="68">
        <v>45218</v>
      </c>
      <c r="F197" s="58">
        <v>78043.8024</v>
      </c>
      <c r="G197" s="58">
        <v>9.4367190000000001</v>
      </c>
      <c r="H197" s="58">
        <v>7.3647744389999996</v>
      </c>
      <c r="I197" s="59">
        <f t="shared" si="2"/>
        <v>9.1498446750732376E-3</v>
      </c>
      <c r="J197" s="59">
        <f>H197/'סכום נכסי הקרן'!$C$41</f>
        <v>6.5272879155791184E-5</v>
      </c>
    </row>
    <row r="198" spans="1:10">
      <c r="A198" t="s">
        <v>2973</v>
      </c>
      <c r="B198" t="s">
        <v>2974</v>
      </c>
      <c r="C198" t="s">
        <v>1870</v>
      </c>
      <c r="D198" t="s">
        <v>100</v>
      </c>
      <c r="E198" s="68">
        <v>45223</v>
      </c>
      <c r="F198" s="58">
        <v>29827.604117999999</v>
      </c>
      <c r="G198" s="58">
        <v>9.7182099999999991</v>
      </c>
      <c r="H198" s="58">
        <v>2.8987091209999996</v>
      </c>
      <c r="I198" s="59">
        <f t="shared" si="2"/>
        <v>3.6012967450730739E-3</v>
      </c>
      <c r="J198" s="59">
        <f>H198/'סכום נכסי הקרן'!$C$41</f>
        <v>2.5690819417480148E-5</v>
      </c>
    </row>
    <row r="199" spans="1:10">
      <c r="A199" t="s">
        <v>2973</v>
      </c>
      <c r="B199" t="s">
        <v>2975</v>
      </c>
      <c r="C199" t="s">
        <v>1870</v>
      </c>
      <c r="D199" t="s">
        <v>100</v>
      </c>
      <c r="E199" s="68">
        <v>45223</v>
      </c>
      <c r="F199" s="58">
        <v>34740.737760000004</v>
      </c>
      <c r="G199" s="58">
        <v>9.7182099999999991</v>
      </c>
      <c r="H199" s="58">
        <v>3.3761777520000007</v>
      </c>
      <c r="I199" s="59">
        <f t="shared" si="2"/>
        <v>4.1944939769849136E-3</v>
      </c>
      <c r="J199" s="59">
        <f>H199/'סכום נכסי הקרן'!$C$41</f>
        <v>2.9922551497E-5</v>
      </c>
    </row>
    <row r="200" spans="1:10">
      <c r="A200" t="s">
        <v>2973</v>
      </c>
      <c r="B200" t="s">
        <v>2976</v>
      </c>
      <c r="C200" t="s">
        <v>1870</v>
      </c>
      <c r="D200" t="s">
        <v>100</v>
      </c>
      <c r="E200" s="68">
        <v>45223</v>
      </c>
      <c r="F200" s="58">
        <v>47788.956749999998</v>
      </c>
      <c r="G200" s="58">
        <v>9.7182099999999991</v>
      </c>
      <c r="H200" s="58">
        <v>4.644231038</v>
      </c>
      <c r="I200" s="59">
        <f t="shared" si="2"/>
        <v>5.7698973654682706E-3</v>
      </c>
      <c r="J200" s="59">
        <f>H200/'סכום נכסי הקרן'!$C$41</f>
        <v>4.1161115499975823E-5</v>
      </c>
    </row>
    <row r="201" spans="1:10">
      <c r="A201" t="s">
        <v>2977</v>
      </c>
      <c r="B201" t="s">
        <v>2978</v>
      </c>
      <c r="C201" t="s">
        <v>1870</v>
      </c>
      <c r="D201" t="s">
        <v>100</v>
      </c>
      <c r="E201" s="68">
        <v>45224</v>
      </c>
      <c r="F201" s="58">
        <v>83874.787500000006</v>
      </c>
      <c r="G201" s="58">
        <v>9.9809699999999992</v>
      </c>
      <c r="H201" s="58">
        <v>8.3715175029999997</v>
      </c>
      <c r="I201" s="59">
        <f t="shared" si="2"/>
        <v>1.0400601604508551E-2</v>
      </c>
      <c r="J201" s="59">
        <f>H201/'סכום נכסי הקרן'!$C$41</f>
        <v>7.4195490282809702E-5</v>
      </c>
    </row>
    <row r="202" spans="1:10">
      <c r="A202" t="s">
        <v>2979</v>
      </c>
      <c r="B202" t="s">
        <v>2980</v>
      </c>
      <c r="C202" t="s">
        <v>1870</v>
      </c>
      <c r="D202" t="s">
        <v>100</v>
      </c>
      <c r="E202" s="68">
        <v>45222</v>
      </c>
      <c r="F202" s="58">
        <v>52263.215999999993</v>
      </c>
      <c r="G202" s="58">
        <v>9.9809699999999992</v>
      </c>
      <c r="H202" s="58">
        <v>5.2163759879999994</v>
      </c>
      <c r="I202" s="59">
        <f t="shared" ref="I202:I265" si="3">H202/$H$9</f>
        <v>6.4807185138262583E-3</v>
      </c>
      <c r="J202" s="59">
        <f>H202/'סכום נכסי הקרן'!$C$41</f>
        <v>4.6231949439326853E-5</v>
      </c>
    </row>
    <row r="203" spans="1:10">
      <c r="A203" t="s">
        <v>2981</v>
      </c>
      <c r="B203" t="s">
        <v>2982</v>
      </c>
      <c r="C203" t="s">
        <v>1870</v>
      </c>
      <c r="D203" t="s">
        <v>100</v>
      </c>
      <c r="E203" s="68">
        <v>45223</v>
      </c>
      <c r="F203" s="58">
        <v>74805.27665</v>
      </c>
      <c r="G203" s="58">
        <v>9.8853930000000005</v>
      </c>
      <c r="H203" s="58">
        <v>7.3947958509999996</v>
      </c>
      <c r="I203" s="59">
        <f t="shared" si="3"/>
        <v>9.1871426614544317E-3</v>
      </c>
      <c r="J203" s="59">
        <f>H203/'סכום נכסי הקרן'!$C$41</f>
        <v>6.5538954378297021E-5</v>
      </c>
    </row>
    <row r="204" spans="1:10">
      <c r="A204" t="s">
        <v>2981</v>
      </c>
      <c r="B204" t="s">
        <v>2983</v>
      </c>
      <c r="C204" t="s">
        <v>1870</v>
      </c>
      <c r="D204" t="s">
        <v>100</v>
      </c>
      <c r="E204" s="68">
        <v>45223</v>
      </c>
      <c r="F204" s="58">
        <v>297.409244</v>
      </c>
      <c r="G204" s="58">
        <v>9.8853930000000005</v>
      </c>
      <c r="H204" s="58">
        <v>2.9400074000000002E-2</v>
      </c>
      <c r="I204" s="59">
        <f t="shared" si="3"/>
        <v>3.6526048796707644E-5</v>
      </c>
      <c r="J204" s="59">
        <f>H204/'סכום נכסי הקרן'!$C$41</f>
        <v>2.605683980233191E-7</v>
      </c>
    </row>
    <row r="205" spans="1:10">
      <c r="A205" t="s">
        <v>2984</v>
      </c>
      <c r="B205" t="s">
        <v>2985</v>
      </c>
      <c r="C205" t="s">
        <v>1870</v>
      </c>
      <c r="D205" t="s">
        <v>100</v>
      </c>
      <c r="E205" s="68">
        <v>45229</v>
      </c>
      <c r="F205" s="58">
        <v>87127.028000000006</v>
      </c>
      <c r="G205" s="58">
        <v>10.003356999999999</v>
      </c>
      <c r="H205" s="58">
        <v>8.7156279799999989</v>
      </c>
      <c r="I205" s="59">
        <f t="shared" si="3"/>
        <v>1.0828117401725942E-2</v>
      </c>
      <c r="J205" s="59">
        <f>H205/'סכום נכסי הקרן'!$C$41</f>
        <v>7.7245289264095597E-5</v>
      </c>
    </row>
    <row r="206" spans="1:10">
      <c r="A206" t="s">
        <v>2986</v>
      </c>
      <c r="B206" t="s">
        <v>2987</v>
      </c>
      <c r="C206" t="s">
        <v>1870</v>
      </c>
      <c r="D206" t="s">
        <v>100</v>
      </c>
      <c r="E206" s="68">
        <v>45223</v>
      </c>
      <c r="F206" s="58">
        <v>91986.866399999999</v>
      </c>
      <c r="G206" s="58">
        <v>9.9413859999999996</v>
      </c>
      <c r="H206" s="58">
        <v>9.1447694950000002</v>
      </c>
      <c r="I206" s="59">
        <f t="shared" si="3"/>
        <v>1.1361274016147494E-2</v>
      </c>
      <c r="J206" s="59">
        <f>H206/'סכום נכסי הקרן'!$C$41</f>
        <v>8.1048705442192645E-5</v>
      </c>
    </row>
    <row r="207" spans="1:10">
      <c r="A207" t="s">
        <v>2988</v>
      </c>
      <c r="B207" t="s">
        <v>2989</v>
      </c>
      <c r="C207" t="s">
        <v>1870</v>
      </c>
      <c r="D207" t="s">
        <v>100</v>
      </c>
      <c r="E207" s="68">
        <v>45222</v>
      </c>
      <c r="F207" s="58">
        <v>61095.092800000006</v>
      </c>
      <c r="G207" s="58">
        <v>10.041998</v>
      </c>
      <c r="H207" s="58">
        <v>6.1351678060000001</v>
      </c>
      <c r="I207" s="59">
        <f t="shared" si="3"/>
        <v>7.6222066195461204E-3</v>
      </c>
      <c r="J207" s="59">
        <f>H207/'סכום נכסי הקרן'!$C$41</f>
        <v>5.4375062008811992E-5</v>
      </c>
    </row>
    <row r="208" spans="1:10">
      <c r="A208" t="s">
        <v>2990</v>
      </c>
      <c r="B208" t="s">
        <v>2991</v>
      </c>
      <c r="C208" t="s">
        <v>1870</v>
      </c>
      <c r="D208" t="s">
        <v>100</v>
      </c>
      <c r="E208" s="68">
        <v>45222</v>
      </c>
      <c r="F208" s="58">
        <v>101.61645</v>
      </c>
      <c r="G208" s="58">
        <v>10.086641999999999</v>
      </c>
      <c r="H208" s="58">
        <v>1.0249687E-2</v>
      </c>
      <c r="I208" s="59">
        <f t="shared" si="3"/>
        <v>1.2734000857037979E-5</v>
      </c>
      <c r="J208" s="59">
        <f>H208/'סכום נכסי הקרן'!$C$41</f>
        <v>9.0841421753919374E-8</v>
      </c>
    </row>
    <row r="209" spans="1:10">
      <c r="A209" t="s">
        <v>2992</v>
      </c>
      <c r="B209" t="s">
        <v>2993</v>
      </c>
      <c r="C209" t="s">
        <v>1870</v>
      </c>
      <c r="D209" t="s">
        <v>100</v>
      </c>
      <c r="E209" s="68">
        <v>45224</v>
      </c>
      <c r="F209" s="58">
        <v>60009.421732000003</v>
      </c>
      <c r="G209" s="58">
        <v>10.130515000000001</v>
      </c>
      <c r="H209" s="58">
        <v>6.0792635400000012</v>
      </c>
      <c r="I209" s="59">
        <f t="shared" si="3"/>
        <v>7.5527523063406475E-3</v>
      </c>
      <c r="J209" s="59">
        <f>H209/'סכום נכסי הקרן'!$C$41</f>
        <v>5.3879590975838087E-5</v>
      </c>
    </row>
    <row r="210" spans="1:10">
      <c r="A210" t="s">
        <v>2994</v>
      </c>
      <c r="B210" t="s">
        <v>2995</v>
      </c>
      <c r="C210" t="s">
        <v>1870</v>
      </c>
      <c r="D210" t="s">
        <v>100</v>
      </c>
      <c r="E210" s="68">
        <v>45224</v>
      </c>
      <c r="F210" s="58">
        <v>12018.476124999997</v>
      </c>
      <c r="G210" s="58">
        <v>10.132744000000001</v>
      </c>
      <c r="H210" s="58">
        <v>1.2178014080000001</v>
      </c>
      <c r="I210" s="59">
        <f t="shared" si="3"/>
        <v>1.5129714861706566E-3</v>
      </c>
      <c r="J210" s="59">
        <f>H210/'סכום נכסי הקרן'!$C$41</f>
        <v>1.0793189227792501E-5</v>
      </c>
    </row>
    <row r="211" spans="1:10">
      <c r="A211" t="s">
        <v>2994</v>
      </c>
      <c r="B211" t="s">
        <v>2996</v>
      </c>
      <c r="C211" t="s">
        <v>1870</v>
      </c>
      <c r="D211" t="s">
        <v>100</v>
      </c>
      <c r="E211" s="68">
        <v>45224</v>
      </c>
      <c r="F211" s="58">
        <v>52509.546270999999</v>
      </c>
      <c r="G211" s="58">
        <v>10.132744000000001</v>
      </c>
      <c r="H211" s="58">
        <v>5.3206578529999993</v>
      </c>
      <c r="I211" s="59">
        <f t="shared" si="3"/>
        <v>6.6102761635655647E-3</v>
      </c>
      <c r="J211" s="59">
        <f>H211/'סכום נכסי הקרן'!$C$41</f>
        <v>4.7156183796897997E-5</v>
      </c>
    </row>
    <row r="212" spans="1:10">
      <c r="A212" t="s">
        <v>2997</v>
      </c>
      <c r="B212" t="s">
        <v>2998</v>
      </c>
      <c r="C212" t="s">
        <v>1870</v>
      </c>
      <c r="D212" t="s">
        <v>100</v>
      </c>
      <c r="E212" s="68">
        <v>45224</v>
      </c>
      <c r="F212" s="58">
        <v>120244.37375</v>
      </c>
      <c r="G212" s="58">
        <v>10.177296999999999</v>
      </c>
      <c r="H212" s="58">
        <v>12.237626577999999</v>
      </c>
      <c r="I212" s="59">
        <f t="shared" si="3"/>
        <v>1.5203776206274663E-2</v>
      </c>
      <c r="J212" s="59">
        <f>H212/'סכום נכסי הקרן'!$C$41</f>
        <v>1.0846022880884762E-4</v>
      </c>
    </row>
    <row r="213" spans="1:10">
      <c r="A213" t="s">
        <v>2999</v>
      </c>
      <c r="B213" t="s">
        <v>3000</v>
      </c>
      <c r="C213" t="s">
        <v>1870</v>
      </c>
      <c r="D213" t="s">
        <v>100</v>
      </c>
      <c r="E213" s="68">
        <v>45224</v>
      </c>
      <c r="F213" s="58">
        <v>17486.076000000001</v>
      </c>
      <c r="G213" s="58">
        <v>10.195105</v>
      </c>
      <c r="H213" s="58">
        <v>1.782723866</v>
      </c>
      <c r="I213" s="59">
        <f t="shared" si="3"/>
        <v>2.2148195586368692E-3</v>
      </c>
      <c r="J213" s="59">
        <f>H213/'סכום נכסי הקרן'!$C$41</f>
        <v>1.5800011315670773E-5</v>
      </c>
    </row>
    <row r="214" spans="1:10">
      <c r="A214" t="s">
        <v>3001</v>
      </c>
      <c r="B214" t="s">
        <v>3002</v>
      </c>
      <c r="C214" t="s">
        <v>1870</v>
      </c>
      <c r="D214" t="s">
        <v>100</v>
      </c>
      <c r="E214" s="68">
        <v>45286</v>
      </c>
      <c r="F214" s="58">
        <v>71350.797374999995</v>
      </c>
      <c r="G214" s="58">
        <v>5.4843000000000003E-2</v>
      </c>
      <c r="H214" s="58">
        <v>3.9131141000000001E-2</v>
      </c>
      <c r="I214" s="59">
        <f t="shared" si="3"/>
        <v>4.8615726805206244E-5</v>
      </c>
      <c r="J214" s="59">
        <f>H214/'סכום נכסי הקרן'!$C$41</f>
        <v>3.4681336935392135E-7</v>
      </c>
    </row>
    <row r="215" spans="1:10">
      <c r="A215" t="s">
        <v>3003</v>
      </c>
      <c r="B215" t="s">
        <v>3004</v>
      </c>
      <c r="C215" t="s">
        <v>1870</v>
      </c>
      <c r="D215" t="s">
        <v>100</v>
      </c>
      <c r="E215" s="68">
        <v>45286</v>
      </c>
      <c r="F215" s="58">
        <v>90810.105750000017</v>
      </c>
      <c r="G215" s="58">
        <v>5.8057999999999998E-2</v>
      </c>
      <c r="H215" s="58">
        <v>5.2722893000000007E-2</v>
      </c>
      <c r="I215" s="59">
        <f t="shared" si="3"/>
        <v>6.550184065596557E-5</v>
      </c>
      <c r="J215" s="59">
        <f>H215/'סכום נכסי הקרן'!$C$41</f>
        <v>4.6727500645627164E-7</v>
      </c>
    </row>
    <row r="216" spans="1:10">
      <c r="A216" t="s">
        <v>3005</v>
      </c>
      <c r="B216" t="s">
        <v>3006</v>
      </c>
      <c r="C216" t="s">
        <v>1870</v>
      </c>
      <c r="D216" t="s">
        <v>100</v>
      </c>
      <c r="E216" s="68">
        <v>45260</v>
      </c>
      <c r="F216" s="58">
        <v>11367018</v>
      </c>
      <c r="G216" s="58">
        <v>-1.2889619999999999</v>
      </c>
      <c r="H216" s="58">
        <f>-146.51654</f>
        <v>-146.51653999999999</v>
      </c>
      <c r="I216" s="59">
        <f t="shared" si="3"/>
        <v>-0.18202914351728391</v>
      </c>
      <c r="J216" s="59">
        <f>H216/'סכום נכסי הקרן'!$C$41</f>
        <v>-1.2985538781881824E-3</v>
      </c>
    </row>
    <row r="217" spans="1:10">
      <c r="A217" t="s">
        <v>3007</v>
      </c>
      <c r="B217" t="s">
        <v>3008</v>
      </c>
      <c r="C217" t="s">
        <v>1870</v>
      </c>
      <c r="D217" t="s">
        <v>100</v>
      </c>
      <c r="E217" s="68">
        <v>45260</v>
      </c>
      <c r="F217" s="58">
        <v>27.436441999999996</v>
      </c>
      <c r="G217" s="58">
        <v>-1.4673970000000001</v>
      </c>
      <c r="H217" s="58">
        <v>-4.0260200000000006E-4</v>
      </c>
      <c r="I217" s="59">
        <f t="shared" si="3"/>
        <v>-5.0018446544223301E-7</v>
      </c>
      <c r="J217" s="59">
        <f>H217/'סכום נכסי הקרן'!$C$41</f>
        <v>-3.5682004807533587E-9</v>
      </c>
    </row>
    <row r="218" spans="1:10">
      <c r="A218" t="s">
        <v>3009</v>
      </c>
      <c r="B218" t="s">
        <v>3010</v>
      </c>
      <c r="C218" t="s">
        <v>1870</v>
      </c>
      <c r="D218" t="s">
        <v>100</v>
      </c>
      <c r="E218" s="68">
        <v>45260</v>
      </c>
      <c r="F218" s="58">
        <v>182.90960999999999</v>
      </c>
      <c r="G218" s="58">
        <v>-1.468316</v>
      </c>
      <c r="H218" s="58">
        <v>-2.6856920000000004E-3</v>
      </c>
      <c r="I218" s="59">
        <f t="shared" si="3"/>
        <v>-3.3366486439771329E-6</v>
      </c>
      <c r="J218" s="59">
        <f>H218/'סכום נכסי הקרן'!$C$41</f>
        <v>-2.3802880973158227E-8</v>
      </c>
    </row>
    <row r="219" spans="1:10">
      <c r="A219" t="s">
        <v>3011</v>
      </c>
      <c r="B219" t="s">
        <v>3012</v>
      </c>
      <c r="C219" t="s">
        <v>1870</v>
      </c>
      <c r="D219" t="s">
        <v>100</v>
      </c>
      <c r="E219" s="68">
        <v>45260</v>
      </c>
      <c r="F219" s="58">
        <v>243.87948</v>
      </c>
      <c r="G219" s="58">
        <v>-1.46896</v>
      </c>
      <c r="H219" s="58">
        <v>-3.5824910000000001E-3</v>
      </c>
      <c r="I219" s="59">
        <f t="shared" si="3"/>
        <v>-4.4508133237952385E-6</v>
      </c>
      <c r="J219" s="59">
        <f>H219/'סכום נכסי הקרן'!$C$41</f>
        <v>-3.1751074531409626E-8</v>
      </c>
    </row>
    <row r="220" spans="1:10">
      <c r="A220" t="s">
        <v>3013</v>
      </c>
      <c r="B220" t="s">
        <v>3014</v>
      </c>
      <c r="C220" t="s">
        <v>1870</v>
      </c>
      <c r="D220" t="s">
        <v>100</v>
      </c>
      <c r="E220" s="68">
        <v>45260</v>
      </c>
      <c r="F220" s="58">
        <v>48.775896000000003</v>
      </c>
      <c r="G220" s="58">
        <v>-1.47946</v>
      </c>
      <c r="H220" s="58">
        <v>-7.2162000000000007E-4</v>
      </c>
      <c r="I220" s="59">
        <f t="shared" si="3"/>
        <v>-8.9652588400560396E-7</v>
      </c>
      <c r="J220" s="59">
        <f>H220/'סכום נכסי הקרן'!$C$41</f>
        <v>-6.3956086430798616E-9</v>
      </c>
    </row>
    <row r="221" spans="1:10">
      <c r="A221" t="s">
        <v>3015</v>
      </c>
      <c r="B221" t="s">
        <v>3016</v>
      </c>
      <c r="C221" t="s">
        <v>1870</v>
      </c>
      <c r="D221" t="s">
        <v>100</v>
      </c>
      <c r="E221" s="68">
        <v>45260</v>
      </c>
      <c r="F221" s="58">
        <v>60.96987</v>
      </c>
      <c r="G221" s="58">
        <v>-1.5438559999999999</v>
      </c>
      <c r="H221" s="58">
        <v>-9.4128699999999996E-4</v>
      </c>
      <c r="I221" s="59">
        <f t="shared" si="3"/>
        <v>-1.1694356583492458E-6</v>
      </c>
      <c r="J221" s="59">
        <f>H221/'סכום נכסי הקרן'!$C$41</f>
        <v>-8.3424839566790177E-9</v>
      </c>
    </row>
    <row r="222" spans="1:10">
      <c r="A222" t="s">
        <v>3017</v>
      </c>
      <c r="B222" t="s">
        <v>3018</v>
      </c>
      <c r="C222" t="s">
        <v>1870</v>
      </c>
      <c r="D222" t="s">
        <v>100</v>
      </c>
      <c r="E222" s="68">
        <v>45251</v>
      </c>
      <c r="F222" s="58">
        <v>73.163843999999997</v>
      </c>
      <c r="G222" s="58">
        <v>-2.105321</v>
      </c>
      <c r="H222" s="58">
        <v>-1.5403340000000002E-3</v>
      </c>
      <c r="I222" s="59">
        <f t="shared" si="3"/>
        <v>-1.9136793617331671E-6</v>
      </c>
      <c r="J222" s="59">
        <f>H222/'סכום נכסי הקרן'!$C$41</f>
        <v>-1.3651746686108722E-8</v>
      </c>
    </row>
    <row r="223" spans="1:10">
      <c r="A223" t="s">
        <v>3019</v>
      </c>
      <c r="B223" t="s">
        <v>3020</v>
      </c>
      <c r="C223" t="s">
        <v>1870</v>
      </c>
      <c r="D223" t="s">
        <v>100</v>
      </c>
      <c r="E223" s="68">
        <v>45181</v>
      </c>
      <c r="F223" s="58">
        <v>152.42467500000001</v>
      </c>
      <c r="G223" s="58">
        <v>-3.9470640000000001</v>
      </c>
      <c r="H223" s="58">
        <v>-6.0162990000000001E-3</v>
      </c>
      <c r="I223" s="59">
        <f t="shared" si="3"/>
        <v>-7.4745264535587024E-6</v>
      </c>
      <c r="J223" s="59">
        <f>H223/'סכום נכסי הקרן'!$C$41</f>
        <v>-5.3321545804928809E-8</v>
      </c>
    </row>
    <row r="224" spans="1:10">
      <c r="A224" t="s">
        <v>3021</v>
      </c>
      <c r="B224" t="s">
        <v>3022</v>
      </c>
      <c r="C224" t="s">
        <v>1870</v>
      </c>
      <c r="D224" t="s">
        <v>100</v>
      </c>
      <c r="E224" s="68">
        <v>45189</v>
      </c>
      <c r="F224" s="58">
        <v>64864.361250000002</v>
      </c>
      <c r="G224" s="58">
        <v>-4.3606290000000003</v>
      </c>
      <c r="H224" s="58">
        <v>-2.8284938999999998</v>
      </c>
      <c r="I224" s="59">
        <f t="shared" si="3"/>
        <v>-3.5140627949640504E-3</v>
      </c>
      <c r="J224" s="59">
        <f>H224/'סכום נכסי הקרן'!$C$41</f>
        <v>-2.5068512560265323E-5</v>
      </c>
    </row>
    <row r="225" spans="1:10">
      <c r="A225" t="s">
        <v>3023</v>
      </c>
      <c r="B225" t="s">
        <v>3024</v>
      </c>
      <c r="C225" t="s">
        <v>1870</v>
      </c>
      <c r="D225" t="s">
        <v>100</v>
      </c>
      <c r="E225" s="68">
        <v>45187</v>
      </c>
      <c r="F225" s="58">
        <v>73296.728212999995</v>
      </c>
      <c r="G225" s="58">
        <v>-4.9680540000000004</v>
      </c>
      <c r="H225" s="58">
        <v>-3.64142133</v>
      </c>
      <c r="I225" s="59">
        <f t="shared" si="3"/>
        <v>-4.5240271568347768E-3</v>
      </c>
      <c r="J225" s="59">
        <f>H225/'סכום נכסי הקרן'!$C$41</f>
        <v>-3.2273365110783188E-5</v>
      </c>
    </row>
    <row r="226" spans="1:10">
      <c r="A226" t="s">
        <v>3025</v>
      </c>
      <c r="B226" t="s">
        <v>3026</v>
      </c>
      <c r="C226" t="s">
        <v>1870</v>
      </c>
      <c r="D226" t="s">
        <v>100</v>
      </c>
      <c r="E226" s="68">
        <v>45237</v>
      </c>
      <c r="F226" s="58">
        <v>359.72223300000007</v>
      </c>
      <c r="G226" s="58">
        <v>-6.4899829999999996</v>
      </c>
      <c r="H226" s="58">
        <v>-2.3345910000000001E-2</v>
      </c>
      <c r="I226" s="59">
        <f t="shared" si="3"/>
        <v>-2.9004479643947324E-5</v>
      </c>
      <c r="J226" s="59">
        <f>H226/'סכום נכסי הקרן'!$C$41</f>
        <v>-2.0691126046473845E-7</v>
      </c>
    </row>
    <row r="227" spans="1:10">
      <c r="A227" t="s">
        <v>3027</v>
      </c>
      <c r="B227" t="s">
        <v>3028</v>
      </c>
      <c r="C227" t="s">
        <v>1870</v>
      </c>
      <c r="D227" t="s">
        <v>100</v>
      </c>
      <c r="E227" s="68">
        <v>45231</v>
      </c>
      <c r="F227" s="58">
        <v>91.454804999999993</v>
      </c>
      <c r="G227" s="58">
        <v>-10.352789</v>
      </c>
      <c r="H227" s="58">
        <v>-9.4681230000000002E-3</v>
      </c>
      <c r="I227" s="59">
        <f t="shared" si="3"/>
        <v>-1.1763001777180221E-5</v>
      </c>
      <c r="J227" s="59">
        <f>H227/'סכום נכסי הקרן'!$C$41</f>
        <v>-8.3914538527955463E-8</v>
      </c>
    </row>
    <row r="228" spans="1:10">
      <c r="A228" t="s">
        <v>3029</v>
      </c>
      <c r="B228" t="s">
        <v>3030</v>
      </c>
      <c r="C228" t="s">
        <v>1870</v>
      </c>
      <c r="D228" t="s">
        <v>100</v>
      </c>
      <c r="E228" s="68">
        <v>45224</v>
      </c>
      <c r="F228" s="58">
        <v>121.93974</v>
      </c>
      <c r="G228" s="58">
        <v>-11.477686</v>
      </c>
      <c r="H228" s="58">
        <v>-1.3995860000000001E-2</v>
      </c>
      <c r="I228" s="59">
        <f t="shared" si="3"/>
        <v>-1.7388169339706039E-5</v>
      </c>
      <c r="J228" s="59">
        <f>H228/'סכום נכסי הקרן'!$C$41</f>
        <v>-1.2404318503275368E-7</v>
      </c>
    </row>
    <row r="229" spans="1:10" s="69" customFormat="1">
      <c r="A229" s="60" t="s">
        <v>3031</v>
      </c>
      <c r="B229" s="124" t="s">
        <v>3327</v>
      </c>
      <c r="C229" s="124" t="s">
        <v>3327</v>
      </c>
      <c r="D229" s="124" t="s">
        <v>3327</v>
      </c>
      <c r="E229" s="124" t="s">
        <v>3327</v>
      </c>
      <c r="F229" s="124" t="s">
        <v>3327</v>
      </c>
      <c r="G229" s="124" t="s">
        <v>3327</v>
      </c>
      <c r="H229" s="62">
        <f>SUM(H230:H327)</f>
        <v>-53.350686980999988</v>
      </c>
      <c r="I229" s="61">
        <f t="shared" si="3"/>
        <v>-6.6281799018801144E-2</v>
      </c>
      <c r="J229" s="61">
        <f>H229/'סכום נכסי הקרן'!$C$41</f>
        <v>-4.7283904931949192E-4</v>
      </c>
    </row>
    <row r="230" spans="1:10">
      <c r="A230" t="s">
        <v>3032</v>
      </c>
      <c r="B230" t="s">
        <v>3033</v>
      </c>
      <c r="C230" t="s">
        <v>1870</v>
      </c>
      <c r="D230" t="s">
        <v>107</v>
      </c>
      <c r="E230" s="68">
        <v>45166</v>
      </c>
      <c r="F230" s="58">
        <v>10726.960080000001</v>
      </c>
      <c r="G230" s="58">
        <v>5.5743410000000004</v>
      </c>
      <c r="H230" s="58">
        <v>0.59795733900000003</v>
      </c>
      <c r="I230" s="59">
        <f t="shared" si="3"/>
        <v>7.4288993091185611E-4</v>
      </c>
      <c r="J230" s="59">
        <f>H230/'סכום נכסי הקרן'!$C$41</f>
        <v>5.2996052292084957E-6</v>
      </c>
    </row>
    <row r="231" spans="1:10">
      <c r="A231" t="s">
        <v>3034</v>
      </c>
      <c r="B231" t="s">
        <v>3035</v>
      </c>
      <c r="C231" t="s">
        <v>1870</v>
      </c>
      <c r="D231" t="s">
        <v>107</v>
      </c>
      <c r="E231" s="68">
        <v>45166</v>
      </c>
      <c r="F231" s="58">
        <v>13945.048103999998</v>
      </c>
      <c r="G231" s="58">
        <v>5.4278130000000004</v>
      </c>
      <c r="H231" s="58">
        <v>0.75691118300000004</v>
      </c>
      <c r="I231" s="59">
        <f t="shared" si="3"/>
        <v>9.4037092576813625E-4</v>
      </c>
      <c r="J231" s="59">
        <f>H231/'סכום נכסי הקרן'!$C$41</f>
        <v>6.7083890469202669E-6</v>
      </c>
    </row>
    <row r="232" spans="1:10">
      <c r="A232" t="s">
        <v>3036</v>
      </c>
      <c r="B232" t="s">
        <v>3037</v>
      </c>
      <c r="C232" t="s">
        <v>1870</v>
      </c>
      <c r="D232" t="s">
        <v>107</v>
      </c>
      <c r="E232" s="68">
        <v>45168</v>
      </c>
      <c r="F232" s="58">
        <v>13945.048103999998</v>
      </c>
      <c r="G232" s="58">
        <v>4.2365430000000002</v>
      </c>
      <c r="H232" s="58">
        <v>0.59078798700000001</v>
      </c>
      <c r="I232" s="59">
        <f t="shared" si="3"/>
        <v>7.3398287506591588E-4</v>
      </c>
      <c r="J232" s="59">
        <f>H232/'סכום נכסי הקרן'!$C$41</f>
        <v>5.2360643494982857E-6</v>
      </c>
    </row>
    <row r="233" spans="1:10">
      <c r="A233" t="s">
        <v>3038</v>
      </c>
      <c r="B233" t="s">
        <v>3039</v>
      </c>
      <c r="C233" t="s">
        <v>1870</v>
      </c>
      <c r="D233" t="s">
        <v>100</v>
      </c>
      <c r="E233" s="68">
        <v>45166</v>
      </c>
      <c r="F233" s="58">
        <v>50210.792705</v>
      </c>
      <c r="G233" s="58">
        <v>2.4334359999999999</v>
      </c>
      <c r="H233" s="58">
        <v>1.2218476470000001</v>
      </c>
      <c r="I233" s="59">
        <f t="shared" si="3"/>
        <v>1.5179984504958873E-3</v>
      </c>
      <c r="J233" s="59">
        <f>H233/'סכום נכסי הקרן'!$C$41</f>
        <v>1.0829050430531293E-5</v>
      </c>
    </row>
    <row r="234" spans="1:10">
      <c r="A234" t="s">
        <v>3040</v>
      </c>
      <c r="B234" t="s">
        <v>3041</v>
      </c>
      <c r="C234" t="s">
        <v>1870</v>
      </c>
      <c r="D234" t="s">
        <v>100</v>
      </c>
      <c r="E234" s="68">
        <v>45167</v>
      </c>
      <c r="F234" s="58">
        <v>35586.750952000002</v>
      </c>
      <c r="G234" s="58">
        <v>2.709524</v>
      </c>
      <c r="H234" s="58">
        <v>0.96423159000000003</v>
      </c>
      <c r="I234" s="59">
        <f t="shared" si="3"/>
        <v>1.197941546258251E-3</v>
      </c>
      <c r="J234" s="59">
        <f>H234/'סכום נכסי הקרן'!$C$41</f>
        <v>8.5458383788346176E-6</v>
      </c>
    </row>
    <row r="235" spans="1:10">
      <c r="A235" t="s">
        <v>3042</v>
      </c>
      <c r="B235" t="s">
        <v>3043</v>
      </c>
      <c r="C235" t="s">
        <v>1870</v>
      </c>
      <c r="D235" t="s">
        <v>102</v>
      </c>
      <c r="E235" s="68">
        <v>45236</v>
      </c>
      <c r="F235" s="58">
        <v>59107.877183999997</v>
      </c>
      <c r="G235" s="58">
        <v>2.554541</v>
      </c>
      <c r="H235" s="58">
        <v>1.5099347229999998</v>
      </c>
      <c r="I235" s="59">
        <f t="shared" si="3"/>
        <v>1.8759119236278531E-3</v>
      </c>
      <c r="J235" s="59">
        <f>H235/'סכום נכסי הקרן'!$C$41</f>
        <v>1.3382322503402337E-5</v>
      </c>
    </row>
    <row r="236" spans="1:10">
      <c r="A236" t="s">
        <v>3044</v>
      </c>
      <c r="B236" t="s">
        <v>3045</v>
      </c>
      <c r="C236" t="s">
        <v>1870</v>
      </c>
      <c r="D236" t="s">
        <v>102</v>
      </c>
      <c r="E236" s="68">
        <v>45259</v>
      </c>
      <c r="F236" s="58">
        <v>129136.4127</v>
      </c>
      <c r="G236" s="58">
        <v>0.51429800000000003</v>
      </c>
      <c r="H236" s="58">
        <v>0.66414627199999987</v>
      </c>
      <c r="I236" s="59">
        <f t="shared" si="3"/>
        <v>8.2512170340875545E-4</v>
      </c>
      <c r="J236" s="59">
        <f>H236/'סכום נכסי הקרן'!$C$41</f>
        <v>5.8862277063724226E-6</v>
      </c>
    </row>
    <row r="237" spans="1:10">
      <c r="A237" t="s">
        <v>3044</v>
      </c>
      <c r="B237" t="s">
        <v>3046</v>
      </c>
      <c r="C237" t="s">
        <v>1870</v>
      </c>
      <c r="D237" t="s">
        <v>102</v>
      </c>
      <c r="E237" s="68">
        <v>45259</v>
      </c>
      <c r="F237" s="58">
        <v>83.805515999999983</v>
      </c>
      <c r="G237" s="58">
        <v>0.51429800000000003</v>
      </c>
      <c r="H237" s="58">
        <v>4.3101000000000001E-4</v>
      </c>
      <c r="I237" s="59">
        <f t="shared" si="3"/>
        <v>5.3547798185368381E-7</v>
      </c>
      <c r="J237" s="59">
        <f>H237/'סכום נכסי הקרן'!$C$41</f>
        <v>3.8199762773396679E-9</v>
      </c>
    </row>
    <row r="238" spans="1:10">
      <c r="A238" t="s">
        <v>3047</v>
      </c>
      <c r="B238" t="s">
        <v>3048</v>
      </c>
      <c r="C238" t="s">
        <v>1870</v>
      </c>
      <c r="D238" t="s">
        <v>102</v>
      </c>
      <c r="E238" s="68">
        <v>45259</v>
      </c>
      <c r="F238" s="58">
        <v>8.2945049999999991</v>
      </c>
      <c r="G238" s="58">
        <v>0.51928099999999999</v>
      </c>
      <c r="H238" s="58">
        <v>4.3071999999999997E-5</v>
      </c>
      <c r="I238" s="59">
        <f t="shared" si="3"/>
        <v>5.3511769180301775E-8</v>
      </c>
      <c r="J238" s="59">
        <f>H238/'סכום נכסי הקרן'!$C$41</f>
        <v>3.8174060513114346E-10</v>
      </c>
    </row>
    <row r="239" spans="1:10">
      <c r="A239" t="s">
        <v>3047</v>
      </c>
      <c r="B239" t="s">
        <v>3049</v>
      </c>
      <c r="C239" t="s">
        <v>1870</v>
      </c>
      <c r="D239" t="s">
        <v>102</v>
      </c>
      <c r="E239" s="68">
        <v>45259</v>
      </c>
      <c r="F239" s="58">
        <v>68155.328924999994</v>
      </c>
      <c r="G239" s="58">
        <v>0.51928099999999999</v>
      </c>
      <c r="H239" s="58">
        <v>0.35391783299999996</v>
      </c>
      <c r="I239" s="59">
        <f t="shared" si="3"/>
        <v>4.3970025511442677E-4</v>
      </c>
      <c r="J239" s="59">
        <f>H239/'סכום נכסי הקרן'!$C$41</f>
        <v>3.13672009045605E-6</v>
      </c>
    </row>
    <row r="240" spans="1:10">
      <c r="A240" t="s">
        <v>3050</v>
      </c>
      <c r="B240" t="s">
        <v>3051</v>
      </c>
      <c r="C240" t="s">
        <v>1870</v>
      </c>
      <c r="D240" t="s">
        <v>102</v>
      </c>
      <c r="E240" s="68">
        <v>45117</v>
      </c>
      <c r="F240" s="58">
        <v>42.484047000000004</v>
      </c>
      <c r="G240" s="58">
        <v>2.2453000000000001E-2</v>
      </c>
      <c r="H240" s="58">
        <v>9.5390000000000013E-6</v>
      </c>
      <c r="I240" s="59">
        <f t="shared" si="3"/>
        <v>1.1851057907942486E-8</v>
      </c>
      <c r="J240" s="59">
        <f>H240/'סכום נכסי הקרן'!$C$41</f>
        <v>8.4542710632103882E-11</v>
      </c>
    </row>
    <row r="241" spans="1:10">
      <c r="A241" t="s">
        <v>3052</v>
      </c>
      <c r="B241" t="s">
        <v>3053</v>
      </c>
      <c r="C241" t="s">
        <v>1870</v>
      </c>
      <c r="D241" t="s">
        <v>102</v>
      </c>
      <c r="E241" s="68">
        <v>45145</v>
      </c>
      <c r="F241" s="58">
        <v>3209280</v>
      </c>
      <c r="G241" s="58">
        <v>-0.16064700000000001</v>
      </c>
      <c r="H241" s="58">
        <v>-5.1556199999999999</v>
      </c>
      <c r="I241" s="59">
        <f t="shared" si="3"/>
        <v>-6.4052365207407933E-3</v>
      </c>
      <c r="J241" s="59">
        <f>H241/'סכום נכסי הקרן'!$C$41</f>
        <v>-4.5693478329917949E-5</v>
      </c>
    </row>
    <row r="242" spans="1:10">
      <c r="A242" t="s">
        <v>3054</v>
      </c>
      <c r="B242" t="s">
        <v>3055</v>
      </c>
      <c r="C242" t="s">
        <v>1870</v>
      </c>
      <c r="D242" t="s">
        <v>104</v>
      </c>
      <c r="E242" s="68">
        <v>45215</v>
      </c>
      <c r="F242" s="58">
        <v>10007.585367</v>
      </c>
      <c r="G242" s="58">
        <v>4.3419639999999999</v>
      </c>
      <c r="H242" s="58">
        <v>0.43452571200000001</v>
      </c>
      <c r="I242" s="59">
        <f t="shared" si="3"/>
        <v>5.3984583031784655E-4</v>
      </c>
      <c r="J242" s="59">
        <f>H242/'סכום נכסי הקרן'!$C$41</f>
        <v>3.8511354997195625E-6</v>
      </c>
    </row>
    <row r="243" spans="1:10">
      <c r="A243" t="s">
        <v>3056</v>
      </c>
      <c r="B243" t="s">
        <v>3057</v>
      </c>
      <c r="C243" t="s">
        <v>1870</v>
      </c>
      <c r="D243" t="s">
        <v>104</v>
      </c>
      <c r="E243" s="68">
        <v>45215</v>
      </c>
      <c r="F243" s="58">
        <v>5597.4163129999997</v>
      </c>
      <c r="G243" s="58">
        <v>4.3319080000000003</v>
      </c>
      <c r="H243" s="58">
        <v>0.24247490500000002</v>
      </c>
      <c r="I243" s="59">
        <f t="shared" si="3"/>
        <v>3.0124584761273223E-4</v>
      </c>
      <c r="J243" s="59">
        <f>H243/'סכום נכסי הקרן'!$C$41</f>
        <v>2.1490183173248642E-6</v>
      </c>
    </row>
    <row r="244" spans="1:10">
      <c r="A244" t="s">
        <v>3058</v>
      </c>
      <c r="B244" t="s">
        <v>3059</v>
      </c>
      <c r="C244" t="s">
        <v>1870</v>
      </c>
      <c r="D244" t="s">
        <v>104</v>
      </c>
      <c r="E244" s="68">
        <v>45167</v>
      </c>
      <c r="F244" s="58">
        <v>36768.854799000001</v>
      </c>
      <c r="G244" s="58">
        <v>1.3060719999999999</v>
      </c>
      <c r="H244" s="58">
        <v>0.48022764099999998</v>
      </c>
      <c r="I244" s="59">
        <f t="shared" si="3"/>
        <v>5.9662496933490035E-4</v>
      </c>
      <c r="J244" s="59">
        <f>H244/'סכום נכסי הקרן'!$C$41</f>
        <v>4.2561847668100286E-6</v>
      </c>
    </row>
    <row r="245" spans="1:10">
      <c r="A245" t="s">
        <v>3060</v>
      </c>
      <c r="B245" t="s">
        <v>3061</v>
      </c>
      <c r="C245" t="s">
        <v>1870</v>
      </c>
      <c r="D245" t="s">
        <v>100</v>
      </c>
      <c r="E245" s="68">
        <v>45127</v>
      </c>
      <c r="F245" s="58">
        <v>29889.532576000001</v>
      </c>
      <c r="G245" s="58">
        <v>-4.0532329999999996</v>
      </c>
      <c r="H245" s="58">
        <v>-1.2114923710000001</v>
      </c>
      <c r="I245" s="59">
        <f t="shared" si="3"/>
        <v>-1.5051332680314016E-3</v>
      </c>
      <c r="J245" s="59">
        <f>H245/'סכום נכסי הקרן'!$C$41</f>
        <v>-1.0737273189480494E-5</v>
      </c>
    </row>
    <row r="246" spans="1:10">
      <c r="A246" t="s">
        <v>3062</v>
      </c>
      <c r="B246" t="s">
        <v>3063</v>
      </c>
      <c r="C246" t="s">
        <v>1870</v>
      </c>
      <c r="D246" t="s">
        <v>100</v>
      </c>
      <c r="E246" s="68">
        <v>45127</v>
      </c>
      <c r="F246" s="58">
        <v>77778.341665</v>
      </c>
      <c r="G246" s="58">
        <v>-4.0279160000000003</v>
      </c>
      <c r="H246" s="58">
        <v>-3.1328461729999999</v>
      </c>
      <c r="I246" s="59">
        <f t="shared" si="3"/>
        <v>-3.8921838151692E-3</v>
      </c>
      <c r="J246" s="59">
        <f>H246/'סכום נכסי הקרן'!$C$41</f>
        <v>-2.7765940607907852E-5</v>
      </c>
    </row>
    <row r="247" spans="1:10">
      <c r="A247" t="s">
        <v>3064</v>
      </c>
      <c r="B247" t="s">
        <v>3065</v>
      </c>
      <c r="C247" t="s">
        <v>1870</v>
      </c>
      <c r="D247" t="s">
        <v>100</v>
      </c>
      <c r="E247" s="68">
        <v>45127</v>
      </c>
      <c r="F247" s="58">
        <v>67845.905541999993</v>
      </c>
      <c r="G247" s="58">
        <v>-4.0217799999999997</v>
      </c>
      <c r="H247" s="58">
        <v>-2.7286132429999999</v>
      </c>
      <c r="I247" s="59">
        <f t="shared" si="3"/>
        <v>-3.3899731157534057E-3</v>
      </c>
      <c r="J247" s="59">
        <f>H247/'סכום נכסי הקרן'!$C$41</f>
        <v>-2.4183285441857168E-5</v>
      </c>
    </row>
    <row r="248" spans="1:10">
      <c r="A248" t="s">
        <v>3066</v>
      </c>
      <c r="B248" t="s">
        <v>3067</v>
      </c>
      <c r="C248" t="s">
        <v>1870</v>
      </c>
      <c r="D248" t="s">
        <v>100</v>
      </c>
      <c r="E248" s="68">
        <v>45168</v>
      </c>
      <c r="F248" s="58">
        <v>22222.700800000002</v>
      </c>
      <c r="G248" s="58">
        <v>1.343831</v>
      </c>
      <c r="H248" s="58">
        <v>0.29863546100000005</v>
      </c>
      <c r="I248" s="59">
        <f t="shared" si="3"/>
        <v>3.7101857025643146E-4</v>
      </c>
      <c r="J248" s="59">
        <f>H248/'סכום נכסי הקרן'!$C$41</f>
        <v>2.6467608097083493E-6</v>
      </c>
    </row>
    <row r="249" spans="1:10">
      <c r="A249" t="s">
        <v>3068</v>
      </c>
      <c r="B249" t="s">
        <v>3069</v>
      </c>
      <c r="C249" t="s">
        <v>1870</v>
      </c>
      <c r="D249" t="s">
        <v>100</v>
      </c>
      <c r="E249" s="68">
        <v>45166</v>
      </c>
      <c r="F249" s="58">
        <v>44445.401600000005</v>
      </c>
      <c r="G249" s="58">
        <v>1.404498</v>
      </c>
      <c r="H249" s="58">
        <v>0.624234595</v>
      </c>
      <c r="I249" s="59">
        <f t="shared" si="3"/>
        <v>7.755362546898023E-4</v>
      </c>
      <c r="J249" s="59">
        <f>H249/'סכום נכסי הקרן'!$C$41</f>
        <v>5.5324965648006662E-6</v>
      </c>
    </row>
    <row r="250" spans="1:10">
      <c r="A250" t="s">
        <v>3070</v>
      </c>
      <c r="B250" t="s">
        <v>3071</v>
      </c>
      <c r="C250" t="s">
        <v>1870</v>
      </c>
      <c r="D250" t="s">
        <v>100</v>
      </c>
      <c r="E250" s="68">
        <v>45166</v>
      </c>
      <c r="F250" s="58">
        <v>13333.62048</v>
      </c>
      <c r="G250" s="58">
        <v>1.4403109999999999</v>
      </c>
      <c r="H250" s="58">
        <v>0.192045625</v>
      </c>
      <c r="I250" s="59">
        <f t="shared" si="3"/>
        <v>2.3859354469462279E-4</v>
      </c>
      <c r="J250" s="59">
        <f>H250/'סכום נכסי הקרן'!$C$41</f>
        <v>1.7020712551144284E-6</v>
      </c>
    </row>
    <row r="251" spans="1:10">
      <c r="A251" t="s">
        <v>3072</v>
      </c>
      <c r="B251" t="s">
        <v>3073</v>
      </c>
      <c r="C251" t="s">
        <v>1870</v>
      </c>
      <c r="D251" t="s">
        <v>100</v>
      </c>
      <c r="E251" s="68">
        <v>45168</v>
      </c>
      <c r="F251" s="58">
        <v>17778.160639999998</v>
      </c>
      <c r="G251" s="58">
        <v>1.4437530000000001</v>
      </c>
      <c r="H251" s="58">
        <v>0.25667280100000001</v>
      </c>
      <c r="I251" s="59">
        <f t="shared" si="3"/>
        <v>3.1888502233408091E-4</v>
      </c>
      <c r="J251" s="59">
        <f>H251/'סכום נכסי הקרן'!$C$41</f>
        <v>2.2748521167915484E-6</v>
      </c>
    </row>
    <row r="252" spans="1:10">
      <c r="A252" t="s">
        <v>3074</v>
      </c>
      <c r="B252" t="s">
        <v>3075</v>
      </c>
      <c r="C252" t="s">
        <v>1870</v>
      </c>
      <c r="D252" t="s">
        <v>100</v>
      </c>
      <c r="E252" s="68">
        <v>45189</v>
      </c>
      <c r="F252" s="58">
        <v>16667.025600000001</v>
      </c>
      <c r="G252" s="58">
        <v>2.8150200000000001</v>
      </c>
      <c r="H252" s="58">
        <v>0.46918018599999994</v>
      </c>
      <c r="I252" s="59">
        <f t="shared" si="3"/>
        <v>5.8289983788082874E-4</v>
      </c>
      <c r="J252" s="59">
        <f>H252/'סכום נכסי הקרן'!$C$41</f>
        <v>4.1582728482351053E-6</v>
      </c>
    </row>
    <row r="253" spans="1:10">
      <c r="A253" t="s">
        <v>3076</v>
      </c>
      <c r="B253" t="s">
        <v>3077</v>
      </c>
      <c r="C253" t="s">
        <v>1870</v>
      </c>
      <c r="D253" t="s">
        <v>100</v>
      </c>
      <c r="E253" s="68">
        <v>45189</v>
      </c>
      <c r="F253" s="58">
        <v>16667.025600000001</v>
      </c>
      <c r="G253" s="58">
        <v>2.851823</v>
      </c>
      <c r="H253" s="58">
        <v>0.47531414899999996</v>
      </c>
      <c r="I253" s="59">
        <f t="shared" si="3"/>
        <v>5.9052054767411697E-4</v>
      </c>
      <c r="J253" s="59">
        <f>H253/'סכום נכסי הקרן'!$C$41</f>
        <v>4.2126372322310203E-6</v>
      </c>
    </row>
    <row r="254" spans="1:10">
      <c r="A254" t="s">
        <v>3078</v>
      </c>
      <c r="B254" t="s">
        <v>3079</v>
      </c>
      <c r="C254" t="s">
        <v>1870</v>
      </c>
      <c r="D254" t="s">
        <v>100</v>
      </c>
      <c r="E254" s="68">
        <v>45195</v>
      </c>
      <c r="F254" s="58">
        <v>16667.025600000001</v>
      </c>
      <c r="G254" s="58">
        <v>3.4983240000000002</v>
      </c>
      <c r="H254" s="58">
        <v>0.58306648700000008</v>
      </c>
      <c r="I254" s="59">
        <f t="shared" si="3"/>
        <v>7.2438984187206152E-4</v>
      </c>
      <c r="J254" s="59">
        <f>H254/'סכום נכסי הקרן'!$C$41</f>
        <v>5.1676298657845013E-6</v>
      </c>
    </row>
    <row r="255" spans="1:10">
      <c r="A255" t="s">
        <v>3080</v>
      </c>
      <c r="B255" t="s">
        <v>3081</v>
      </c>
      <c r="C255" t="s">
        <v>1870</v>
      </c>
      <c r="D255" t="s">
        <v>100</v>
      </c>
      <c r="E255" s="68">
        <v>45196</v>
      </c>
      <c r="F255" s="58">
        <v>16667.025600000001</v>
      </c>
      <c r="G255" s="58">
        <v>3.7793299999999999</v>
      </c>
      <c r="H255" s="58">
        <v>0.62990196900000006</v>
      </c>
      <c r="I255" s="59">
        <f t="shared" si="3"/>
        <v>7.8257728388153819E-4</v>
      </c>
      <c r="J255" s="59">
        <f>H255/'סכום נכסי הקרן'!$C$41</f>
        <v>5.5827256412369711E-6</v>
      </c>
    </row>
    <row r="256" spans="1:10">
      <c r="A256" t="s">
        <v>3082</v>
      </c>
      <c r="B256" t="s">
        <v>3083</v>
      </c>
      <c r="C256" t="s">
        <v>1870</v>
      </c>
      <c r="D256" t="s">
        <v>100</v>
      </c>
      <c r="E256" s="68">
        <v>45211</v>
      </c>
      <c r="F256" s="58">
        <v>25000.538400000005</v>
      </c>
      <c r="G256" s="58">
        <v>3.9561730000000002</v>
      </c>
      <c r="H256" s="58">
        <v>0.98906457400000003</v>
      </c>
      <c r="I256" s="59">
        <f t="shared" si="3"/>
        <v>1.2287935361325573E-3</v>
      </c>
      <c r="J256" s="59">
        <f>H256/'סכום נכסי הקרן'!$C$41</f>
        <v>8.7659293506811078E-6</v>
      </c>
    </row>
    <row r="257" spans="1:10">
      <c r="A257" t="s">
        <v>3084</v>
      </c>
      <c r="B257" t="s">
        <v>3085</v>
      </c>
      <c r="C257" t="s">
        <v>1870</v>
      </c>
      <c r="D257" t="s">
        <v>100</v>
      </c>
      <c r="E257" s="68">
        <v>45201</v>
      </c>
      <c r="F257" s="58">
        <v>16667.025600000001</v>
      </c>
      <c r="G257" s="58">
        <v>4.054138</v>
      </c>
      <c r="H257" s="58">
        <v>0.67570428599999999</v>
      </c>
      <c r="I257" s="59">
        <f t="shared" si="3"/>
        <v>8.3948114289033758E-4</v>
      </c>
      <c r="J257" s="59">
        <f>H257/'סכום נכסי הקרן'!$C$41</f>
        <v>5.9886646319499272E-6</v>
      </c>
    </row>
    <row r="258" spans="1:10">
      <c r="A258" t="s">
        <v>3086</v>
      </c>
      <c r="B258" t="s">
        <v>3087</v>
      </c>
      <c r="C258" t="s">
        <v>1870</v>
      </c>
      <c r="D258" t="s">
        <v>100</v>
      </c>
      <c r="E258" s="68">
        <v>45201</v>
      </c>
      <c r="F258" s="58">
        <v>16667.025600000001</v>
      </c>
      <c r="G258" s="58">
        <v>4.1063049999999999</v>
      </c>
      <c r="H258" s="58">
        <v>0.68439888699999996</v>
      </c>
      <c r="I258" s="59">
        <f t="shared" si="3"/>
        <v>8.5028313680347877E-4</v>
      </c>
      <c r="J258" s="59">
        <f>H258/'סכום נכסי הקרן'!$C$41</f>
        <v>6.0657235622785357E-6</v>
      </c>
    </row>
    <row r="259" spans="1:10">
      <c r="A259" t="s">
        <v>3088</v>
      </c>
      <c r="B259" t="s">
        <v>3089</v>
      </c>
      <c r="C259" t="s">
        <v>1870</v>
      </c>
      <c r="D259" t="s">
        <v>100</v>
      </c>
      <c r="E259" s="68">
        <v>45229</v>
      </c>
      <c r="F259" s="58">
        <v>26667.240959999999</v>
      </c>
      <c r="G259" s="58">
        <v>4.6035870000000001</v>
      </c>
      <c r="H259" s="58">
        <v>1.22764951</v>
      </c>
      <c r="I259" s="59">
        <f t="shared" si="3"/>
        <v>1.5252065660621885E-3</v>
      </c>
      <c r="J259" s="59">
        <f>H259/'סכום נכסי הקרן'!$C$41</f>
        <v>1.0880471462582462E-5</v>
      </c>
    </row>
    <row r="260" spans="1:10">
      <c r="A260" t="s">
        <v>3090</v>
      </c>
      <c r="B260" t="s">
        <v>3091</v>
      </c>
      <c r="C260" t="s">
        <v>1870</v>
      </c>
      <c r="D260" t="s">
        <v>107</v>
      </c>
      <c r="E260" s="68">
        <v>45176</v>
      </c>
      <c r="F260" s="58">
        <v>25146.782773999999</v>
      </c>
      <c r="G260" s="58">
        <v>-6.705667</v>
      </c>
      <c r="H260" s="58">
        <v>-1.686259594</v>
      </c>
      <c r="I260" s="59">
        <f t="shared" si="3"/>
        <v>-2.0949743260632752E-3</v>
      </c>
      <c r="J260" s="59">
        <f>H260/'סכום נכסי הקרן'!$C$41</f>
        <v>-1.4945063099502145E-5</v>
      </c>
    </row>
    <row r="261" spans="1:10">
      <c r="A261" t="s">
        <v>3092</v>
      </c>
      <c r="B261" t="s">
        <v>3093</v>
      </c>
      <c r="C261" t="s">
        <v>1870</v>
      </c>
      <c r="D261" t="s">
        <v>107</v>
      </c>
      <c r="E261" s="68">
        <v>45161</v>
      </c>
      <c r="F261" s="58">
        <v>143539.75838399999</v>
      </c>
      <c r="G261" s="58">
        <v>-5.8817110000000001</v>
      </c>
      <c r="H261" s="58">
        <v>-8.4425935899999995</v>
      </c>
      <c r="I261" s="59">
        <f t="shared" si="3"/>
        <v>-1.0488905076875357E-2</v>
      </c>
      <c r="J261" s="59">
        <f>H261/'סכום נכסי הקרן'!$C$41</f>
        <v>-7.4825426864852184E-5</v>
      </c>
    </row>
    <row r="262" spans="1:10">
      <c r="A262" t="s">
        <v>3094</v>
      </c>
      <c r="B262" t="s">
        <v>3095</v>
      </c>
      <c r="C262" t="s">
        <v>1870</v>
      </c>
      <c r="D262" t="s">
        <v>107</v>
      </c>
      <c r="E262" s="68">
        <v>45180</v>
      </c>
      <c r="F262" s="58">
        <v>13207.509196999999</v>
      </c>
      <c r="G262" s="58">
        <v>-5.6458250000000003</v>
      </c>
      <c r="H262" s="58">
        <v>-0.74567283600000001</v>
      </c>
      <c r="I262" s="59">
        <f t="shared" si="3"/>
        <v>-9.2640863400940345E-4</v>
      </c>
      <c r="J262" s="59">
        <f>H262/'סכום נכסי הקרן'!$C$41</f>
        <v>-6.6087852814936834E-6</v>
      </c>
    </row>
    <row r="263" spans="1:10">
      <c r="A263" t="s">
        <v>3096</v>
      </c>
      <c r="B263" t="s">
        <v>3097</v>
      </c>
      <c r="C263" t="s">
        <v>1870</v>
      </c>
      <c r="D263" t="s">
        <v>107</v>
      </c>
      <c r="E263" s="68">
        <v>45267</v>
      </c>
      <c r="F263" s="58">
        <v>15512.926318000002</v>
      </c>
      <c r="G263" s="58">
        <v>-3.7832910000000002</v>
      </c>
      <c r="H263" s="58">
        <v>-0.58689910099999998</v>
      </c>
      <c r="I263" s="59">
        <f t="shared" si="3"/>
        <v>-7.2915140287979705E-4</v>
      </c>
      <c r="J263" s="59">
        <f>H263/'סכום נכסי הקרן'!$C$41</f>
        <v>-5.2015977425395642E-6</v>
      </c>
    </row>
    <row r="264" spans="1:10">
      <c r="A264" t="s">
        <v>3098</v>
      </c>
      <c r="B264" t="s">
        <v>3099</v>
      </c>
      <c r="C264" t="s">
        <v>1870</v>
      </c>
      <c r="D264" t="s">
        <v>100</v>
      </c>
      <c r="E264" s="68">
        <v>45127</v>
      </c>
      <c r="F264" s="58">
        <v>115618.52387700001</v>
      </c>
      <c r="G264" s="58">
        <v>1.081108</v>
      </c>
      <c r="H264" s="58">
        <v>1.249960811</v>
      </c>
      <c r="I264" s="59">
        <f t="shared" si="3"/>
        <v>1.5529256687094822E-3</v>
      </c>
      <c r="J264" s="59">
        <f>H264/'סכום נכסי הקרן'!$C$41</f>
        <v>1.1078213140354637E-5</v>
      </c>
    </row>
    <row r="265" spans="1:10">
      <c r="A265" t="s">
        <v>3100</v>
      </c>
      <c r="B265" t="s">
        <v>3101</v>
      </c>
      <c r="C265" t="s">
        <v>1870</v>
      </c>
      <c r="D265" t="s">
        <v>100</v>
      </c>
      <c r="E265" s="68">
        <v>45127</v>
      </c>
      <c r="F265" s="58">
        <v>48005.886059999997</v>
      </c>
      <c r="G265" s="58">
        <v>1.0584519999999999</v>
      </c>
      <c r="H265" s="58">
        <v>0.50811917600000001</v>
      </c>
      <c r="I265" s="59">
        <f t="shared" si="3"/>
        <v>6.3127684022560215E-4</v>
      </c>
      <c r="J265" s="59">
        <f>H265/'סכום נכסי הקרן'!$C$41</f>
        <v>4.5033832124112654E-6</v>
      </c>
    </row>
    <row r="266" spans="1:10">
      <c r="A266" t="s">
        <v>3102</v>
      </c>
      <c r="B266" t="s">
        <v>3103</v>
      </c>
      <c r="C266" t="s">
        <v>1870</v>
      </c>
      <c r="D266" t="s">
        <v>100</v>
      </c>
      <c r="E266" s="68">
        <v>45127</v>
      </c>
      <c r="F266" s="58">
        <v>35991.773030999997</v>
      </c>
      <c r="G266" s="58">
        <v>1.0237130000000001</v>
      </c>
      <c r="H266" s="58">
        <v>0.368452375</v>
      </c>
      <c r="I266" s="59">
        <f t="shared" ref="I266:I329" si="4">H266/$H$9</f>
        <v>4.5775767191990143E-4</v>
      </c>
      <c r="J266" s="59">
        <f>H266/'סכום נכסי הקרן'!$C$41</f>
        <v>3.2655375323761844E-6</v>
      </c>
    </row>
    <row r="267" spans="1:10">
      <c r="A267" t="s">
        <v>3104</v>
      </c>
      <c r="B267" t="s">
        <v>3105</v>
      </c>
      <c r="C267" t="s">
        <v>1870</v>
      </c>
      <c r="D267" t="s">
        <v>100</v>
      </c>
      <c r="E267" s="68">
        <v>45267</v>
      </c>
      <c r="F267" s="58">
        <v>17332.807055000001</v>
      </c>
      <c r="G267" s="58">
        <v>-2.7613349999999999</v>
      </c>
      <c r="H267" s="58">
        <v>-0.478616916</v>
      </c>
      <c r="I267" s="59">
        <f t="shared" si="4"/>
        <v>-5.9462383763883467E-4</v>
      </c>
      <c r="J267" s="59">
        <f>H267/'סכום נכסי הקרן'!$C$41</f>
        <v>-4.2419091553640804E-6</v>
      </c>
    </row>
    <row r="268" spans="1:10">
      <c r="A268" t="s">
        <v>3106</v>
      </c>
      <c r="B268" t="s">
        <v>3107</v>
      </c>
      <c r="C268" t="s">
        <v>1870</v>
      </c>
      <c r="D268" t="s">
        <v>102</v>
      </c>
      <c r="E268" s="68">
        <v>45197</v>
      </c>
      <c r="F268" s="58">
        <v>249362.78</v>
      </c>
      <c r="G268" s="58">
        <v>-4.7652659999999996</v>
      </c>
      <c r="H268" s="58">
        <v>-11.8828</v>
      </c>
      <c r="I268" s="59">
        <f t="shared" si="4"/>
        <v>-1.476294694501509E-2</v>
      </c>
      <c r="J268" s="59">
        <f>H268/'סכום נכסי הקרן'!$C$41</f>
        <v>-1.0531545464924665E-4</v>
      </c>
    </row>
    <row r="269" spans="1:10">
      <c r="A269" t="s">
        <v>3108</v>
      </c>
      <c r="B269" t="s">
        <v>3109</v>
      </c>
      <c r="C269" t="s">
        <v>1870</v>
      </c>
      <c r="D269" t="s">
        <v>102</v>
      </c>
      <c r="E269" s="68">
        <v>45195</v>
      </c>
      <c r="F269" s="58">
        <v>33534.283021000003</v>
      </c>
      <c r="G269" s="58">
        <v>-3.9586079999999999</v>
      </c>
      <c r="H269" s="58">
        <v>-1.3274907220000001</v>
      </c>
      <c r="I269" s="59">
        <f t="shared" si="4"/>
        <v>-1.6492472396140454E-3</v>
      </c>
      <c r="J269" s="59">
        <f>H269/'סכום נכסי הקרן'!$C$41</f>
        <v>-1.1765348985936539E-5</v>
      </c>
    </row>
    <row r="270" spans="1:10">
      <c r="A270" t="s">
        <v>3110</v>
      </c>
      <c r="B270" t="s">
        <v>3111</v>
      </c>
      <c r="C270" t="s">
        <v>1870</v>
      </c>
      <c r="D270" t="s">
        <v>102</v>
      </c>
      <c r="E270" s="68">
        <v>45195</v>
      </c>
      <c r="F270" s="58">
        <v>33542.142005000002</v>
      </c>
      <c r="G270" s="58">
        <v>-3.93425</v>
      </c>
      <c r="H270" s="58">
        <v>-1.3196317379999998</v>
      </c>
      <c r="I270" s="59">
        <f t="shared" si="4"/>
        <v>-1.6394833991190672E-3</v>
      </c>
      <c r="J270" s="59">
        <f>H270/'סכום נכסי הקרן'!$C$41</f>
        <v>-1.1695696002377009E-5</v>
      </c>
    </row>
    <row r="271" spans="1:10">
      <c r="A271" t="s">
        <v>3112</v>
      </c>
      <c r="B271" t="s">
        <v>3113</v>
      </c>
      <c r="C271" t="s">
        <v>1870</v>
      </c>
      <c r="D271" t="s">
        <v>102</v>
      </c>
      <c r="E271" s="68">
        <v>45210</v>
      </c>
      <c r="F271" s="58">
        <v>40418.064568000002</v>
      </c>
      <c r="G271" s="58">
        <v>-3.9090379999999998</v>
      </c>
      <c r="H271" s="58">
        <v>-1.5799576580000001</v>
      </c>
      <c r="I271" s="59">
        <f t="shared" si="4"/>
        <v>-1.9629069815552142E-3</v>
      </c>
      <c r="J271" s="59">
        <f>H271/'סכום נכסי הקרן'!$C$41</f>
        <v>-1.4002925158954873E-5</v>
      </c>
    </row>
    <row r="272" spans="1:10">
      <c r="A272" t="s">
        <v>3114</v>
      </c>
      <c r="B272" t="s">
        <v>3115</v>
      </c>
      <c r="C272" t="s">
        <v>1870</v>
      </c>
      <c r="D272" t="s">
        <v>102</v>
      </c>
      <c r="E272" s="68">
        <v>45232</v>
      </c>
      <c r="F272" s="58">
        <v>41978.760899000001</v>
      </c>
      <c r="G272" s="58">
        <v>-3.938898</v>
      </c>
      <c r="H272" s="58">
        <v>-1.653500599</v>
      </c>
      <c r="I272" s="59">
        <f t="shared" si="4"/>
        <v>-2.0542752227242461E-3</v>
      </c>
      <c r="J272" s="59">
        <f>H272/'סכום נכסי הקרן'!$C$41</f>
        <v>-1.4654725093958216E-5</v>
      </c>
    </row>
    <row r="273" spans="1:10">
      <c r="A273" t="s">
        <v>3116</v>
      </c>
      <c r="B273" t="s">
        <v>3117</v>
      </c>
      <c r="C273" t="s">
        <v>1870</v>
      </c>
      <c r="D273" t="s">
        <v>102</v>
      </c>
      <c r="E273" s="68">
        <v>45232</v>
      </c>
      <c r="F273" s="58">
        <v>22531.306116</v>
      </c>
      <c r="G273" s="58">
        <v>-3.8902739999999998</v>
      </c>
      <c r="H273" s="58">
        <v>-0.87652953300000014</v>
      </c>
      <c r="I273" s="59">
        <f t="shared" si="4"/>
        <v>-1.0889823098443007E-3</v>
      </c>
      <c r="J273" s="59">
        <f>H273/'סכום נכסי הקרן'!$C$41</f>
        <v>-7.7685483456245044E-6</v>
      </c>
    </row>
    <row r="274" spans="1:10">
      <c r="A274" t="s">
        <v>3116</v>
      </c>
      <c r="B274" t="s">
        <v>3118</v>
      </c>
      <c r="C274" t="s">
        <v>1870</v>
      </c>
      <c r="D274" t="s">
        <v>102</v>
      </c>
      <c r="E274" s="68">
        <v>45232</v>
      </c>
      <c r="F274" s="58">
        <v>67016.128326999999</v>
      </c>
      <c r="G274" s="58">
        <v>-3.8902739999999998</v>
      </c>
      <c r="H274" s="58">
        <v>-2.6071109830000001</v>
      </c>
      <c r="I274" s="59">
        <f t="shared" si="4"/>
        <v>-3.2390212005415512E-3</v>
      </c>
      <c r="J274" s="59">
        <f>H274/'סכום נכסי הקרן'!$C$41</f>
        <v>-2.3106429334474146E-5</v>
      </c>
    </row>
    <row r="275" spans="1:10">
      <c r="A275" t="s">
        <v>3119</v>
      </c>
      <c r="B275" t="s">
        <v>3120</v>
      </c>
      <c r="C275" t="s">
        <v>1870</v>
      </c>
      <c r="D275" t="s">
        <v>102</v>
      </c>
      <c r="E275" s="68">
        <v>45181</v>
      </c>
      <c r="F275" s="58">
        <v>93481.431074000007</v>
      </c>
      <c r="G275" s="58">
        <v>-2.554996</v>
      </c>
      <c r="H275" s="58">
        <v>-2.3884467169999999</v>
      </c>
      <c r="I275" s="59">
        <f t="shared" si="4"/>
        <v>-2.967357202348476E-3</v>
      </c>
      <c r="J275" s="59">
        <f>H275/'סכום נכסי הקרן'!$C$41</f>
        <v>-2.1168441100275654E-5</v>
      </c>
    </row>
    <row r="276" spans="1:10">
      <c r="A276" t="s">
        <v>3121</v>
      </c>
      <c r="B276" t="s">
        <v>3122</v>
      </c>
      <c r="C276" t="s">
        <v>1870</v>
      </c>
      <c r="D276" t="s">
        <v>102</v>
      </c>
      <c r="E276" s="68">
        <v>45181</v>
      </c>
      <c r="F276" s="58">
        <v>33999.534849999996</v>
      </c>
      <c r="G276" s="58">
        <v>-2.5360309999999999</v>
      </c>
      <c r="H276" s="58">
        <v>-0.86223889300000001</v>
      </c>
      <c r="I276" s="59">
        <f t="shared" si="4"/>
        <v>-1.0712279118799898E-3</v>
      </c>
      <c r="J276" s="59">
        <f>H276/'סכום נכסי הקרן'!$C$41</f>
        <v>-7.6418925701482939E-6</v>
      </c>
    </row>
    <row r="277" spans="1:10">
      <c r="A277" t="s">
        <v>3123</v>
      </c>
      <c r="B277" t="s">
        <v>3124</v>
      </c>
      <c r="C277" t="s">
        <v>1870</v>
      </c>
      <c r="D277" t="s">
        <v>102</v>
      </c>
      <c r="E277" s="68">
        <v>45176</v>
      </c>
      <c r="F277" s="58">
        <v>153004.97991200001</v>
      </c>
      <c r="G277" s="58">
        <v>-2.5915659999999998</v>
      </c>
      <c r="H277" s="58">
        <v>-3.9652254830000002</v>
      </c>
      <c r="I277" s="59">
        <f t="shared" si="4"/>
        <v>-4.9263147936976842E-3</v>
      </c>
      <c r="J277" s="59">
        <f>H277/'סכום נכסי הקרן'!$C$41</f>
        <v>-3.5143192221439706E-5</v>
      </c>
    </row>
    <row r="278" spans="1:10">
      <c r="A278" t="s">
        <v>3125</v>
      </c>
      <c r="B278" t="s">
        <v>3126</v>
      </c>
      <c r="C278" t="s">
        <v>1870</v>
      </c>
      <c r="D278" t="s">
        <v>102</v>
      </c>
      <c r="E278" s="68">
        <v>45181</v>
      </c>
      <c r="F278" s="58">
        <v>8.1116109999999999</v>
      </c>
      <c r="G278" s="58">
        <v>-2.5265520000000001</v>
      </c>
      <c r="H278" s="58">
        <v>-2.0494399999999998E-4</v>
      </c>
      <c r="I278" s="59">
        <f t="shared" si="4"/>
        <v>-2.5461822118517288E-7</v>
      </c>
      <c r="J278" s="59">
        <f>H278/'סכום נכסי הקרן'!$C$41</f>
        <v>-1.8163875970003034E-9</v>
      </c>
    </row>
    <row r="279" spans="1:10">
      <c r="A279" t="s">
        <v>3125</v>
      </c>
      <c r="B279" t="s">
        <v>3127</v>
      </c>
      <c r="C279" t="s">
        <v>1870</v>
      </c>
      <c r="D279" t="s">
        <v>102</v>
      </c>
      <c r="E279" s="68">
        <v>45181</v>
      </c>
      <c r="F279" s="58">
        <v>135643.70360199999</v>
      </c>
      <c r="G279" s="58">
        <v>-2.5265520000000001</v>
      </c>
      <c r="H279" s="58">
        <v>-3.4271084909999998</v>
      </c>
      <c r="I279" s="59">
        <f t="shared" si="4"/>
        <v>-4.2577692822772179E-3</v>
      </c>
      <c r="J279" s="59">
        <f>H279/'סכום נכסי הקרן'!$C$41</f>
        <v>-3.0373942914292814E-5</v>
      </c>
    </row>
    <row r="280" spans="1:10">
      <c r="A280" t="s">
        <v>3128</v>
      </c>
      <c r="B280" t="s">
        <v>3129</v>
      </c>
      <c r="C280" t="s">
        <v>1870</v>
      </c>
      <c r="D280" t="s">
        <v>102</v>
      </c>
      <c r="E280" s="68">
        <v>45176</v>
      </c>
      <c r="F280" s="58">
        <v>48367.015882</v>
      </c>
      <c r="G280" s="58">
        <v>-2.5725989999999999</v>
      </c>
      <c r="H280" s="58">
        <v>-1.244289593</v>
      </c>
      <c r="I280" s="59">
        <f t="shared" si="4"/>
        <v>-1.5458798638110058E-3</v>
      </c>
      <c r="J280" s="59">
        <f>H280/'סכום נכסי הקרן'!$C$41</f>
        <v>-1.1027949995129184E-5</v>
      </c>
    </row>
    <row r="281" spans="1:10">
      <c r="A281" t="s">
        <v>3130</v>
      </c>
      <c r="B281" t="s">
        <v>3131</v>
      </c>
      <c r="C281" t="s">
        <v>1870</v>
      </c>
      <c r="D281" t="s">
        <v>102</v>
      </c>
      <c r="E281" s="68">
        <v>45176</v>
      </c>
      <c r="F281" s="58">
        <v>58475.221666999998</v>
      </c>
      <c r="G281" s="58">
        <v>-2.5725989999999999</v>
      </c>
      <c r="H281" s="58">
        <v>-1.5043332410000001</v>
      </c>
      <c r="I281" s="59">
        <f t="shared" si="4"/>
        <v>-1.8689527573051471E-3</v>
      </c>
      <c r="J281" s="59">
        <f>H281/'סכום נכסי הקרן'!$C$41</f>
        <v>-1.3332677417771043E-5</v>
      </c>
    </row>
    <row r="282" spans="1:10">
      <c r="A282" t="s">
        <v>3132</v>
      </c>
      <c r="B282" t="s">
        <v>3133</v>
      </c>
      <c r="C282" t="s">
        <v>1870</v>
      </c>
      <c r="D282" t="s">
        <v>102</v>
      </c>
      <c r="E282" s="68">
        <v>45175</v>
      </c>
      <c r="F282" s="58">
        <v>51513.373016999998</v>
      </c>
      <c r="G282" s="58">
        <v>-2.3767309999999999</v>
      </c>
      <c r="H282" s="58">
        <v>-1.2243344010000001</v>
      </c>
      <c r="I282" s="59">
        <f t="shared" si="4"/>
        <v>-1.5210879426498665E-3</v>
      </c>
      <c r="J282" s="59">
        <f>H282/'סכום נכסי הקרן'!$C$41</f>
        <v>-1.0851090154174782E-5</v>
      </c>
    </row>
    <row r="283" spans="1:10">
      <c r="A283" t="s">
        <v>3134</v>
      </c>
      <c r="B283" t="s">
        <v>3135</v>
      </c>
      <c r="C283" t="s">
        <v>1870</v>
      </c>
      <c r="D283" t="s">
        <v>102</v>
      </c>
      <c r="E283" s="68">
        <v>45183</v>
      </c>
      <c r="F283" s="58">
        <v>56456.091400999998</v>
      </c>
      <c r="G283" s="58">
        <v>-2.4464760000000001</v>
      </c>
      <c r="H283" s="58">
        <v>-1.3811849219999996</v>
      </c>
      <c r="I283" s="59">
        <f t="shared" si="4"/>
        <v>-1.7159558121605011E-3</v>
      </c>
      <c r="J283" s="59">
        <f>H283/'סכום נכסי הקרן'!$C$41</f>
        <v>-1.2241232539057651E-5</v>
      </c>
    </row>
    <row r="284" spans="1:10">
      <c r="A284" t="s">
        <v>3134</v>
      </c>
      <c r="B284" t="s">
        <v>3136</v>
      </c>
      <c r="C284" t="s">
        <v>1870</v>
      </c>
      <c r="D284" t="s">
        <v>102</v>
      </c>
      <c r="E284" s="68">
        <v>45183</v>
      </c>
      <c r="F284" s="58">
        <v>242842.54608599999</v>
      </c>
      <c r="G284" s="58">
        <v>-2.4464760000000001</v>
      </c>
      <c r="H284" s="58">
        <v>-5.9410854539999995</v>
      </c>
      <c r="I284" s="59">
        <f t="shared" si="4"/>
        <v>-7.3810826870100389E-3</v>
      </c>
      <c r="J284" s="59">
        <f>H284/'סכום נכסי הקרן'!$C$41</f>
        <v>-5.2654939551118921E-5</v>
      </c>
    </row>
    <row r="285" spans="1:10">
      <c r="A285" t="s">
        <v>3137</v>
      </c>
      <c r="B285" t="s">
        <v>3138</v>
      </c>
      <c r="C285" t="s">
        <v>1870</v>
      </c>
      <c r="D285" t="s">
        <v>102</v>
      </c>
      <c r="E285" s="68">
        <v>45183</v>
      </c>
      <c r="F285" s="58">
        <v>36708.172290000002</v>
      </c>
      <c r="G285" s="58">
        <v>-2.4464760000000001</v>
      </c>
      <c r="H285" s="58">
        <v>-0.89805675099999993</v>
      </c>
      <c r="I285" s="59">
        <f t="shared" si="4"/>
        <v>-1.1157272838578135E-3</v>
      </c>
      <c r="J285" s="59">
        <f>H285/'סכום נכסי הקרן'!$C$41</f>
        <v>-7.9593408146556613E-6</v>
      </c>
    </row>
    <row r="286" spans="1:10">
      <c r="A286" t="s">
        <v>3139</v>
      </c>
      <c r="B286" t="s">
        <v>3140</v>
      </c>
      <c r="C286" t="s">
        <v>1870</v>
      </c>
      <c r="D286" t="s">
        <v>102</v>
      </c>
      <c r="E286" s="68">
        <v>45183</v>
      </c>
      <c r="F286" s="58">
        <v>209824.09282900003</v>
      </c>
      <c r="G286" s="58">
        <v>-2.4417490000000002</v>
      </c>
      <c r="H286" s="58">
        <v>-5.1233772220000002</v>
      </c>
      <c r="I286" s="59">
        <f t="shared" si="4"/>
        <v>-6.3651787548124018E-3</v>
      </c>
      <c r="J286" s="59">
        <f>H286/'סכום נכסי הקרן'!$C$41</f>
        <v>-4.5407715477372702E-5</v>
      </c>
    </row>
    <row r="287" spans="1:10">
      <c r="A287" t="s">
        <v>3141</v>
      </c>
      <c r="B287" t="s">
        <v>3142</v>
      </c>
      <c r="C287" t="s">
        <v>1870</v>
      </c>
      <c r="D287" t="s">
        <v>102</v>
      </c>
      <c r="E287" s="68">
        <v>45266</v>
      </c>
      <c r="F287" s="58">
        <v>13284.728749</v>
      </c>
      <c r="G287" s="58">
        <v>-2.3862839999999998</v>
      </c>
      <c r="H287" s="58">
        <v>-0.31701133499999995</v>
      </c>
      <c r="I287" s="59">
        <f t="shared" si="4"/>
        <v>-3.938483791339924E-4</v>
      </c>
      <c r="J287" s="59">
        <f>H287/'סכום נכסי הקרן'!$C$41</f>
        <v>-2.809623394695664E-6</v>
      </c>
    </row>
    <row r="288" spans="1:10">
      <c r="A288" t="s">
        <v>3143</v>
      </c>
      <c r="B288" t="s">
        <v>3144</v>
      </c>
      <c r="C288" t="s">
        <v>1870</v>
      </c>
      <c r="D288" t="s">
        <v>102</v>
      </c>
      <c r="E288" s="68">
        <v>45274</v>
      </c>
      <c r="F288" s="58">
        <v>68552.342145999995</v>
      </c>
      <c r="G288" s="58">
        <v>-1.485609</v>
      </c>
      <c r="H288" s="58">
        <v>-1.0184195309999999</v>
      </c>
      <c r="I288" s="59">
        <f t="shared" si="4"/>
        <v>-1.2652635324940376E-3</v>
      </c>
      <c r="J288" s="59">
        <f>H288/'סכום נכסי הקרן'!$C$41</f>
        <v>-9.0260978835743721E-6</v>
      </c>
    </row>
    <row r="289" spans="1:10">
      <c r="A289" t="s">
        <v>3145</v>
      </c>
      <c r="B289" t="s">
        <v>3146</v>
      </c>
      <c r="C289" t="s">
        <v>1870</v>
      </c>
      <c r="D289" t="s">
        <v>102</v>
      </c>
      <c r="E289" s="68">
        <v>45161</v>
      </c>
      <c r="F289" s="58">
        <v>42906.120964000002</v>
      </c>
      <c r="G289" s="58">
        <v>-1.5385150000000001</v>
      </c>
      <c r="H289" s="58">
        <v>-0.66011721499999998</v>
      </c>
      <c r="I289" s="59">
        <f t="shared" si="4"/>
        <v>-8.201160856478372E-4</v>
      </c>
      <c r="J289" s="59">
        <f>H289/'סכום נכסי הקרן'!$C$41</f>
        <v>-5.8505187850943806E-6</v>
      </c>
    </row>
    <row r="290" spans="1:10">
      <c r="A290" t="s">
        <v>3147</v>
      </c>
      <c r="B290" t="s">
        <v>3148</v>
      </c>
      <c r="C290" t="s">
        <v>1870</v>
      </c>
      <c r="D290" t="s">
        <v>102</v>
      </c>
      <c r="E290" s="68">
        <v>45279</v>
      </c>
      <c r="F290" s="58">
        <v>25848.59001</v>
      </c>
      <c r="G290" s="58">
        <v>-0.93020800000000003</v>
      </c>
      <c r="H290" s="58">
        <v>-0.240445618</v>
      </c>
      <c r="I290" s="59">
        <f t="shared" si="4"/>
        <v>-2.9872470307464282E-4</v>
      </c>
      <c r="J290" s="59">
        <f>H290/'סכום נכסי הקרן'!$C$41</f>
        <v>-2.1310330543381261E-6</v>
      </c>
    </row>
    <row r="291" spans="1:10">
      <c r="A291" t="s">
        <v>3149</v>
      </c>
      <c r="B291" t="s">
        <v>3150</v>
      </c>
      <c r="C291" t="s">
        <v>1870</v>
      </c>
      <c r="D291" t="s">
        <v>102</v>
      </c>
      <c r="E291" s="68">
        <v>45279</v>
      </c>
      <c r="F291" s="58">
        <v>25869.809265</v>
      </c>
      <c r="G291" s="58">
        <v>-0.84742200000000001</v>
      </c>
      <c r="H291" s="58">
        <v>-0.21922636299999998</v>
      </c>
      <c r="I291" s="59">
        <f t="shared" si="4"/>
        <v>-2.7236233597448571E-4</v>
      </c>
      <c r="J291" s="59">
        <f>H291/'סכום נכסי הקרן'!$C$41</f>
        <v>-1.9429700146805284E-6</v>
      </c>
    </row>
    <row r="292" spans="1:10">
      <c r="A292" t="s">
        <v>3151</v>
      </c>
      <c r="B292" t="s">
        <v>3152</v>
      </c>
      <c r="C292" t="s">
        <v>1870</v>
      </c>
      <c r="D292" t="s">
        <v>102</v>
      </c>
      <c r="E292" s="68">
        <v>45288</v>
      </c>
      <c r="F292" s="58">
        <v>17454.802575999998</v>
      </c>
      <c r="G292" s="58">
        <v>0.37514199999999998</v>
      </c>
      <c r="H292" s="58">
        <v>6.5480296999999993E-2</v>
      </c>
      <c r="I292" s="59">
        <f t="shared" si="4"/>
        <v>8.1351377668127946E-5</v>
      </c>
      <c r="J292" s="59">
        <f>H292/'סכום נכסי הקרן'!$C$41</f>
        <v>5.8034194374412604E-7</v>
      </c>
    </row>
    <row r="293" spans="1:10">
      <c r="A293" t="s">
        <v>3153</v>
      </c>
      <c r="B293" t="s">
        <v>3154</v>
      </c>
      <c r="C293" t="s">
        <v>1870</v>
      </c>
      <c r="D293" t="s">
        <v>102</v>
      </c>
      <c r="E293" s="68">
        <v>45099</v>
      </c>
      <c r="F293" s="58">
        <v>129691.230899</v>
      </c>
      <c r="G293" s="58">
        <v>0.38185999999999998</v>
      </c>
      <c r="H293" s="58">
        <v>0.49523932100000007</v>
      </c>
      <c r="I293" s="59">
        <f t="shared" si="4"/>
        <v>6.1527517260311537E-4</v>
      </c>
      <c r="J293" s="59">
        <f>H293/'סכום נכסי הקרן'!$C$41</f>
        <v>4.3892310104772623E-6</v>
      </c>
    </row>
    <row r="294" spans="1:10">
      <c r="A294" t="s">
        <v>3153</v>
      </c>
      <c r="B294" t="s">
        <v>3155</v>
      </c>
      <c r="C294" t="s">
        <v>1870</v>
      </c>
      <c r="D294" t="s">
        <v>102</v>
      </c>
      <c r="E294" s="68">
        <v>45099</v>
      </c>
      <c r="F294" s="58">
        <v>126.83215</v>
      </c>
      <c r="G294" s="58">
        <v>0.38185999999999998</v>
      </c>
      <c r="H294" s="58">
        <v>4.8432199999999992E-4</v>
      </c>
      <c r="I294" s="59">
        <f t="shared" si="4"/>
        <v>6.0171171696095172E-7</v>
      </c>
      <c r="J294" s="59">
        <f>H294/'סכום נכסי הקרן'!$C$41</f>
        <v>4.2924724498125383E-9</v>
      </c>
    </row>
    <row r="295" spans="1:10">
      <c r="A295" t="s">
        <v>3153</v>
      </c>
      <c r="B295" t="s">
        <v>3156</v>
      </c>
      <c r="C295" t="s">
        <v>1870</v>
      </c>
      <c r="D295" t="s">
        <v>102</v>
      </c>
      <c r="E295" s="68">
        <v>45099</v>
      </c>
      <c r="F295" s="58">
        <v>33340.395356000001</v>
      </c>
      <c r="G295" s="58">
        <v>0.38185999999999998</v>
      </c>
      <c r="H295" s="58">
        <v>0.12731373200000001</v>
      </c>
      <c r="I295" s="59">
        <f t="shared" si="4"/>
        <v>1.5817196880262818E-4</v>
      </c>
      <c r="J295" s="59">
        <f>H295/'סכום נכסי הקרן'!$C$41</f>
        <v>1.1283623025442105E-6</v>
      </c>
    </row>
    <row r="296" spans="1:10">
      <c r="A296" t="s">
        <v>3157</v>
      </c>
      <c r="B296" t="s">
        <v>3158</v>
      </c>
      <c r="C296" t="s">
        <v>1870</v>
      </c>
      <c r="D296" t="s">
        <v>102</v>
      </c>
      <c r="E296" s="68">
        <v>45288</v>
      </c>
      <c r="F296" s="58">
        <v>17470.520542999999</v>
      </c>
      <c r="G296" s="58">
        <v>0.46477299999999999</v>
      </c>
      <c r="H296" s="58">
        <v>8.1198265000000006E-2</v>
      </c>
      <c r="I296" s="59">
        <f t="shared" si="4"/>
        <v>1.0087905865808361E-4</v>
      </c>
      <c r="J296" s="59">
        <f>H296/'סכום נכסי הקרן'!$C$41</f>
        <v>7.1964791086318142E-7</v>
      </c>
    </row>
    <row r="297" spans="1:10">
      <c r="A297" t="s">
        <v>3159</v>
      </c>
      <c r="B297" t="s">
        <v>3160</v>
      </c>
      <c r="C297" t="s">
        <v>1870</v>
      </c>
      <c r="D297" t="s">
        <v>102</v>
      </c>
      <c r="E297" s="68">
        <v>45148</v>
      </c>
      <c r="F297" s="58">
        <v>30106.939438000001</v>
      </c>
      <c r="G297" s="58">
        <v>0.43294700000000003</v>
      </c>
      <c r="H297" s="58">
        <v>0.13034710699999999</v>
      </c>
      <c r="I297" s="59">
        <f t="shared" si="4"/>
        <v>1.6194057167310776E-4</v>
      </c>
      <c r="J297" s="59">
        <f>H297/'סכום נכסי הקרן'!$C$41</f>
        <v>1.1552466452283132E-6</v>
      </c>
    </row>
    <row r="298" spans="1:10">
      <c r="A298" t="s">
        <v>3161</v>
      </c>
      <c r="B298" t="s">
        <v>3162</v>
      </c>
      <c r="C298" t="s">
        <v>1870</v>
      </c>
      <c r="D298" t="s">
        <v>102</v>
      </c>
      <c r="E298" s="68">
        <v>45148</v>
      </c>
      <c r="F298" s="58">
        <v>24108.137146000001</v>
      </c>
      <c r="G298" s="58">
        <v>0.56599999999999995</v>
      </c>
      <c r="H298" s="58">
        <v>0.13645195699999998</v>
      </c>
      <c r="I298" s="59">
        <f t="shared" si="4"/>
        <v>1.6952511207244761E-4</v>
      </c>
      <c r="J298" s="59">
        <f>H298/'סכום נכסי הקרן'!$C$41</f>
        <v>1.2093530051195387E-6</v>
      </c>
    </row>
    <row r="299" spans="1:10">
      <c r="A299" t="s">
        <v>3161</v>
      </c>
      <c r="B299" t="s">
        <v>3163</v>
      </c>
      <c r="C299" t="s">
        <v>1870</v>
      </c>
      <c r="D299" t="s">
        <v>102</v>
      </c>
      <c r="E299" s="68">
        <v>45148</v>
      </c>
      <c r="F299" s="58">
        <v>35051.381215000001</v>
      </c>
      <c r="G299" s="58">
        <v>0.56599999999999995</v>
      </c>
      <c r="H299" s="58">
        <v>0.19839067399999999</v>
      </c>
      <c r="I299" s="59">
        <f t="shared" si="4"/>
        <v>2.4647650340389342E-4</v>
      </c>
      <c r="J299" s="59">
        <f>H299/'סכום נכסי הקרן'!$C$41</f>
        <v>1.7583064623220518E-6</v>
      </c>
    </row>
    <row r="300" spans="1:10">
      <c r="A300" t="s">
        <v>3164</v>
      </c>
      <c r="B300" t="s">
        <v>3165</v>
      </c>
      <c r="C300" t="s">
        <v>1870</v>
      </c>
      <c r="D300" t="s">
        <v>102</v>
      </c>
      <c r="E300" s="68">
        <v>45133</v>
      </c>
      <c r="F300" s="58">
        <v>52675.623477000001</v>
      </c>
      <c r="G300" s="58">
        <v>0.80726500000000001</v>
      </c>
      <c r="H300" s="58">
        <v>0.42523162200000003</v>
      </c>
      <c r="I300" s="59">
        <f t="shared" si="4"/>
        <v>5.28299043569589E-4</v>
      </c>
      <c r="J300" s="59">
        <f>H300/'סכום נכסי הקרן'!$C$41</f>
        <v>3.768763389282543E-6</v>
      </c>
    </row>
    <row r="301" spans="1:10">
      <c r="A301" t="s">
        <v>3166</v>
      </c>
      <c r="B301" t="s">
        <v>3167</v>
      </c>
      <c r="C301" t="s">
        <v>1870</v>
      </c>
      <c r="D301" t="s">
        <v>102</v>
      </c>
      <c r="E301" s="68">
        <v>45133</v>
      </c>
      <c r="F301" s="58">
        <v>224138.48261900002</v>
      </c>
      <c r="G301" s="58">
        <v>0.85164200000000001</v>
      </c>
      <c r="H301" s="58">
        <v>1.9088576579999998</v>
      </c>
      <c r="I301" s="59">
        <f t="shared" si="4"/>
        <v>2.3715255941899015E-3</v>
      </c>
      <c r="J301" s="59">
        <f>H301/'סכום נכסי הקרן'!$C$41</f>
        <v>1.6917915988905491E-5</v>
      </c>
    </row>
    <row r="302" spans="1:10">
      <c r="A302" t="s">
        <v>3168</v>
      </c>
      <c r="B302" t="s">
        <v>3169</v>
      </c>
      <c r="C302" t="s">
        <v>1870</v>
      </c>
      <c r="D302" t="s">
        <v>102</v>
      </c>
      <c r="E302" s="68">
        <v>45133</v>
      </c>
      <c r="F302" s="58">
        <v>72492.410132999998</v>
      </c>
      <c r="G302" s="58">
        <v>0.85164200000000001</v>
      </c>
      <c r="H302" s="58">
        <v>0.61737587900000002</v>
      </c>
      <c r="I302" s="59">
        <f t="shared" si="4"/>
        <v>7.6701512663758173E-4</v>
      </c>
      <c r="J302" s="59">
        <f>H302/'סכום נכסי הקרן'!$C$41</f>
        <v>5.4717088048577181E-6</v>
      </c>
    </row>
    <row r="303" spans="1:10">
      <c r="A303" t="s">
        <v>3170</v>
      </c>
      <c r="B303" t="s">
        <v>3171</v>
      </c>
      <c r="C303" t="s">
        <v>1870</v>
      </c>
      <c r="D303" t="s">
        <v>102</v>
      </c>
      <c r="E303" s="68">
        <v>45133</v>
      </c>
      <c r="F303" s="58">
        <v>96658.276559999998</v>
      </c>
      <c r="G303" s="58">
        <v>0.85341599999999995</v>
      </c>
      <c r="H303" s="58">
        <v>0.82489755399999987</v>
      </c>
      <c r="I303" s="59">
        <f t="shared" si="4"/>
        <v>1.0248357983618944E-3</v>
      </c>
      <c r="J303" s="59">
        <f>H303/'סכום נכסי הקרן'!$C$41</f>
        <v>7.310941944538449E-6</v>
      </c>
    </row>
    <row r="304" spans="1:10">
      <c r="A304" t="s">
        <v>3172</v>
      </c>
      <c r="B304" t="s">
        <v>3173</v>
      </c>
      <c r="C304" t="s">
        <v>1870</v>
      </c>
      <c r="D304" t="s">
        <v>102</v>
      </c>
      <c r="E304" s="68">
        <v>45127</v>
      </c>
      <c r="F304" s="58">
        <v>139851.368231</v>
      </c>
      <c r="G304" s="58">
        <v>2.1140620000000001</v>
      </c>
      <c r="H304" s="58">
        <v>2.9565441249999997</v>
      </c>
      <c r="I304" s="59">
        <f t="shared" si="4"/>
        <v>3.6731497675607651E-3</v>
      </c>
      <c r="J304" s="59">
        <f>H304/'סכום נכסי הקרן'!$C$41</f>
        <v>2.6203402288596467E-5</v>
      </c>
    </row>
    <row r="305" spans="1:10">
      <c r="A305" t="s">
        <v>3172</v>
      </c>
      <c r="B305" t="s">
        <v>3174</v>
      </c>
      <c r="C305" t="s">
        <v>1870</v>
      </c>
      <c r="D305" t="s">
        <v>102</v>
      </c>
      <c r="E305" s="68">
        <v>45127</v>
      </c>
      <c r="F305" s="58">
        <v>71522.082292999999</v>
      </c>
      <c r="G305" s="58">
        <v>2.1140620000000001</v>
      </c>
      <c r="H305" s="58">
        <v>1.5120209050000004</v>
      </c>
      <c r="I305" s="59">
        <f t="shared" si="4"/>
        <v>1.8785037533467456E-3</v>
      </c>
      <c r="J305" s="59">
        <f>H305/'סכום נכסי הקרן'!$C$41</f>
        <v>1.3400812018147274E-5</v>
      </c>
    </row>
    <row r="306" spans="1:10">
      <c r="A306" t="s">
        <v>3175</v>
      </c>
      <c r="B306" t="s">
        <v>3176</v>
      </c>
      <c r="C306" t="s">
        <v>1870</v>
      </c>
      <c r="D306" t="s">
        <v>102</v>
      </c>
      <c r="E306" s="68">
        <v>45127</v>
      </c>
      <c r="F306" s="58">
        <v>16227.549985</v>
      </c>
      <c r="G306" s="58">
        <v>2.1140620000000001</v>
      </c>
      <c r="H306" s="58">
        <v>0.34306040800000004</v>
      </c>
      <c r="I306" s="59">
        <f t="shared" si="4"/>
        <v>4.2621121303390038E-4</v>
      </c>
      <c r="J306" s="59">
        <f>H306/'סכום נכסי הקרן'!$C$41</f>
        <v>3.0404923789574899E-6</v>
      </c>
    </row>
    <row r="307" spans="1:10">
      <c r="A307" t="s">
        <v>3177</v>
      </c>
      <c r="B307" t="s">
        <v>3178</v>
      </c>
      <c r="C307" t="s">
        <v>1870</v>
      </c>
      <c r="D307" t="s">
        <v>102</v>
      </c>
      <c r="E307" s="68">
        <v>45127</v>
      </c>
      <c r="F307" s="58">
        <v>124461.15147600001</v>
      </c>
      <c r="G307" s="58">
        <v>2.1486749999999999</v>
      </c>
      <c r="H307" s="58">
        <v>2.6742653620000003</v>
      </c>
      <c r="I307" s="59">
        <f t="shared" si="4"/>
        <v>3.3224524233427797E-3</v>
      </c>
      <c r="J307" s="59">
        <f>H307/'סכום נכסי הקרן'!$C$41</f>
        <v>2.3701608413148603E-5</v>
      </c>
    </row>
    <row r="308" spans="1:10">
      <c r="A308" t="s">
        <v>3179</v>
      </c>
      <c r="B308" t="s">
        <v>3180</v>
      </c>
      <c r="C308" t="s">
        <v>1870</v>
      </c>
      <c r="D308" t="s">
        <v>104</v>
      </c>
      <c r="E308" s="68">
        <v>45195</v>
      </c>
      <c r="F308" s="58">
        <v>28765.530363000002</v>
      </c>
      <c r="G308" s="58">
        <v>-4.4603770000000003</v>
      </c>
      <c r="H308" s="58">
        <v>-1.2830511100000002</v>
      </c>
      <c r="I308" s="59">
        <f t="shared" si="4"/>
        <v>-1.5940363773414283E-3</v>
      </c>
      <c r="J308" s="59">
        <f>H308/'סכום נכסי הקרן'!$C$41</f>
        <v>-1.1371487443016006E-5</v>
      </c>
    </row>
    <row r="309" spans="1:10">
      <c r="A309" t="s">
        <v>3181</v>
      </c>
      <c r="B309" t="s">
        <v>3182</v>
      </c>
      <c r="C309" t="s">
        <v>1870</v>
      </c>
      <c r="D309" t="s">
        <v>104</v>
      </c>
      <c r="E309" s="68">
        <v>45280</v>
      </c>
      <c r="F309" s="58">
        <v>28901.288017999999</v>
      </c>
      <c r="G309" s="58">
        <v>-0.50404000000000004</v>
      </c>
      <c r="H309" s="58">
        <v>-0.14567407199999999</v>
      </c>
      <c r="I309" s="59">
        <f t="shared" si="4"/>
        <v>-1.8098247855726833E-4</v>
      </c>
      <c r="J309" s="59">
        <f>H309/'סכום נכסי הקרן'!$C$41</f>
        <v>-1.2910872120448961E-6</v>
      </c>
    </row>
    <row r="310" spans="1:10">
      <c r="A310" t="s">
        <v>3183</v>
      </c>
      <c r="B310" t="s">
        <v>3184</v>
      </c>
      <c r="C310" t="s">
        <v>1870</v>
      </c>
      <c r="D310" t="s">
        <v>104</v>
      </c>
      <c r="E310" s="68">
        <v>45153</v>
      </c>
      <c r="F310" s="58">
        <v>119666.69994100001</v>
      </c>
      <c r="G310" s="58">
        <v>-0.432533</v>
      </c>
      <c r="H310" s="58">
        <v>-0.51759790799999994</v>
      </c>
      <c r="I310" s="59">
        <f t="shared" si="4"/>
        <v>-6.4305302240673921E-4</v>
      </c>
      <c r="J310" s="59">
        <f>H310/'סכום נכסי הקרן'!$C$41</f>
        <v>-4.5873917768976111E-6</v>
      </c>
    </row>
    <row r="311" spans="1:10">
      <c r="A311" t="s">
        <v>3185</v>
      </c>
      <c r="B311" t="s">
        <v>3186</v>
      </c>
      <c r="C311" t="s">
        <v>1870</v>
      </c>
      <c r="D311" t="s">
        <v>104</v>
      </c>
      <c r="E311" s="68">
        <v>45153</v>
      </c>
      <c r="F311" s="58">
        <v>39892.200753999998</v>
      </c>
      <c r="G311" s="58">
        <v>-0.42422300000000002</v>
      </c>
      <c r="H311" s="58">
        <v>-0.16923186399999998</v>
      </c>
      <c r="I311" s="59">
        <f t="shared" si="4"/>
        <v>-2.1025019605126814E-4</v>
      </c>
      <c r="J311" s="59">
        <f>H311/'סכום נכסי הקרן'!$C$41</f>
        <v>-1.4998763505486482E-6</v>
      </c>
    </row>
    <row r="312" spans="1:10">
      <c r="A312" t="s">
        <v>3187</v>
      </c>
      <c r="B312" t="s">
        <v>3188</v>
      </c>
      <c r="C312" t="s">
        <v>1870</v>
      </c>
      <c r="D312" t="s">
        <v>104</v>
      </c>
      <c r="E312" s="68">
        <v>45152</v>
      </c>
      <c r="F312" s="58">
        <v>42205.717713999999</v>
      </c>
      <c r="G312" s="58">
        <v>-0.41677599999999998</v>
      </c>
      <c r="H312" s="58">
        <v>-0.17590333699999999</v>
      </c>
      <c r="I312" s="59">
        <f t="shared" si="4"/>
        <v>-2.1853869724156846E-4</v>
      </c>
      <c r="J312" s="59">
        <f>H312/'סכום נכסי הקרן'!$C$41</f>
        <v>-1.5590046041736502E-6</v>
      </c>
    </row>
    <row r="313" spans="1:10">
      <c r="A313" t="s">
        <v>3189</v>
      </c>
      <c r="B313" t="s">
        <v>3190</v>
      </c>
      <c r="C313" t="s">
        <v>1870</v>
      </c>
      <c r="D313" t="s">
        <v>104</v>
      </c>
      <c r="E313" s="68">
        <v>45153</v>
      </c>
      <c r="F313" s="58">
        <v>85781.749072000006</v>
      </c>
      <c r="G313" s="58">
        <v>-0.40839799999999998</v>
      </c>
      <c r="H313" s="58">
        <v>-0.35033105399999998</v>
      </c>
      <c r="I313" s="59">
        <f t="shared" si="4"/>
        <v>-4.3524411446739964E-4</v>
      </c>
      <c r="J313" s="59">
        <f>H313/'סכום נכסי הקרן'!$C$41</f>
        <v>-3.1049310120308159E-6</v>
      </c>
    </row>
    <row r="314" spans="1:10">
      <c r="A314" t="s">
        <v>3191</v>
      </c>
      <c r="B314" t="s">
        <v>3192</v>
      </c>
      <c r="C314" t="s">
        <v>1870</v>
      </c>
      <c r="D314" t="s">
        <v>104</v>
      </c>
      <c r="E314" s="68">
        <v>45281</v>
      </c>
      <c r="F314" s="58">
        <v>29925.044803000001</v>
      </c>
      <c r="G314" s="58">
        <v>-0.41282000000000002</v>
      </c>
      <c r="H314" s="58">
        <v>-0.12353667</v>
      </c>
      <c r="I314" s="59">
        <f t="shared" si="4"/>
        <v>-1.5347942446004623E-4</v>
      </c>
      <c r="J314" s="59">
        <f>H314/'סכום נכסי הקרן'!$C$41</f>
        <v>-1.0948867747419759E-6</v>
      </c>
    </row>
    <row r="315" spans="1:10">
      <c r="A315" t="s">
        <v>3193</v>
      </c>
      <c r="B315" t="s">
        <v>3194</v>
      </c>
      <c r="C315" t="s">
        <v>1870</v>
      </c>
      <c r="D315" t="s">
        <v>104</v>
      </c>
      <c r="E315" s="68">
        <v>45113</v>
      </c>
      <c r="F315" s="58">
        <v>9980.3430090000002</v>
      </c>
      <c r="G315" s="58">
        <v>-0.28002100000000002</v>
      </c>
      <c r="H315" s="58">
        <v>-2.7947072999999999E-2</v>
      </c>
      <c r="I315" s="59">
        <f t="shared" si="4"/>
        <v>-3.472087016254281E-5</v>
      </c>
      <c r="J315" s="59">
        <f>H315/'סכום נכסי הקרן'!$C$41</f>
        <v>-2.4769067047418838E-7</v>
      </c>
    </row>
    <row r="316" spans="1:10">
      <c r="A316" t="s">
        <v>3193</v>
      </c>
      <c r="B316" t="s">
        <v>3195</v>
      </c>
      <c r="C316" t="s">
        <v>1870</v>
      </c>
      <c r="D316" t="s">
        <v>104</v>
      </c>
      <c r="E316" s="68">
        <v>45113</v>
      </c>
      <c r="F316" s="58">
        <v>95398.655146000019</v>
      </c>
      <c r="G316" s="58">
        <v>-0.28002100000000002</v>
      </c>
      <c r="H316" s="58">
        <v>-0.26713643400000003</v>
      </c>
      <c r="I316" s="59">
        <f t="shared" si="4"/>
        <v>-3.3188482531242854E-4</v>
      </c>
      <c r="J316" s="59">
        <f>H316/'סכום נכסי הקרן'!$C$41</f>
        <v>-2.3675897095035241E-6</v>
      </c>
    </row>
    <row r="317" spans="1:10">
      <c r="A317" t="s">
        <v>3196</v>
      </c>
      <c r="B317" t="s">
        <v>3197</v>
      </c>
      <c r="C317" t="s">
        <v>1870</v>
      </c>
      <c r="D317" t="s">
        <v>104</v>
      </c>
      <c r="E317" s="68">
        <v>45113</v>
      </c>
      <c r="F317" s="58">
        <v>99869.605893999993</v>
      </c>
      <c r="G317" s="58">
        <v>-0.26344899999999999</v>
      </c>
      <c r="H317" s="58">
        <v>-0.263105961</v>
      </c>
      <c r="I317" s="59">
        <f t="shared" si="4"/>
        <v>-3.2687744834215924E-4</v>
      </c>
      <c r="J317" s="59">
        <f>H317/'סכום נכסי הקרן'!$C$41</f>
        <v>-2.3318682384321844E-6</v>
      </c>
    </row>
    <row r="318" spans="1:10">
      <c r="A318" t="s">
        <v>3198</v>
      </c>
      <c r="B318" t="s">
        <v>3199</v>
      </c>
      <c r="C318" t="s">
        <v>1870</v>
      </c>
      <c r="D318" t="s">
        <v>104</v>
      </c>
      <c r="E318" s="68">
        <v>45113</v>
      </c>
      <c r="F318" s="58">
        <v>139853.75675500001</v>
      </c>
      <c r="G318" s="58">
        <v>-0.23741899999999999</v>
      </c>
      <c r="H318" s="58">
        <v>-0.332039843</v>
      </c>
      <c r="I318" s="59">
        <f t="shared" si="4"/>
        <v>-4.125194891641819E-4</v>
      </c>
      <c r="J318" s="59">
        <f>H318/'סכום נכסי הקרן'!$C$41</f>
        <v>-2.9428187823753226E-6</v>
      </c>
    </row>
    <row r="319" spans="1:10">
      <c r="A319" t="s">
        <v>3200</v>
      </c>
      <c r="B319" t="s">
        <v>3201</v>
      </c>
      <c r="C319" t="s">
        <v>1870</v>
      </c>
      <c r="D319" t="s">
        <v>100</v>
      </c>
      <c r="E319" s="68">
        <v>45127</v>
      </c>
      <c r="F319" s="58">
        <v>136390.57999999999</v>
      </c>
      <c r="G319" s="58">
        <v>3.8558669999999999</v>
      </c>
      <c r="H319" s="58">
        <v>5.2590399999999997</v>
      </c>
      <c r="I319" s="59">
        <f t="shared" si="4"/>
        <v>6.5337234070852119E-3</v>
      </c>
      <c r="J319" s="59">
        <f>H319/'סכום נכסי הקרן'!$C$41</f>
        <v>4.6610074108675911E-5</v>
      </c>
    </row>
    <row r="320" spans="1:10">
      <c r="A320" t="s">
        <v>3202</v>
      </c>
      <c r="B320" t="s">
        <v>3203</v>
      </c>
      <c r="C320" t="s">
        <v>1870</v>
      </c>
      <c r="D320" t="s">
        <v>100</v>
      </c>
      <c r="E320" s="68">
        <v>45141</v>
      </c>
      <c r="F320" s="58">
        <v>63878.382489000003</v>
      </c>
      <c r="G320" s="58">
        <v>1.3473010000000001</v>
      </c>
      <c r="H320" s="58">
        <v>0.86063426099999996</v>
      </c>
      <c r="I320" s="59">
        <f t="shared" si="4"/>
        <v>1.0692343500021265E-3</v>
      </c>
      <c r="J320" s="59">
        <f>H320/'סכום נכסי הקרן'!$C$41</f>
        <v>7.6276709600374833E-6</v>
      </c>
    </row>
    <row r="321" spans="1:10">
      <c r="A321" t="s">
        <v>3204</v>
      </c>
      <c r="B321" t="s">
        <v>3205</v>
      </c>
      <c r="C321" t="s">
        <v>1870</v>
      </c>
      <c r="D321" t="s">
        <v>100</v>
      </c>
      <c r="E321" s="68">
        <v>45251</v>
      </c>
      <c r="F321" s="58">
        <v>23642.505019999997</v>
      </c>
      <c r="G321" s="58">
        <v>-3.6627640000000001</v>
      </c>
      <c r="H321" s="58">
        <v>-0.86596908699999997</v>
      </c>
      <c r="I321" s="59">
        <f t="shared" si="4"/>
        <v>-1.0758622283808662E-3</v>
      </c>
      <c r="J321" s="59">
        <f>H321/'סכום נכסי הקרן'!$C$41</f>
        <v>-7.6749527139729724E-6</v>
      </c>
    </row>
    <row r="322" spans="1:10">
      <c r="A322" t="s">
        <v>3206</v>
      </c>
      <c r="B322" t="s">
        <v>3207</v>
      </c>
      <c r="C322" t="s">
        <v>1870</v>
      </c>
      <c r="D322" t="s">
        <v>100</v>
      </c>
      <c r="E322" s="68">
        <v>45251</v>
      </c>
      <c r="F322" s="58">
        <v>23613.444306000001</v>
      </c>
      <c r="G322" s="58">
        <v>-3.7899940000000001</v>
      </c>
      <c r="H322" s="58">
        <v>-0.89494823000000012</v>
      </c>
      <c r="I322" s="59">
        <f t="shared" si="4"/>
        <v>-1.1118653211385503E-3</v>
      </c>
      <c r="J322" s="59">
        <f>H322/'סכום נכסי הקרן'!$C$41</f>
        <v>-7.9317904643677056E-6</v>
      </c>
    </row>
    <row r="323" spans="1:10">
      <c r="A323" t="s">
        <v>3208</v>
      </c>
      <c r="B323" t="s">
        <v>3209</v>
      </c>
      <c r="C323" t="s">
        <v>1870</v>
      </c>
      <c r="D323" t="s">
        <v>100</v>
      </c>
      <c r="E323" s="68">
        <v>45251</v>
      </c>
      <c r="F323" s="58">
        <v>48273.855034999993</v>
      </c>
      <c r="G323" s="58">
        <v>-3.8465410000000002</v>
      </c>
      <c r="H323" s="58">
        <v>-1.856873851</v>
      </c>
      <c r="I323" s="59">
        <f t="shared" si="4"/>
        <v>-2.3069419788180274E-3</v>
      </c>
      <c r="J323" s="59">
        <f>H323/'סכום נכסי הקרן'!$C$41</f>
        <v>-1.6457191389601987E-5</v>
      </c>
    </row>
    <row r="324" spans="1:10">
      <c r="A324" t="s">
        <v>3210</v>
      </c>
      <c r="B324" t="s">
        <v>3211</v>
      </c>
      <c r="C324" t="s">
        <v>1870</v>
      </c>
      <c r="D324" t="s">
        <v>100</v>
      </c>
      <c r="E324" s="68">
        <v>45250</v>
      </c>
      <c r="F324" s="58">
        <v>16025.659863999997</v>
      </c>
      <c r="G324" s="58">
        <v>-4.2706439999999999</v>
      </c>
      <c r="H324" s="58">
        <v>-0.68439888699999996</v>
      </c>
      <c r="I324" s="59">
        <f t="shared" si="4"/>
        <v>-8.5028313680347877E-4</v>
      </c>
      <c r="J324" s="59">
        <f>H324/'סכום נכסי הקרן'!$C$41</f>
        <v>-6.0657235622785357E-6</v>
      </c>
    </row>
    <row r="325" spans="1:10">
      <c r="A325" t="s">
        <v>3212</v>
      </c>
      <c r="B325" t="s">
        <v>3213</v>
      </c>
      <c r="C325" t="s">
        <v>1870</v>
      </c>
      <c r="D325" t="s">
        <v>100</v>
      </c>
      <c r="E325" s="68">
        <v>45250</v>
      </c>
      <c r="F325" s="58">
        <v>48067.177989000011</v>
      </c>
      <c r="G325" s="58">
        <v>-4.291849</v>
      </c>
      <c r="H325" s="58">
        <v>-2.0629707749999997</v>
      </c>
      <c r="I325" s="59">
        <f t="shared" si="4"/>
        <v>-2.562992569128628E-3</v>
      </c>
      <c r="J325" s="59">
        <f>H325/'סכום נכסי הקרן'!$C$41</f>
        <v>-1.8283797177200131E-5</v>
      </c>
    </row>
    <row r="326" spans="1:10">
      <c r="A326" t="s">
        <v>3214</v>
      </c>
      <c r="B326" t="s">
        <v>3215</v>
      </c>
      <c r="C326" t="s">
        <v>1870</v>
      </c>
      <c r="D326" t="s">
        <v>100</v>
      </c>
      <c r="E326" s="68">
        <v>45253</v>
      </c>
      <c r="F326" s="58">
        <v>31858.591716999999</v>
      </c>
      <c r="G326" s="58">
        <v>-4.8997299999999999</v>
      </c>
      <c r="H326" s="58">
        <v>-1.560984817</v>
      </c>
      <c r="I326" s="59">
        <f t="shared" si="4"/>
        <v>-1.939335513123598E-3</v>
      </c>
      <c r="J326" s="59">
        <f>H326/'סכום נכסי הקרן'!$C$41</f>
        <v>-1.3834771745962744E-5</v>
      </c>
    </row>
    <row r="327" spans="1:10">
      <c r="A327" t="s">
        <v>3216</v>
      </c>
      <c r="B327" t="s">
        <v>3217</v>
      </c>
      <c r="C327" t="s">
        <v>1870</v>
      </c>
      <c r="D327" t="s">
        <v>100</v>
      </c>
      <c r="E327" s="68">
        <v>45252</v>
      </c>
      <c r="F327" s="58">
        <v>31814.527278000001</v>
      </c>
      <c r="G327" s="58">
        <v>-5.0446309999999999</v>
      </c>
      <c r="H327" s="58">
        <v>-1.6049255709999999</v>
      </c>
      <c r="I327" s="59">
        <f t="shared" si="4"/>
        <v>-1.9939266044510595E-3</v>
      </c>
      <c r="J327" s="59">
        <f>H327/'סכום נכסי הקרן'!$C$41</f>
        <v>-1.4224211986069511E-5</v>
      </c>
    </row>
    <row r="328" spans="1:10" s="69" customFormat="1">
      <c r="A328" s="60" t="s">
        <v>1874</v>
      </c>
      <c r="B328" s="124" t="s">
        <v>3327</v>
      </c>
      <c r="C328" s="124" t="s">
        <v>3327</v>
      </c>
      <c r="D328" s="124" t="s">
        <v>3327</v>
      </c>
      <c r="E328" s="124" t="s">
        <v>3327</v>
      </c>
      <c r="F328" s="124" t="s">
        <v>3327</v>
      </c>
      <c r="G328" s="124" t="s">
        <v>3327</v>
      </c>
      <c r="H328" s="62">
        <f>SUM(H329:H331)</f>
        <v>2.2323836770000001</v>
      </c>
      <c r="I328" s="61">
        <f t="shared" si="4"/>
        <v>2.7734676830771122E-3</v>
      </c>
      <c r="J328" s="61">
        <f>H328/'סכום נכסי הקרן'!$C$41</f>
        <v>1.9785278040092571E-5</v>
      </c>
    </row>
    <row r="329" spans="1:10">
      <c r="A329" t="s">
        <v>3218</v>
      </c>
      <c r="B329" t="s">
        <v>3219</v>
      </c>
      <c r="C329" t="s">
        <v>1870</v>
      </c>
      <c r="D329" t="s">
        <v>98</v>
      </c>
      <c r="E329" s="68">
        <v>45280</v>
      </c>
      <c r="F329" s="58">
        <v>68391.3</v>
      </c>
      <c r="G329" s="58">
        <v>0.80555399999999999</v>
      </c>
      <c r="H329" s="58">
        <v>0.55092885300000005</v>
      </c>
      <c r="I329" s="59">
        <f t="shared" si="4"/>
        <v>6.8446270469224579E-4</v>
      </c>
      <c r="J329" s="59">
        <f>H329/'סכום נכסי הקרן'!$C$41</f>
        <v>4.8827988885686016E-6</v>
      </c>
    </row>
    <row r="330" spans="1:10">
      <c r="A330" t="s">
        <v>3220</v>
      </c>
      <c r="B330" t="s">
        <v>3221</v>
      </c>
      <c r="C330" t="s">
        <v>1870</v>
      </c>
      <c r="D330" t="s">
        <v>98</v>
      </c>
      <c r="E330" s="68">
        <v>45280</v>
      </c>
      <c r="F330" s="58">
        <v>136782.6</v>
      </c>
      <c r="G330" s="58">
        <v>0.78289699999999995</v>
      </c>
      <c r="H330" s="58">
        <v>1.0708668720000001</v>
      </c>
      <c r="I330" s="59">
        <f t="shared" ref="I330:I345" si="5">H330/$H$9</f>
        <v>1.3304230329981375E-3</v>
      </c>
      <c r="J330" s="59">
        <f>H330/'סכום נכסי הקרן'!$C$41</f>
        <v>9.490930714435709E-6</v>
      </c>
    </row>
    <row r="331" spans="1:10">
      <c r="A331" t="s">
        <v>3222</v>
      </c>
      <c r="B331" t="s">
        <v>3223</v>
      </c>
      <c r="C331" t="s">
        <v>1870</v>
      </c>
      <c r="D331" t="s">
        <v>98</v>
      </c>
      <c r="E331" s="68">
        <v>45279</v>
      </c>
      <c r="F331" s="58">
        <v>136782.6</v>
      </c>
      <c r="G331" s="58">
        <v>0.44639299999999998</v>
      </c>
      <c r="H331" s="58">
        <v>0.61058795199999993</v>
      </c>
      <c r="I331" s="59">
        <f t="shared" si="5"/>
        <v>7.5858194538672868E-4</v>
      </c>
      <c r="J331" s="59">
        <f>H331/'סכום נכסי הקרן'!$C$41</f>
        <v>5.4115484370882609E-6</v>
      </c>
    </row>
    <row r="332" spans="1:10" s="69" customFormat="1">
      <c r="A332" s="60" t="s">
        <v>3224</v>
      </c>
      <c r="B332" s="124" t="s">
        <v>3327</v>
      </c>
      <c r="C332" s="124" t="s">
        <v>3327</v>
      </c>
      <c r="D332" s="124" t="s">
        <v>3327</v>
      </c>
      <c r="E332" s="124" t="s">
        <v>3327</v>
      </c>
      <c r="F332" s="124" t="s">
        <v>3327</v>
      </c>
      <c r="G332" s="124" t="s">
        <v>3327</v>
      </c>
      <c r="H332" s="62">
        <f>H333+H341+H344</f>
        <v>320.71792204100007</v>
      </c>
      <c r="I332" s="61">
        <f t="shared" si="5"/>
        <v>0.39845336683330274</v>
      </c>
      <c r="J332" s="61">
        <f>H332/'סכום נכסי הקרן'!$C$41</f>
        <v>2.842474313622174E-3</v>
      </c>
    </row>
    <row r="333" spans="1:10" s="69" customFormat="1">
      <c r="A333" s="60" t="s">
        <v>1867</v>
      </c>
      <c r="B333" s="124" t="s">
        <v>3327</v>
      </c>
      <c r="C333" s="124" t="s">
        <v>3327</v>
      </c>
      <c r="D333" s="124" t="s">
        <v>3327</v>
      </c>
      <c r="E333" s="124" t="s">
        <v>3327</v>
      </c>
      <c r="F333" s="124" t="s">
        <v>3327</v>
      </c>
      <c r="G333" s="124" t="s">
        <v>3327</v>
      </c>
      <c r="H333" s="62">
        <f>SUM(H334:H340)</f>
        <v>289.86898148700004</v>
      </c>
      <c r="I333" s="61">
        <f t="shared" si="5"/>
        <v>0.36012727595332272</v>
      </c>
      <c r="J333" s="61">
        <f>H333/'סכום נכסי הקרן'!$C$41</f>
        <v>2.5690648310177293E-3</v>
      </c>
    </row>
    <row r="334" spans="1:10">
      <c r="A334" t="s">
        <v>3225</v>
      </c>
      <c r="B334" t="s">
        <v>3226</v>
      </c>
      <c r="C334" t="s">
        <v>1870</v>
      </c>
      <c r="D334" t="s">
        <v>100</v>
      </c>
      <c r="E334" s="68">
        <v>45068</v>
      </c>
      <c r="F334" s="58">
        <v>78846.954073999994</v>
      </c>
      <c r="G334" s="58">
        <v>14.887363000000001</v>
      </c>
      <c r="H334" s="58">
        <v>11.738232143999999</v>
      </c>
      <c r="I334" s="59">
        <f t="shared" si="5"/>
        <v>1.4583338806522262E-2</v>
      </c>
      <c r="J334" s="59">
        <f>H334/'סכום נכסי הקרן'!$C$41</f>
        <v>1.0403417166187779E-4</v>
      </c>
    </row>
    <row r="335" spans="1:10">
      <c r="A335" t="s">
        <v>3227</v>
      </c>
      <c r="B335" t="s">
        <v>3228</v>
      </c>
      <c r="C335" t="s">
        <v>1870</v>
      </c>
      <c r="D335" t="s">
        <v>100</v>
      </c>
      <c r="E335" s="68">
        <v>44972</v>
      </c>
      <c r="F335" s="58">
        <v>783422.90909900004</v>
      </c>
      <c r="G335" s="58">
        <v>6.601216</v>
      </c>
      <c r="H335" s="58">
        <v>51.715436644</v>
      </c>
      <c r="I335" s="59">
        <f t="shared" si="5"/>
        <v>6.4250197547182586E-2</v>
      </c>
      <c r="J335" s="59">
        <f>H335/'סכום נכסי הקרן'!$C$41</f>
        <v>4.5834607353041124E-4</v>
      </c>
    </row>
    <row r="336" spans="1:10">
      <c r="A336" t="s">
        <v>3227</v>
      </c>
      <c r="B336" t="s">
        <v>3229</v>
      </c>
      <c r="C336" t="s">
        <v>1870</v>
      </c>
      <c r="D336" t="s">
        <v>100</v>
      </c>
      <c r="E336" s="68">
        <v>45069</v>
      </c>
      <c r="F336" s="58">
        <v>621821.83260800003</v>
      </c>
      <c r="G336" s="58">
        <v>12.757655</v>
      </c>
      <c r="H336" s="58">
        <v>79.329882272000006</v>
      </c>
      <c r="I336" s="59">
        <f t="shared" si="5"/>
        <v>9.8557818286584747E-2</v>
      </c>
      <c r="J336" s="59">
        <f>H336/'סכום נכסי הקרן'!$C$41</f>
        <v>7.0308871804178254E-4</v>
      </c>
    </row>
    <row r="337" spans="1:10">
      <c r="A337" t="s">
        <v>3227</v>
      </c>
      <c r="B337" t="s">
        <v>3230</v>
      </c>
      <c r="C337" t="s">
        <v>1870</v>
      </c>
      <c r="D337" t="s">
        <v>100</v>
      </c>
      <c r="E337" s="68">
        <v>45153</v>
      </c>
      <c r="F337" s="58">
        <v>833844.40422300017</v>
      </c>
      <c r="G337" s="58">
        <v>5.9078999999999997</v>
      </c>
      <c r="H337" s="58">
        <v>49.262690032999998</v>
      </c>
      <c r="I337" s="59">
        <f t="shared" si="5"/>
        <v>6.1202955475637283E-2</v>
      </c>
      <c r="J337" s="59">
        <f>H337/'סכום נכסי הקרן'!$C$41</f>
        <v>4.3660775221919973E-4</v>
      </c>
    </row>
    <row r="338" spans="1:10">
      <c r="A338" t="s">
        <v>3231</v>
      </c>
      <c r="B338" t="s">
        <v>3232</v>
      </c>
      <c r="C338" t="s">
        <v>1870</v>
      </c>
      <c r="D338" t="s">
        <v>100</v>
      </c>
      <c r="E338" s="68">
        <v>45126</v>
      </c>
      <c r="F338" s="58">
        <v>106253.701305</v>
      </c>
      <c r="G338" s="58">
        <v>-7.2860750000000003</v>
      </c>
      <c r="H338" s="58">
        <v>-7.7417244360000002</v>
      </c>
      <c r="I338" s="59">
        <f t="shared" si="5"/>
        <v>-9.6181596182376948E-3</v>
      </c>
      <c r="J338" s="59">
        <f>H338/'סכום נכסי הקרן'!$C$41</f>
        <v>-6.8613729823486274E-5</v>
      </c>
    </row>
    <row r="339" spans="1:10">
      <c r="A339" t="s">
        <v>3233</v>
      </c>
      <c r="B339" t="s">
        <v>3234</v>
      </c>
      <c r="C339" t="s">
        <v>1870</v>
      </c>
      <c r="D339" t="s">
        <v>168</v>
      </c>
      <c r="E339" s="68">
        <v>45082</v>
      </c>
      <c r="F339" s="58">
        <v>203654.16647</v>
      </c>
      <c r="G339" s="58">
        <v>7.888477</v>
      </c>
      <c r="H339" s="58">
        <v>16.065212643999999</v>
      </c>
      <c r="I339" s="59">
        <f t="shared" si="5"/>
        <v>1.9959090611956574E-2</v>
      </c>
      <c r="J339" s="59">
        <f>H339/'סכום נכסי הקרן'!$C$41</f>
        <v>1.4238354374723853E-4</v>
      </c>
    </row>
    <row r="340" spans="1:10">
      <c r="A340" t="s">
        <v>3233</v>
      </c>
      <c r="B340" t="s">
        <v>3235</v>
      </c>
      <c r="C340" t="s">
        <v>1870</v>
      </c>
      <c r="D340" t="s">
        <v>168</v>
      </c>
      <c r="E340" s="68">
        <v>44972</v>
      </c>
      <c r="F340" s="58">
        <v>390253.46312799997</v>
      </c>
      <c r="G340" s="58">
        <v>21.096354000000002</v>
      </c>
      <c r="H340" s="58">
        <f>82.329252186+7.17</f>
        <v>89.499252186000007</v>
      </c>
      <c r="I340" s="59">
        <f t="shared" si="5"/>
        <v>0.11119203484367692</v>
      </c>
      <c r="J340" s="59">
        <f>H340/'סכום נכסי הקרן'!$C$41</f>
        <v>7.9321830164070541E-4</v>
      </c>
    </row>
    <row r="341" spans="1:10" s="69" customFormat="1">
      <c r="A341" s="60" t="s">
        <v>1874</v>
      </c>
      <c r="B341" s="124" t="s">
        <v>3327</v>
      </c>
      <c r="C341" s="124" t="s">
        <v>3327</v>
      </c>
      <c r="D341" s="124" t="s">
        <v>3327</v>
      </c>
      <c r="E341" s="124" t="s">
        <v>3327</v>
      </c>
      <c r="F341" s="124" t="s">
        <v>3327</v>
      </c>
      <c r="G341" s="124" t="s">
        <v>3327</v>
      </c>
      <c r="H341" s="62">
        <f>SUM(H342:H343)</f>
        <v>30.848940554000002</v>
      </c>
      <c r="I341" s="61">
        <f t="shared" si="5"/>
        <v>3.8326090879980013E-2</v>
      </c>
      <c r="J341" s="61">
        <f>H341/'סכום נכסי הקרן'!$C$41</f>
        <v>2.7340948260444454E-4</v>
      </c>
    </row>
    <row r="342" spans="1:10">
      <c r="A342" t="s">
        <v>3236</v>
      </c>
      <c r="B342">
        <v>10001064</v>
      </c>
      <c r="C342" t="s">
        <v>1870</v>
      </c>
      <c r="D342" t="s">
        <v>100</v>
      </c>
      <c r="E342" s="68">
        <v>45195</v>
      </c>
      <c r="F342" s="58">
        <v>323394.20371999999</v>
      </c>
      <c r="G342" s="58">
        <v>6.3506020000000003</v>
      </c>
      <c r="H342" s="58">
        <v>20.537479961000003</v>
      </c>
      <c r="I342" s="59">
        <f t="shared" si="5"/>
        <v>2.5515343778280679E-2</v>
      </c>
      <c r="J342" s="59">
        <f>H342/'סכום נכסי הקרן'!$C$41</f>
        <v>1.8202057086229742E-4</v>
      </c>
    </row>
    <row r="343" spans="1:10">
      <c r="A343" t="s">
        <v>3236</v>
      </c>
      <c r="B343" t="s">
        <v>3237</v>
      </c>
      <c r="C343" t="s">
        <v>1870</v>
      </c>
      <c r="D343" t="s">
        <v>100</v>
      </c>
      <c r="E343" s="68">
        <v>45252</v>
      </c>
      <c r="F343" s="58">
        <v>216380.81858699999</v>
      </c>
      <c r="G343" s="58">
        <v>4.7654230000000002</v>
      </c>
      <c r="H343" s="58">
        <v>10.311460593</v>
      </c>
      <c r="I343" s="59">
        <f t="shared" si="5"/>
        <v>1.2810747101699334E-2</v>
      </c>
      <c r="J343" s="59">
        <f>H343/'סכום נכסי הקרן'!$C$41</f>
        <v>9.1388911742147099E-5</v>
      </c>
    </row>
    <row r="344" spans="1:10" s="69" customFormat="1">
      <c r="A344" s="60" t="s">
        <v>822</v>
      </c>
      <c r="B344" s="124" t="s">
        <v>3327</v>
      </c>
      <c r="C344" s="124" t="s">
        <v>3327</v>
      </c>
      <c r="D344" s="124" t="s">
        <v>3327</v>
      </c>
      <c r="E344" s="124" t="s">
        <v>3327</v>
      </c>
      <c r="F344" s="62">
        <v>0</v>
      </c>
      <c r="G344" s="124" t="s">
        <v>3327</v>
      </c>
      <c r="H344" s="62">
        <v>0</v>
      </c>
      <c r="I344" s="61">
        <f t="shared" si="5"/>
        <v>0</v>
      </c>
      <c r="J344" s="61">
        <f>H344/'סכום נכסי הקרן'!$C$41</f>
        <v>0</v>
      </c>
    </row>
    <row r="345" spans="1:10">
      <c r="A345" t="s">
        <v>180</v>
      </c>
      <c r="B345" t="s">
        <v>180</v>
      </c>
      <c r="C345" t="s">
        <v>180</v>
      </c>
      <c r="D345" t="s">
        <v>180</v>
      </c>
      <c r="E345" s="108" t="s">
        <v>3327</v>
      </c>
      <c r="F345" s="58">
        <v>0</v>
      </c>
      <c r="G345" s="58">
        <v>0</v>
      </c>
      <c r="H345" s="58">
        <v>0</v>
      </c>
      <c r="I345" s="59">
        <f t="shared" si="5"/>
        <v>0</v>
      </c>
      <c r="J345" s="59">
        <f>H345/'סכום נכסי הקרן'!$C$41</f>
        <v>0</v>
      </c>
    </row>
    <row r="346" spans="1:10">
      <c r="A346" t="s">
        <v>192</v>
      </c>
      <c r="B346" s="110" t="s">
        <v>3327</v>
      </c>
      <c r="C346" s="110" t="s">
        <v>3327</v>
      </c>
      <c r="D346" s="110" t="s">
        <v>3327</v>
      </c>
      <c r="E346" s="110" t="s">
        <v>3327</v>
      </c>
      <c r="F346" s="110" t="s">
        <v>3327</v>
      </c>
      <c r="G346" s="110" t="s">
        <v>3327</v>
      </c>
      <c r="H346" s="110" t="s">
        <v>3327</v>
      </c>
      <c r="I346" s="110" t="s">
        <v>3327</v>
      </c>
      <c r="J346" s="110" t="s">
        <v>3327</v>
      </c>
    </row>
    <row r="347" spans="1:10">
      <c r="A347" t="s">
        <v>303</v>
      </c>
      <c r="B347" s="110" t="s">
        <v>3327</v>
      </c>
      <c r="C347" s="110" t="s">
        <v>3327</v>
      </c>
      <c r="D347" s="110" t="s">
        <v>3327</v>
      </c>
      <c r="E347" s="110" t="s">
        <v>3327</v>
      </c>
      <c r="F347" s="110" t="s">
        <v>3327</v>
      </c>
      <c r="G347" s="110" t="s">
        <v>3327</v>
      </c>
      <c r="H347" s="110" t="s">
        <v>3327</v>
      </c>
      <c r="I347" s="110" t="s">
        <v>3327</v>
      </c>
      <c r="J347" s="110" t="s">
        <v>3327</v>
      </c>
    </row>
    <row r="348" spans="1:10">
      <c r="A348" t="s">
        <v>304</v>
      </c>
      <c r="B348" s="110" t="s">
        <v>3327</v>
      </c>
      <c r="C348" s="110" t="s">
        <v>3327</v>
      </c>
      <c r="D348" s="110" t="s">
        <v>3327</v>
      </c>
      <c r="E348" s="110" t="s">
        <v>3327</v>
      </c>
      <c r="F348" s="110" t="s">
        <v>3327</v>
      </c>
      <c r="G348" s="110" t="s">
        <v>3327</v>
      </c>
      <c r="H348" s="110" t="s">
        <v>3327</v>
      </c>
      <c r="I348" s="110" t="s">
        <v>3327</v>
      </c>
      <c r="J348" s="110" t="s">
        <v>3327</v>
      </c>
    </row>
    <row r="349" spans="1:10">
      <c r="A349" t="s">
        <v>305</v>
      </c>
      <c r="B349" s="110" t="s">
        <v>3327</v>
      </c>
      <c r="C349" s="110" t="s">
        <v>3327</v>
      </c>
      <c r="D349" s="110" t="s">
        <v>3327</v>
      </c>
      <c r="E349" s="110" t="s">
        <v>3327</v>
      </c>
      <c r="F349" s="110" t="s">
        <v>3327</v>
      </c>
      <c r="G349" s="110" t="s">
        <v>3327</v>
      </c>
      <c r="H349" s="110" t="s">
        <v>3327</v>
      </c>
      <c r="I349" s="110" t="s">
        <v>3327</v>
      </c>
      <c r="J349" s="110" t="s">
        <v>3327</v>
      </c>
    </row>
    <row r="350" spans="1:10" hidden="1">
      <c r="B350" s="14"/>
      <c r="C350" s="14"/>
    </row>
    <row r="351" spans="1:10" hidden="1">
      <c r="B351" s="14"/>
      <c r="C351" s="14"/>
    </row>
    <row r="352" spans="1:10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A1:AY1048576 BA1:XFD1048576 AZ1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48" width="9.140625" style="14" hidden="1"/>
    <col min="49" max="52" width="0" style="14" hidden="1"/>
    <col min="53" max="16384" width="9.140625" style="14" hidden="1"/>
  </cols>
  <sheetData>
    <row r="1" spans="1:21">
      <c r="A1" s="2" t="s">
        <v>0</v>
      </c>
      <c r="B1" s="64" t="s">
        <v>3326</v>
      </c>
    </row>
    <row r="2" spans="1:21">
      <c r="A2" s="2" t="s">
        <v>1</v>
      </c>
      <c r="B2" s="10" t="s">
        <v>2601</v>
      </c>
    </row>
    <row r="3" spans="1:21">
      <c r="A3" s="2" t="s">
        <v>2</v>
      </c>
      <c r="B3" s="21" t="s">
        <v>2602</v>
      </c>
    </row>
    <row r="4" spans="1:21">
      <c r="A4" s="2" t="s">
        <v>3</v>
      </c>
      <c r="B4" s="65" t="s">
        <v>165</v>
      </c>
    </row>
    <row r="5" spans="1:21" ht="18.75">
      <c r="A5" s="85" t="s">
        <v>124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7"/>
    </row>
    <row r="6" spans="1:21" s="16" customFormat="1">
      <c r="A6" s="35" t="s">
        <v>92</v>
      </c>
      <c r="B6" s="36" t="s">
        <v>46</v>
      </c>
      <c r="C6" s="36" t="s">
        <v>115</v>
      </c>
      <c r="D6" s="36" t="s">
        <v>48</v>
      </c>
      <c r="E6" s="36" t="s">
        <v>49</v>
      </c>
      <c r="F6" s="36" t="s">
        <v>67</v>
      </c>
      <c r="G6" s="36" t="s">
        <v>68</v>
      </c>
      <c r="H6" s="36" t="s">
        <v>50</v>
      </c>
      <c r="I6" s="36" t="s">
        <v>51</v>
      </c>
      <c r="J6" s="36" t="s">
        <v>52</v>
      </c>
      <c r="K6" s="36" t="s">
        <v>155</v>
      </c>
      <c r="L6" s="36" t="s">
        <v>156</v>
      </c>
      <c r="M6" s="36" t="s">
        <v>5</v>
      </c>
      <c r="N6" s="36" t="s">
        <v>69</v>
      </c>
      <c r="O6" s="36" t="s">
        <v>54</v>
      </c>
      <c r="P6" s="37" t="s">
        <v>151</v>
      </c>
      <c r="Q6" s="14"/>
      <c r="R6" s="14"/>
      <c r="S6" s="14"/>
      <c r="T6" s="14"/>
      <c r="U6" s="14"/>
    </row>
    <row r="7" spans="1:21" s="16" customFormat="1">
      <c r="A7" s="102" t="s">
        <v>3327</v>
      </c>
      <c r="B7" s="103" t="s">
        <v>3327</v>
      </c>
      <c r="C7" s="103" t="s">
        <v>3327</v>
      </c>
      <c r="D7" s="103" t="s">
        <v>3327</v>
      </c>
      <c r="E7" s="103" t="s">
        <v>3327</v>
      </c>
      <c r="F7" s="17" t="s">
        <v>70</v>
      </c>
      <c r="G7" s="17" t="s">
        <v>71</v>
      </c>
      <c r="H7" s="103" t="s">
        <v>3327</v>
      </c>
      <c r="I7" s="17" t="s">
        <v>7</v>
      </c>
      <c r="J7" s="17" t="s">
        <v>7</v>
      </c>
      <c r="K7" s="17" t="s">
        <v>152</v>
      </c>
      <c r="L7" s="103" t="s">
        <v>3327</v>
      </c>
      <c r="M7" s="17" t="s">
        <v>6</v>
      </c>
      <c r="N7" s="17" t="s">
        <v>7</v>
      </c>
      <c r="O7" s="23" t="s">
        <v>7</v>
      </c>
      <c r="P7" s="32" t="s">
        <v>7</v>
      </c>
      <c r="Q7" s="14"/>
      <c r="R7" s="14"/>
      <c r="S7" s="14"/>
      <c r="T7" s="14"/>
      <c r="U7" s="14"/>
    </row>
    <row r="8" spans="1:21" s="18" customFormat="1" ht="20.25">
      <c r="A8" s="104" t="s">
        <v>3327</v>
      </c>
      <c r="B8" s="6" t="s">
        <v>8</v>
      </c>
      <c r="C8" s="6" t="s">
        <v>9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61</v>
      </c>
      <c r="J8" s="6" t="s">
        <v>62</v>
      </c>
      <c r="K8" s="6" t="s">
        <v>63</v>
      </c>
      <c r="L8" s="6" t="s">
        <v>72</v>
      </c>
      <c r="M8" s="6" t="s">
        <v>73</v>
      </c>
      <c r="N8" s="6" t="s">
        <v>74</v>
      </c>
      <c r="O8" s="26" t="s">
        <v>75</v>
      </c>
      <c r="P8" s="26" t="s">
        <v>76</v>
      </c>
      <c r="Q8" s="14"/>
      <c r="R8" s="14"/>
      <c r="S8" s="14"/>
      <c r="T8" s="14"/>
      <c r="U8" s="14"/>
    </row>
    <row r="9" spans="1:21" s="18" customFormat="1" ht="20.25">
      <c r="A9" s="19" t="s">
        <v>116</v>
      </c>
      <c r="B9" s="105" t="s">
        <v>3327</v>
      </c>
      <c r="C9" s="105" t="s">
        <v>3327</v>
      </c>
      <c r="D9" s="105" t="s">
        <v>3327</v>
      </c>
      <c r="E9" s="105" t="s">
        <v>3327</v>
      </c>
      <c r="F9" s="105" t="s">
        <v>3327</v>
      </c>
      <c r="G9" s="105" t="s">
        <v>3327</v>
      </c>
      <c r="H9" s="105" t="s">
        <v>3327</v>
      </c>
      <c r="I9" s="105" t="s">
        <v>3327</v>
      </c>
      <c r="J9" s="105" t="s">
        <v>3327</v>
      </c>
      <c r="K9" s="56">
        <v>0</v>
      </c>
      <c r="L9" s="105" t="s">
        <v>3327</v>
      </c>
      <c r="M9" s="56">
        <v>0</v>
      </c>
      <c r="N9" s="105" t="s">
        <v>3327</v>
      </c>
      <c r="O9" s="57">
        <v>0</v>
      </c>
      <c r="P9" s="57">
        <v>0</v>
      </c>
      <c r="Q9" s="14"/>
      <c r="R9" s="14"/>
      <c r="S9" s="14"/>
      <c r="T9" s="14"/>
      <c r="U9" s="14"/>
    </row>
    <row r="10" spans="1:21">
      <c r="A10" s="60" t="s">
        <v>173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0</v>
      </c>
      <c r="H10" s="110" t="s">
        <v>3327</v>
      </c>
      <c r="I10" s="110" t="s">
        <v>3327</v>
      </c>
      <c r="J10" s="61">
        <v>0</v>
      </c>
      <c r="K10" s="62">
        <v>0</v>
      </c>
      <c r="L10" s="110" t="s">
        <v>3327</v>
      </c>
      <c r="M10" s="62">
        <v>0</v>
      </c>
      <c r="N10" s="110" t="s">
        <v>3327</v>
      </c>
      <c r="O10" s="61">
        <v>0</v>
      </c>
      <c r="P10" s="61">
        <v>0</v>
      </c>
    </row>
    <row r="11" spans="1:21">
      <c r="A11" s="60" t="s">
        <v>1893</v>
      </c>
      <c r="B11" s="109" t="s">
        <v>3327</v>
      </c>
      <c r="C11" s="110" t="s">
        <v>3327</v>
      </c>
      <c r="D11" s="110" t="s">
        <v>3327</v>
      </c>
      <c r="E11" s="110" t="s">
        <v>3327</v>
      </c>
      <c r="F11" s="110" t="s">
        <v>3327</v>
      </c>
      <c r="G11" s="62">
        <v>0</v>
      </c>
      <c r="H11" s="110" t="s">
        <v>3327</v>
      </c>
      <c r="I11" s="110" t="s">
        <v>3327</v>
      </c>
      <c r="J11" s="61">
        <v>0</v>
      </c>
      <c r="K11" s="62">
        <v>0</v>
      </c>
      <c r="L11" s="110" t="s">
        <v>3327</v>
      </c>
      <c r="M11" s="62">
        <v>0</v>
      </c>
      <c r="N11" s="110" t="s">
        <v>3327</v>
      </c>
      <c r="O11" s="61">
        <v>0</v>
      </c>
      <c r="P11" s="61">
        <v>0</v>
      </c>
    </row>
    <row r="12" spans="1:21">
      <c r="A12" t="s">
        <v>180</v>
      </c>
      <c r="B12" t="s">
        <v>180</v>
      </c>
      <c r="C12" s="110" t="s">
        <v>3327</v>
      </c>
      <c r="D12" t="s">
        <v>180</v>
      </c>
      <c r="E12" s="110" t="s">
        <v>3327</v>
      </c>
      <c r="F12" s="110" t="s">
        <v>3327</v>
      </c>
      <c r="G12" s="58">
        <v>0</v>
      </c>
      <c r="H12" t="s">
        <v>180</v>
      </c>
      <c r="I12" s="59">
        <v>0</v>
      </c>
      <c r="J12" s="59">
        <v>0</v>
      </c>
      <c r="K12" s="58">
        <v>0</v>
      </c>
      <c r="L12" s="58">
        <v>0</v>
      </c>
      <c r="M12" s="58">
        <v>0</v>
      </c>
      <c r="N12" s="59">
        <v>0</v>
      </c>
      <c r="O12" s="59">
        <v>0</v>
      </c>
      <c r="P12" s="59">
        <v>0</v>
      </c>
    </row>
    <row r="13" spans="1:21">
      <c r="A13" s="60" t="s">
        <v>1894</v>
      </c>
      <c r="B13" s="109" t="s">
        <v>3327</v>
      </c>
      <c r="C13" s="110" t="s">
        <v>3327</v>
      </c>
      <c r="D13" s="110" t="s">
        <v>3327</v>
      </c>
      <c r="E13" s="110" t="s">
        <v>3327</v>
      </c>
      <c r="F13" s="110" t="s">
        <v>3327</v>
      </c>
      <c r="G13" s="62">
        <v>0</v>
      </c>
      <c r="H13" s="110" t="s">
        <v>3327</v>
      </c>
      <c r="I13" s="110" t="s">
        <v>3327</v>
      </c>
      <c r="J13" s="61">
        <v>0</v>
      </c>
      <c r="K13" s="62">
        <v>0</v>
      </c>
      <c r="L13" s="110" t="s">
        <v>3327</v>
      </c>
      <c r="M13" s="62">
        <v>0</v>
      </c>
      <c r="N13" s="110" t="s">
        <v>3327</v>
      </c>
      <c r="O13" s="61">
        <v>0</v>
      </c>
      <c r="P13" s="61">
        <v>0</v>
      </c>
    </row>
    <row r="14" spans="1:21">
      <c r="A14" t="s">
        <v>180</v>
      </c>
      <c r="B14" t="s">
        <v>180</v>
      </c>
      <c r="C14" s="110" t="s">
        <v>3327</v>
      </c>
      <c r="D14" t="s">
        <v>180</v>
      </c>
      <c r="E14" s="110" t="s">
        <v>3327</v>
      </c>
      <c r="F14" s="110" t="s">
        <v>3327</v>
      </c>
      <c r="G14" s="58">
        <v>0</v>
      </c>
      <c r="H14" t="s">
        <v>180</v>
      </c>
      <c r="I14" s="59">
        <v>0</v>
      </c>
      <c r="J14" s="59">
        <v>0</v>
      </c>
      <c r="K14" s="58">
        <v>0</v>
      </c>
      <c r="L14" s="58">
        <v>0</v>
      </c>
      <c r="M14" s="58">
        <v>0</v>
      </c>
      <c r="N14" s="59">
        <v>0</v>
      </c>
      <c r="O14" s="59">
        <v>0</v>
      </c>
      <c r="P14" s="59">
        <v>0</v>
      </c>
    </row>
    <row r="15" spans="1:21">
      <c r="A15" s="60" t="s">
        <v>1895</v>
      </c>
      <c r="B15" s="109" t="s">
        <v>3327</v>
      </c>
      <c r="C15" s="110" t="s">
        <v>3327</v>
      </c>
      <c r="D15" s="110" t="s">
        <v>3327</v>
      </c>
      <c r="E15" s="110" t="s">
        <v>3327</v>
      </c>
      <c r="F15" s="110" t="s">
        <v>3327</v>
      </c>
      <c r="G15" s="62">
        <v>0</v>
      </c>
      <c r="H15" s="110" t="s">
        <v>3327</v>
      </c>
      <c r="I15" s="110" t="s">
        <v>3327</v>
      </c>
      <c r="J15" s="61">
        <v>0</v>
      </c>
      <c r="K15" s="62">
        <v>0</v>
      </c>
      <c r="L15" s="110" t="s">
        <v>3327</v>
      </c>
      <c r="M15" s="62">
        <v>0</v>
      </c>
      <c r="N15" s="110" t="s">
        <v>3327</v>
      </c>
      <c r="O15" s="61">
        <v>0</v>
      </c>
      <c r="P15" s="61">
        <v>0</v>
      </c>
    </row>
    <row r="16" spans="1:21">
      <c r="A16" s="60" t="s">
        <v>1896</v>
      </c>
      <c r="B16" s="109" t="s">
        <v>3327</v>
      </c>
      <c r="C16" s="110" t="s">
        <v>3327</v>
      </c>
      <c r="D16" s="110" t="s">
        <v>3327</v>
      </c>
      <c r="E16" s="110" t="s">
        <v>3327</v>
      </c>
      <c r="F16" s="110" t="s">
        <v>3327</v>
      </c>
      <c r="G16" s="62">
        <v>0</v>
      </c>
      <c r="H16" s="110" t="s">
        <v>3327</v>
      </c>
      <c r="I16" s="110" t="s">
        <v>3327</v>
      </c>
      <c r="J16" s="61">
        <v>0</v>
      </c>
      <c r="K16" s="62">
        <v>0</v>
      </c>
      <c r="L16" s="110" t="s">
        <v>3327</v>
      </c>
      <c r="M16" s="62">
        <v>0</v>
      </c>
      <c r="N16" s="110" t="s">
        <v>3327</v>
      </c>
      <c r="O16" s="61">
        <v>0</v>
      </c>
      <c r="P16" s="61">
        <v>0</v>
      </c>
    </row>
    <row r="17" spans="1:16">
      <c r="A17" t="s">
        <v>180</v>
      </c>
      <c r="B17" t="s">
        <v>180</v>
      </c>
      <c r="C17" s="110" t="s">
        <v>3327</v>
      </c>
      <c r="D17" t="s">
        <v>180</v>
      </c>
      <c r="E17" s="110" t="s">
        <v>3327</v>
      </c>
      <c r="F17" s="110" t="s">
        <v>3327</v>
      </c>
      <c r="G17" s="58">
        <v>0</v>
      </c>
      <c r="H17" t="s">
        <v>180</v>
      </c>
      <c r="I17" s="59">
        <v>0</v>
      </c>
      <c r="J17" s="59">
        <v>0</v>
      </c>
      <c r="K17" s="58">
        <v>0</v>
      </c>
      <c r="L17" s="58">
        <v>0</v>
      </c>
      <c r="M17" s="58">
        <v>0</v>
      </c>
      <c r="N17" s="59">
        <v>0</v>
      </c>
      <c r="O17" s="59">
        <v>0</v>
      </c>
      <c r="P17" s="59">
        <v>0</v>
      </c>
    </row>
    <row r="18" spans="1:16">
      <c r="A18" s="60" t="s">
        <v>1897</v>
      </c>
      <c r="B18" s="109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62">
        <v>0</v>
      </c>
      <c r="H18" s="110" t="s">
        <v>3327</v>
      </c>
      <c r="I18" s="110" t="s">
        <v>3327</v>
      </c>
      <c r="J18" s="61">
        <v>0</v>
      </c>
      <c r="K18" s="62">
        <v>0</v>
      </c>
      <c r="L18" s="110" t="s">
        <v>3327</v>
      </c>
      <c r="M18" s="62">
        <v>0</v>
      </c>
      <c r="N18" s="110" t="s">
        <v>3327</v>
      </c>
      <c r="O18" s="61">
        <v>0</v>
      </c>
      <c r="P18" s="61">
        <v>0</v>
      </c>
    </row>
    <row r="19" spans="1:16">
      <c r="A19" t="s">
        <v>180</v>
      </c>
      <c r="B19" t="s">
        <v>180</v>
      </c>
      <c r="C19" s="110" t="s">
        <v>3327</v>
      </c>
      <c r="D19" t="s">
        <v>180</v>
      </c>
      <c r="E19" s="110" t="s">
        <v>3327</v>
      </c>
      <c r="F19" s="110" t="s">
        <v>3327</v>
      </c>
      <c r="G19" s="58">
        <v>0</v>
      </c>
      <c r="H19" t="s">
        <v>180</v>
      </c>
      <c r="I19" s="59">
        <v>0</v>
      </c>
      <c r="J19" s="59">
        <v>0</v>
      </c>
      <c r="K19" s="58">
        <v>0</v>
      </c>
      <c r="L19" s="58">
        <v>0</v>
      </c>
      <c r="M19" s="58">
        <v>0</v>
      </c>
      <c r="N19" s="59">
        <v>0</v>
      </c>
      <c r="O19" s="59">
        <v>0</v>
      </c>
      <c r="P19" s="59">
        <v>0</v>
      </c>
    </row>
    <row r="20" spans="1:16">
      <c r="A20" s="60" t="s">
        <v>1898</v>
      </c>
      <c r="B20" s="109" t="s">
        <v>3327</v>
      </c>
      <c r="C20" s="110" t="s">
        <v>3327</v>
      </c>
      <c r="D20" s="110" t="s">
        <v>3327</v>
      </c>
      <c r="E20" s="110" t="s">
        <v>3327</v>
      </c>
      <c r="F20" s="110" t="s">
        <v>3327</v>
      </c>
      <c r="G20" s="62">
        <v>0</v>
      </c>
      <c r="H20" s="110" t="s">
        <v>3327</v>
      </c>
      <c r="I20" s="110" t="s">
        <v>3327</v>
      </c>
      <c r="J20" s="61">
        <v>0</v>
      </c>
      <c r="K20" s="62">
        <v>0</v>
      </c>
      <c r="L20" s="110" t="s">
        <v>3327</v>
      </c>
      <c r="M20" s="62">
        <v>0</v>
      </c>
      <c r="N20" s="110" t="s">
        <v>3327</v>
      </c>
      <c r="O20" s="61">
        <v>0</v>
      </c>
      <c r="P20" s="61">
        <v>0</v>
      </c>
    </row>
    <row r="21" spans="1:16">
      <c r="A21" t="s">
        <v>180</v>
      </c>
      <c r="B21" t="s">
        <v>180</v>
      </c>
      <c r="C21" s="110" t="s">
        <v>3327</v>
      </c>
      <c r="D21" t="s">
        <v>180</v>
      </c>
      <c r="E21" s="110" t="s">
        <v>3327</v>
      </c>
      <c r="F21" s="110" t="s">
        <v>3327</v>
      </c>
      <c r="G21" s="58">
        <v>0</v>
      </c>
      <c r="H21" t="s">
        <v>180</v>
      </c>
      <c r="I21" s="59">
        <v>0</v>
      </c>
      <c r="J21" s="59">
        <v>0</v>
      </c>
      <c r="K21" s="58">
        <v>0</v>
      </c>
      <c r="L21" s="58">
        <v>0</v>
      </c>
      <c r="M21" s="58">
        <v>0</v>
      </c>
      <c r="N21" s="59">
        <v>0</v>
      </c>
      <c r="O21" s="59">
        <v>0</v>
      </c>
      <c r="P21" s="59">
        <v>0</v>
      </c>
    </row>
    <row r="22" spans="1:16">
      <c r="A22" s="60" t="s">
        <v>1899</v>
      </c>
      <c r="B22" s="109" t="s">
        <v>3327</v>
      </c>
      <c r="C22" s="110" t="s">
        <v>3327</v>
      </c>
      <c r="D22" s="110" t="s">
        <v>3327</v>
      </c>
      <c r="E22" s="110" t="s">
        <v>3327</v>
      </c>
      <c r="F22" s="110" t="s">
        <v>3327</v>
      </c>
      <c r="G22" s="62">
        <v>0</v>
      </c>
      <c r="H22" s="110" t="s">
        <v>3327</v>
      </c>
      <c r="I22" s="110" t="s">
        <v>3327</v>
      </c>
      <c r="J22" s="61">
        <v>0</v>
      </c>
      <c r="K22" s="62">
        <v>0</v>
      </c>
      <c r="L22" s="110" t="s">
        <v>3327</v>
      </c>
      <c r="M22" s="62">
        <v>0</v>
      </c>
      <c r="N22" s="110" t="s">
        <v>3327</v>
      </c>
      <c r="O22" s="61">
        <v>0</v>
      </c>
      <c r="P22" s="61">
        <v>0</v>
      </c>
    </row>
    <row r="23" spans="1:16">
      <c r="A23" t="s">
        <v>180</v>
      </c>
      <c r="B23" t="s">
        <v>180</v>
      </c>
      <c r="C23" s="110" t="s">
        <v>3327</v>
      </c>
      <c r="D23" t="s">
        <v>180</v>
      </c>
      <c r="E23" s="110" t="s">
        <v>3327</v>
      </c>
      <c r="F23" s="110" t="s">
        <v>3327</v>
      </c>
      <c r="G23" s="58">
        <v>0</v>
      </c>
      <c r="H23" t="s">
        <v>180</v>
      </c>
      <c r="I23" s="59">
        <v>0</v>
      </c>
      <c r="J23" s="59">
        <v>0</v>
      </c>
      <c r="K23" s="58">
        <v>0</v>
      </c>
      <c r="L23" s="58">
        <v>0</v>
      </c>
      <c r="M23" s="58">
        <v>0</v>
      </c>
      <c r="N23" s="59">
        <v>0</v>
      </c>
      <c r="O23" s="59">
        <v>0</v>
      </c>
      <c r="P23" s="59">
        <v>0</v>
      </c>
    </row>
    <row r="24" spans="1:16">
      <c r="A24" s="60" t="s">
        <v>190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62">
        <v>0</v>
      </c>
      <c r="H24" s="110" t="s">
        <v>3327</v>
      </c>
      <c r="I24" s="110" t="s">
        <v>3327</v>
      </c>
      <c r="J24" s="61">
        <v>0</v>
      </c>
      <c r="K24" s="62">
        <v>0</v>
      </c>
      <c r="L24" s="110" t="s">
        <v>3327</v>
      </c>
      <c r="M24" s="62">
        <v>0</v>
      </c>
      <c r="N24" s="110" t="s">
        <v>3327</v>
      </c>
      <c r="O24" s="61">
        <v>0</v>
      </c>
      <c r="P24" s="61">
        <v>0</v>
      </c>
    </row>
    <row r="25" spans="1:16">
      <c r="A25" s="60" t="s">
        <v>1893</v>
      </c>
      <c r="B25" s="109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62">
        <v>0</v>
      </c>
      <c r="H25" s="110" t="s">
        <v>3327</v>
      </c>
      <c r="I25" s="110" t="s">
        <v>3327</v>
      </c>
      <c r="J25" s="61">
        <v>0</v>
      </c>
      <c r="K25" s="62">
        <v>0</v>
      </c>
      <c r="L25" s="110" t="s">
        <v>3327</v>
      </c>
      <c r="M25" s="62">
        <v>0</v>
      </c>
      <c r="N25" s="110" t="s">
        <v>3327</v>
      </c>
      <c r="O25" s="61">
        <v>0</v>
      </c>
      <c r="P25" s="61">
        <v>0</v>
      </c>
    </row>
    <row r="26" spans="1:16">
      <c r="A26" t="s">
        <v>180</v>
      </c>
      <c r="B26" t="s">
        <v>180</v>
      </c>
      <c r="C26" s="110" t="s">
        <v>3327</v>
      </c>
      <c r="D26" t="s">
        <v>180</v>
      </c>
      <c r="E26" s="110" t="s">
        <v>3327</v>
      </c>
      <c r="F26" s="110" t="s">
        <v>3327</v>
      </c>
      <c r="G26" s="58">
        <v>0</v>
      </c>
      <c r="H26" t="s">
        <v>180</v>
      </c>
      <c r="I26" s="59">
        <v>0</v>
      </c>
      <c r="J26" s="59">
        <v>0</v>
      </c>
      <c r="K26" s="58">
        <v>0</v>
      </c>
      <c r="L26" s="58">
        <v>0</v>
      </c>
      <c r="M26" s="58">
        <v>0</v>
      </c>
      <c r="N26" s="59">
        <v>0</v>
      </c>
      <c r="O26" s="59">
        <v>0</v>
      </c>
      <c r="P26" s="59">
        <v>0</v>
      </c>
    </row>
    <row r="27" spans="1:16">
      <c r="A27" s="60" t="s">
        <v>1894</v>
      </c>
      <c r="B27" s="109" t="s">
        <v>3327</v>
      </c>
      <c r="C27" s="110" t="s">
        <v>3327</v>
      </c>
      <c r="D27" s="110" t="s">
        <v>3327</v>
      </c>
      <c r="E27" s="110" t="s">
        <v>3327</v>
      </c>
      <c r="F27" s="110" t="s">
        <v>3327</v>
      </c>
      <c r="G27" s="62">
        <v>0</v>
      </c>
      <c r="H27" s="110" t="s">
        <v>3327</v>
      </c>
      <c r="I27" s="110" t="s">
        <v>3327</v>
      </c>
      <c r="J27" s="61">
        <v>0</v>
      </c>
      <c r="K27" s="62">
        <v>0</v>
      </c>
      <c r="L27" s="110" t="s">
        <v>3327</v>
      </c>
      <c r="M27" s="62">
        <v>0</v>
      </c>
      <c r="N27" s="110" t="s">
        <v>3327</v>
      </c>
      <c r="O27" s="61">
        <v>0</v>
      </c>
      <c r="P27" s="61">
        <v>0</v>
      </c>
    </row>
    <row r="28" spans="1:16">
      <c r="A28" t="s">
        <v>180</v>
      </c>
      <c r="B28" t="s">
        <v>180</v>
      </c>
      <c r="C28" s="110" t="s">
        <v>3327</v>
      </c>
      <c r="D28" t="s">
        <v>180</v>
      </c>
      <c r="E28" s="110" t="s">
        <v>3327</v>
      </c>
      <c r="F28" s="110" t="s">
        <v>3327</v>
      </c>
      <c r="G28" s="58">
        <v>0</v>
      </c>
      <c r="H28" t="s">
        <v>180</v>
      </c>
      <c r="I28" s="59">
        <v>0</v>
      </c>
      <c r="J28" s="59">
        <v>0</v>
      </c>
      <c r="K28" s="58">
        <v>0</v>
      </c>
      <c r="L28" s="58">
        <v>0</v>
      </c>
      <c r="M28" s="58">
        <v>0</v>
      </c>
      <c r="N28" s="59">
        <v>0</v>
      </c>
      <c r="O28" s="59">
        <v>0</v>
      </c>
      <c r="P28" s="59">
        <v>0</v>
      </c>
    </row>
    <row r="29" spans="1:16">
      <c r="A29" s="60" t="s">
        <v>1895</v>
      </c>
      <c r="B29" s="109" t="s">
        <v>3327</v>
      </c>
      <c r="C29" s="110" t="s">
        <v>3327</v>
      </c>
      <c r="D29" s="110" t="s">
        <v>3327</v>
      </c>
      <c r="E29" s="110" t="s">
        <v>3327</v>
      </c>
      <c r="F29" s="110" t="s">
        <v>3327</v>
      </c>
      <c r="G29" s="62">
        <v>0</v>
      </c>
      <c r="H29" s="110" t="s">
        <v>3327</v>
      </c>
      <c r="I29" s="110" t="s">
        <v>3327</v>
      </c>
      <c r="J29" s="61">
        <v>0</v>
      </c>
      <c r="K29" s="62">
        <v>0</v>
      </c>
      <c r="L29" s="110" t="s">
        <v>3327</v>
      </c>
      <c r="M29" s="62">
        <v>0</v>
      </c>
      <c r="N29" s="110" t="s">
        <v>3327</v>
      </c>
      <c r="O29" s="61">
        <v>0</v>
      </c>
      <c r="P29" s="61">
        <v>0</v>
      </c>
    </row>
    <row r="30" spans="1:16">
      <c r="A30" s="60" t="s">
        <v>1896</v>
      </c>
      <c r="B30" s="109" t="s">
        <v>3327</v>
      </c>
      <c r="C30" s="110" t="s">
        <v>3327</v>
      </c>
      <c r="D30" s="110" t="s">
        <v>3327</v>
      </c>
      <c r="E30" s="110" t="s">
        <v>3327</v>
      </c>
      <c r="F30" s="110" t="s">
        <v>3327</v>
      </c>
      <c r="G30" s="62">
        <v>0</v>
      </c>
      <c r="H30" s="110" t="s">
        <v>3327</v>
      </c>
      <c r="I30" s="110" t="s">
        <v>3327</v>
      </c>
      <c r="J30" s="61">
        <v>0</v>
      </c>
      <c r="K30" s="62">
        <v>0</v>
      </c>
      <c r="L30" s="110" t="s">
        <v>3327</v>
      </c>
      <c r="M30" s="62">
        <v>0</v>
      </c>
      <c r="N30" s="110" t="s">
        <v>3327</v>
      </c>
      <c r="O30" s="61">
        <v>0</v>
      </c>
      <c r="P30" s="61">
        <v>0</v>
      </c>
    </row>
    <row r="31" spans="1:16">
      <c r="A31" t="s">
        <v>180</v>
      </c>
      <c r="B31" t="s">
        <v>180</v>
      </c>
      <c r="C31" s="110" t="s">
        <v>3327</v>
      </c>
      <c r="D31" t="s">
        <v>180</v>
      </c>
      <c r="E31" s="110" t="s">
        <v>3327</v>
      </c>
      <c r="F31" s="110" t="s">
        <v>3327</v>
      </c>
      <c r="G31" s="58">
        <v>0</v>
      </c>
      <c r="H31" t="s">
        <v>180</v>
      </c>
      <c r="I31" s="59">
        <v>0</v>
      </c>
      <c r="J31" s="59">
        <v>0</v>
      </c>
      <c r="K31" s="58">
        <v>0</v>
      </c>
      <c r="L31" s="58">
        <v>0</v>
      </c>
      <c r="M31" s="58">
        <v>0</v>
      </c>
      <c r="N31" s="59">
        <v>0</v>
      </c>
      <c r="O31" s="59">
        <v>0</v>
      </c>
      <c r="P31" s="59">
        <v>0</v>
      </c>
    </row>
    <row r="32" spans="1:16">
      <c r="A32" s="60" t="s">
        <v>1897</v>
      </c>
      <c r="B32" s="109" t="s">
        <v>3327</v>
      </c>
      <c r="C32" s="110" t="s">
        <v>3327</v>
      </c>
      <c r="D32" s="110" t="s">
        <v>3327</v>
      </c>
      <c r="E32" s="110" t="s">
        <v>3327</v>
      </c>
      <c r="F32" s="110" t="s">
        <v>3327</v>
      </c>
      <c r="G32" s="62">
        <v>0</v>
      </c>
      <c r="H32" s="110" t="s">
        <v>3327</v>
      </c>
      <c r="I32" s="110" t="s">
        <v>3327</v>
      </c>
      <c r="J32" s="61">
        <v>0</v>
      </c>
      <c r="K32" s="62">
        <v>0</v>
      </c>
      <c r="L32" s="110" t="s">
        <v>3327</v>
      </c>
      <c r="M32" s="62">
        <v>0</v>
      </c>
      <c r="N32" s="110" t="s">
        <v>3327</v>
      </c>
      <c r="O32" s="61">
        <v>0</v>
      </c>
      <c r="P32" s="61">
        <v>0</v>
      </c>
    </row>
    <row r="33" spans="1:16">
      <c r="A33" t="s">
        <v>180</v>
      </c>
      <c r="B33" t="s">
        <v>180</v>
      </c>
      <c r="C33" s="110" t="s">
        <v>3327</v>
      </c>
      <c r="D33" t="s">
        <v>180</v>
      </c>
      <c r="E33" s="110" t="s">
        <v>3327</v>
      </c>
      <c r="F33" s="110" t="s">
        <v>3327</v>
      </c>
      <c r="G33" s="58">
        <v>0</v>
      </c>
      <c r="H33" t="s">
        <v>180</v>
      </c>
      <c r="I33" s="59">
        <v>0</v>
      </c>
      <c r="J33" s="59">
        <v>0</v>
      </c>
      <c r="K33" s="58">
        <v>0</v>
      </c>
      <c r="L33" s="58">
        <v>0</v>
      </c>
      <c r="M33" s="58">
        <v>0</v>
      </c>
      <c r="N33" s="59">
        <v>0</v>
      </c>
      <c r="O33" s="59">
        <v>0</v>
      </c>
      <c r="P33" s="59">
        <v>0</v>
      </c>
    </row>
    <row r="34" spans="1:16">
      <c r="A34" s="60" t="s">
        <v>1898</v>
      </c>
      <c r="B34" s="109" t="s">
        <v>3327</v>
      </c>
      <c r="C34" s="110" t="s">
        <v>3327</v>
      </c>
      <c r="D34" s="110" t="s">
        <v>3327</v>
      </c>
      <c r="E34" s="110" t="s">
        <v>3327</v>
      </c>
      <c r="F34" s="110" t="s">
        <v>3327</v>
      </c>
      <c r="G34" s="62">
        <v>0</v>
      </c>
      <c r="H34" s="110" t="s">
        <v>3327</v>
      </c>
      <c r="I34" s="110" t="s">
        <v>3327</v>
      </c>
      <c r="J34" s="61">
        <v>0</v>
      </c>
      <c r="K34" s="62">
        <v>0</v>
      </c>
      <c r="L34" s="110" t="s">
        <v>3327</v>
      </c>
      <c r="M34" s="62">
        <v>0</v>
      </c>
      <c r="N34" s="110" t="s">
        <v>3327</v>
      </c>
      <c r="O34" s="61">
        <v>0</v>
      </c>
      <c r="P34" s="61">
        <v>0</v>
      </c>
    </row>
    <row r="35" spans="1:16">
      <c r="A35" t="s">
        <v>180</v>
      </c>
      <c r="B35" t="s">
        <v>180</v>
      </c>
      <c r="C35" s="110" t="s">
        <v>3327</v>
      </c>
      <c r="D35" t="s">
        <v>180</v>
      </c>
      <c r="E35" s="110" t="s">
        <v>3327</v>
      </c>
      <c r="F35" s="110" t="s">
        <v>3327</v>
      </c>
      <c r="G35" s="58">
        <v>0</v>
      </c>
      <c r="H35" t="s">
        <v>180</v>
      </c>
      <c r="I35" s="59">
        <v>0</v>
      </c>
      <c r="J35" s="59">
        <v>0</v>
      </c>
      <c r="K35" s="58">
        <v>0</v>
      </c>
      <c r="L35" s="58">
        <v>0</v>
      </c>
      <c r="M35" s="58">
        <v>0</v>
      </c>
      <c r="N35" s="59">
        <v>0</v>
      </c>
      <c r="O35" s="59">
        <v>0</v>
      </c>
      <c r="P35" s="59">
        <v>0</v>
      </c>
    </row>
    <row r="36" spans="1:16">
      <c r="A36" s="60" t="s">
        <v>1899</v>
      </c>
      <c r="B36" s="109" t="s">
        <v>3327</v>
      </c>
      <c r="C36" s="110" t="s">
        <v>3327</v>
      </c>
      <c r="D36" s="110" t="s">
        <v>3327</v>
      </c>
      <c r="E36" s="110" t="s">
        <v>3327</v>
      </c>
      <c r="F36" s="110" t="s">
        <v>3327</v>
      </c>
      <c r="G36" s="62">
        <v>0</v>
      </c>
      <c r="H36" s="110" t="s">
        <v>3327</v>
      </c>
      <c r="I36" s="110" t="s">
        <v>3327</v>
      </c>
      <c r="J36" s="61">
        <v>0</v>
      </c>
      <c r="K36" s="62">
        <v>0</v>
      </c>
      <c r="L36" s="110" t="s">
        <v>3327</v>
      </c>
      <c r="M36" s="62">
        <v>0</v>
      </c>
      <c r="N36" s="110" t="s">
        <v>3327</v>
      </c>
      <c r="O36" s="61">
        <v>0</v>
      </c>
      <c r="P36" s="61">
        <v>0</v>
      </c>
    </row>
    <row r="37" spans="1:16">
      <c r="A37" t="s">
        <v>180</v>
      </c>
      <c r="B37" t="s">
        <v>180</v>
      </c>
      <c r="C37" s="110" t="s">
        <v>3327</v>
      </c>
      <c r="D37" t="s">
        <v>180</v>
      </c>
      <c r="E37" s="110" t="s">
        <v>3327</v>
      </c>
      <c r="F37" s="110" t="s">
        <v>3327</v>
      </c>
      <c r="G37" s="58">
        <v>0</v>
      </c>
      <c r="H37" t="s">
        <v>180</v>
      </c>
      <c r="I37" s="59">
        <v>0</v>
      </c>
      <c r="J37" s="59">
        <v>0</v>
      </c>
      <c r="K37" s="58">
        <v>0</v>
      </c>
      <c r="L37" s="58">
        <v>0</v>
      </c>
      <c r="M37" s="58">
        <v>0</v>
      </c>
      <c r="N37" s="59">
        <v>0</v>
      </c>
      <c r="O37" s="59">
        <v>0</v>
      </c>
      <c r="P37" s="59">
        <v>0</v>
      </c>
    </row>
    <row r="38" spans="1:16">
      <c r="A38" t="s">
        <v>192</v>
      </c>
      <c r="B38" s="109" t="s">
        <v>3327</v>
      </c>
      <c r="C38" s="110" t="s">
        <v>3327</v>
      </c>
      <c r="D38" s="110" t="s">
        <v>3327</v>
      </c>
      <c r="E38" s="110" t="s">
        <v>3327</v>
      </c>
      <c r="F38" s="110" t="s">
        <v>3327</v>
      </c>
      <c r="G38" s="110" t="s">
        <v>3327</v>
      </c>
      <c r="H38" s="110" t="s">
        <v>3327</v>
      </c>
      <c r="I38" s="110" t="s">
        <v>3327</v>
      </c>
      <c r="J38" s="110" t="s">
        <v>3327</v>
      </c>
      <c r="K38" s="110" t="s">
        <v>3327</v>
      </c>
      <c r="L38" s="110" t="s">
        <v>3327</v>
      </c>
      <c r="M38" s="110" t="s">
        <v>3327</v>
      </c>
      <c r="N38" s="110" t="s">
        <v>3327</v>
      </c>
      <c r="O38" s="110" t="s">
        <v>3327</v>
      </c>
      <c r="P38" s="110" t="s">
        <v>3327</v>
      </c>
    </row>
    <row r="39" spans="1:16">
      <c r="A39" t="s">
        <v>303</v>
      </c>
      <c r="B39" s="109" t="s">
        <v>3327</v>
      </c>
      <c r="C39" s="110" t="s">
        <v>3327</v>
      </c>
      <c r="D39" s="110" t="s">
        <v>3327</v>
      </c>
      <c r="E39" s="110" t="s">
        <v>3327</v>
      </c>
      <c r="F39" s="110" t="s">
        <v>3327</v>
      </c>
      <c r="G39" s="110" t="s">
        <v>3327</v>
      </c>
      <c r="H39" s="110" t="s">
        <v>3327</v>
      </c>
      <c r="I39" s="110" t="s">
        <v>3327</v>
      </c>
      <c r="J39" s="110" t="s">
        <v>3327</v>
      </c>
      <c r="K39" s="110" t="s">
        <v>3327</v>
      </c>
      <c r="L39" s="110" t="s">
        <v>3327</v>
      </c>
      <c r="M39" s="110" t="s">
        <v>3327</v>
      </c>
      <c r="N39" s="110" t="s">
        <v>3327</v>
      </c>
      <c r="O39" s="110" t="s">
        <v>3327</v>
      </c>
      <c r="P39" s="110" t="s">
        <v>3327</v>
      </c>
    </row>
    <row r="40" spans="1:16">
      <c r="A40" t="s">
        <v>304</v>
      </c>
      <c r="B40" s="109" t="s">
        <v>3327</v>
      </c>
      <c r="C40" s="110" t="s">
        <v>3327</v>
      </c>
      <c r="D40" s="110" t="s">
        <v>3327</v>
      </c>
      <c r="E40" s="110" t="s">
        <v>3327</v>
      </c>
      <c r="F40" s="110" t="s">
        <v>3327</v>
      </c>
      <c r="G40" s="110" t="s">
        <v>3327</v>
      </c>
      <c r="H40" s="110" t="s">
        <v>3327</v>
      </c>
      <c r="I40" s="110" t="s">
        <v>3327</v>
      </c>
      <c r="J40" s="110" t="s">
        <v>3327</v>
      </c>
      <c r="K40" s="110" t="s">
        <v>3327</v>
      </c>
      <c r="L40" s="110" t="s">
        <v>3327</v>
      </c>
      <c r="M40" s="110" t="s">
        <v>3327</v>
      </c>
      <c r="N40" s="110" t="s">
        <v>3327</v>
      </c>
      <c r="O40" s="110" t="s">
        <v>3327</v>
      </c>
      <c r="P40" s="110" t="s">
        <v>3327</v>
      </c>
    </row>
    <row r="41" spans="1:16">
      <c r="A41" t="s">
        <v>305</v>
      </c>
      <c r="B41" s="109" t="s">
        <v>3327</v>
      </c>
      <c r="C41" s="110" t="s">
        <v>3327</v>
      </c>
      <c r="D41" s="110" t="s">
        <v>3327</v>
      </c>
      <c r="E41" s="110" t="s">
        <v>3327</v>
      </c>
      <c r="F41" s="110" t="s">
        <v>3327</v>
      </c>
      <c r="G41" s="110" t="s">
        <v>3327</v>
      </c>
      <c r="H41" s="110" t="s">
        <v>3327</v>
      </c>
      <c r="I41" s="110" t="s">
        <v>3327</v>
      </c>
      <c r="J41" s="110" t="s">
        <v>3327</v>
      </c>
      <c r="K41" s="110" t="s">
        <v>3327</v>
      </c>
      <c r="L41" s="110" t="s">
        <v>3327</v>
      </c>
      <c r="M41" s="110" t="s">
        <v>3327</v>
      </c>
      <c r="N41" s="110" t="s">
        <v>3327</v>
      </c>
      <c r="O41" s="110" t="s">
        <v>3327</v>
      </c>
      <c r="P41" s="110" t="s">
        <v>3327</v>
      </c>
    </row>
    <row r="42" spans="1:16" hidden="1"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A1:AY1048576 BA1:XFD1048576 AZ1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1">
      <c r="A1" s="2" t="s">
        <v>0</v>
      </c>
      <c r="B1" s="64" t="s">
        <v>3326</v>
      </c>
    </row>
    <row r="2" spans="1:21">
      <c r="A2" s="2" t="s">
        <v>1</v>
      </c>
      <c r="B2" s="10" t="s">
        <v>2601</v>
      </c>
    </row>
    <row r="3" spans="1:21">
      <c r="A3" s="2" t="s">
        <v>2</v>
      </c>
      <c r="B3" s="21" t="s">
        <v>2602</v>
      </c>
    </row>
    <row r="4" spans="1:21">
      <c r="A4" s="2" t="s">
        <v>3</v>
      </c>
      <c r="B4" s="65" t="s">
        <v>165</v>
      </c>
    </row>
    <row r="5" spans="1:21" s="16" customFormat="1">
      <c r="A5" s="35" t="s">
        <v>92</v>
      </c>
      <c r="B5" s="36" t="s">
        <v>125</v>
      </c>
      <c r="C5" s="36" t="s">
        <v>46</v>
      </c>
      <c r="D5" s="117" t="s">
        <v>47</v>
      </c>
      <c r="E5" s="117" t="s">
        <v>48</v>
      </c>
      <c r="F5" s="117" t="s">
        <v>67</v>
      </c>
      <c r="G5" s="117" t="s">
        <v>49</v>
      </c>
      <c r="H5" s="36" t="s">
        <v>68</v>
      </c>
      <c r="I5" s="36" t="s">
        <v>164</v>
      </c>
      <c r="J5" s="36" t="s">
        <v>50</v>
      </c>
      <c r="K5" s="38" t="s">
        <v>126</v>
      </c>
      <c r="L5" s="117" t="s">
        <v>52</v>
      </c>
      <c r="M5" s="36" t="s">
        <v>155</v>
      </c>
      <c r="N5" s="36" t="s">
        <v>156</v>
      </c>
      <c r="O5" s="36" t="s">
        <v>5</v>
      </c>
      <c r="P5" s="36" t="s">
        <v>54</v>
      </c>
      <c r="Q5" s="37" t="s">
        <v>151</v>
      </c>
      <c r="R5" s="14"/>
      <c r="S5" s="14"/>
      <c r="T5" s="14"/>
      <c r="U5" s="14"/>
    </row>
    <row r="6" spans="1:21" s="16" customFormat="1">
      <c r="A6" s="102" t="s">
        <v>3327</v>
      </c>
      <c r="B6" s="125" t="s">
        <v>3327</v>
      </c>
      <c r="C6" s="103" t="s">
        <v>3327</v>
      </c>
      <c r="D6" s="103" t="s">
        <v>3327</v>
      </c>
      <c r="E6" s="103" t="s">
        <v>3327</v>
      </c>
      <c r="F6" s="17" t="s">
        <v>70</v>
      </c>
      <c r="G6" s="103" t="s">
        <v>3327</v>
      </c>
      <c r="H6" s="17" t="s">
        <v>71</v>
      </c>
      <c r="I6" s="103" t="s">
        <v>3327</v>
      </c>
      <c r="J6" s="103" t="s">
        <v>3327</v>
      </c>
      <c r="K6" s="17" t="s">
        <v>7</v>
      </c>
      <c r="L6" s="17" t="s">
        <v>7</v>
      </c>
      <c r="M6" s="17" t="s">
        <v>152</v>
      </c>
      <c r="N6" s="103" t="s">
        <v>3327</v>
      </c>
      <c r="O6" s="17" t="s">
        <v>153</v>
      </c>
      <c r="P6" s="23" t="s">
        <v>7</v>
      </c>
      <c r="Q6" s="32" t="s">
        <v>7</v>
      </c>
      <c r="R6" s="14"/>
      <c r="S6" s="14"/>
      <c r="T6" s="14"/>
      <c r="U6" s="14"/>
    </row>
    <row r="7" spans="1:21" s="18" customFormat="1" ht="20.25">
      <c r="A7" s="104" t="s">
        <v>3327</v>
      </c>
      <c r="B7" s="15" t="s">
        <v>8</v>
      </c>
      <c r="C7" s="15" t="s">
        <v>9</v>
      </c>
      <c r="D7" s="15" t="s">
        <v>56</v>
      </c>
      <c r="E7" s="15" t="s">
        <v>57</v>
      </c>
      <c r="F7" s="6" t="s">
        <v>58</v>
      </c>
      <c r="G7" s="6" t="s">
        <v>59</v>
      </c>
      <c r="H7" s="6" t="s">
        <v>60</v>
      </c>
      <c r="I7" s="105" t="s">
        <v>3327</v>
      </c>
      <c r="J7" s="6" t="s">
        <v>61</v>
      </c>
      <c r="K7" s="6" t="s">
        <v>62</v>
      </c>
      <c r="L7" s="6" t="s">
        <v>63</v>
      </c>
      <c r="M7" s="26" t="s">
        <v>72</v>
      </c>
      <c r="N7" s="26" t="s">
        <v>73</v>
      </c>
      <c r="O7" s="26" t="s">
        <v>74</v>
      </c>
      <c r="P7" s="26" t="s">
        <v>75</v>
      </c>
      <c r="Q7" s="26" t="s">
        <v>76</v>
      </c>
      <c r="R7" s="14"/>
      <c r="S7" s="14"/>
      <c r="T7" s="14"/>
      <c r="U7" s="14"/>
    </row>
    <row r="8" spans="1:21" s="18" customFormat="1" ht="20.25">
      <c r="A8" s="19" t="s">
        <v>128</v>
      </c>
      <c r="B8" s="120" t="s">
        <v>3327</v>
      </c>
      <c r="C8" s="120" t="s">
        <v>3327</v>
      </c>
      <c r="D8" s="120" t="s">
        <v>3327</v>
      </c>
      <c r="E8" s="120" t="s">
        <v>3327</v>
      </c>
      <c r="F8" s="120" t="s">
        <v>3327</v>
      </c>
      <c r="G8" s="120" t="s">
        <v>3327</v>
      </c>
      <c r="H8" s="75">
        <v>2.16</v>
      </c>
      <c r="I8" s="120" t="s">
        <v>3327</v>
      </c>
      <c r="J8" s="120" t="s">
        <v>3327</v>
      </c>
      <c r="K8" s="120" t="s">
        <v>3327</v>
      </c>
      <c r="L8" s="76">
        <v>5.3499999999999999E-2</v>
      </c>
      <c r="M8" s="75">
        <v>102507.69</v>
      </c>
      <c r="N8" s="105" t="s">
        <v>3327</v>
      </c>
      <c r="O8" s="75">
        <v>275.56870644204668</v>
      </c>
      <c r="P8" s="76">
        <v>1</v>
      </c>
      <c r="Q8" s="76">
        <v>2.3999999999999998E-3</v>
      </c>
      <c r="R8" s="14"/>
      <c r="S8" s="14"/>
      <c r="T8" s="14"/>
      <c r="U8" s="14"/>
    </row>
    <row r="9" spans="1:21">
      <c r="A9" s="77" t="s">
        <v>173</v>
      </c>
      <c r="B9" s="109" t="s">
        <v>3327</v>
      </c>
      <c r="C9" s="109" t="s">
        <v>3327</v>
      </c>
      <c r="D9" s="110" t="s">
        <v>3327</v>
      </c>
      <c r="E9" s="110" t="s">
        <v>3327</v>
      </c>
      <c r="F9" s="110" t="s">
        <v>3327</v>
      </c>
      <c r="G9" s="110" t="s">
        <v>3327</v>
      </c>
      <c r="H9" s="78">
        <v>2.25</v>
      </c>
      <c r="I9" s="110" t="s">
        <v>3327</v>
      </c>
      <c r="J9" s="110" t="s">
        <v>3327</v>
      </c>
      <c r="K9" s="110" t="s">
        <v>3327</v>
      </c>
      <c r="L9" s="79">
        <v>4.7800000000000002E-2</v>
      </c>
      <c r="M9" s="78">
        <v>72882.7</v>
      </c>
      <c r="N9" s="110" t="s">
        <v>3327</v>
      </c>
      <c r="O9" s="78">
        <v>172.6189606614243</v>
      </c>
      <c r="P9" s="79">
        <v>0.62639999999999996</v>
      </c>
      <c r="Q9" s="79">
        <v>1.5E-3</v>
      </c>
    </row>
    <row r="10" spans="1:21">
      <c r="A10" s="77" t="s">
        <v>2020</v>
      </c>
      <c r="B10" s="109" t="s">
        <v>3327</v>
      </c>
      <c r="C10" s="109" t="s">
        <v>3327</v>
      </c>
      <c r="D10" s="110" t="s">
        <v>3327</v>
      </c>
      <c r="E10" s="110" t="s">
        <v>3327</v>
      </c>
      <c r="F10" s="110" t="s">
        <v>3327</v>
      </c>
      <c r="G10" s="110" t="s">
        <v>3327</v>
      </c>
      <c r="H10" s="78">
        <v>0</v>
      </c>
      <c r="I10" s="110" t="s">
        <v>3327</v>
      </c>
      <c r="J10" s="110" t="s">
        <v>3327</v>
      </c>
      <c r="K10" s="110" t="s">
        <v>3327</v>
      </c>
      <c r="L10" s="79">
        <v>0</v>
      </c>
      <c r="M10" s="78">
        <v>0</v>
      </c>
      <c r="N10" s="110" t="s">
        <v>3327</v>
      </c>
      <c r="O10" s="78">
        <v>0</v>
      </c>
      <c r="P10" s="79">
        <v>0</v>
      </c>
      <c r="Q10" s="79">
        <v>0</v>
      </c>
    </row>
    <row r="11" spans="1:21">
      <c r="A11" t="s">
        <v>180</v>
      </c>
      <c r="B11" s="109" t="s">
        <v>3327</v>
      </c>
      <c r="C11" t="s">
        <v>180</v>
      </c>
      <c r="D11" s="110" t="s">
        <v>3327</v>
      </c>
      <c r="E11" t="s">
        <v>180</v>
      </c>
      <c r="F11" s="110" t="s">
        <v>3327</v>
      </c>
      <c r="G11" s="110" t="s">
        <v>3327</v>
      </c>
      <c r="H11" s="58">
        <v>0</v>
      </c>
      <c r="I11" t="s">
        <v>180</v>
      </c>
      <c r="J11" t="s">
        <v>180</v>
      </c>
      <c r="K11" s="59">
        <v>0</v>
      </c>
      <c r="L11" s="59">
        <v>0</v>
      </c>
      <c r="M11" s="58">
        <v>0</v>
      </c>
      <c r="N11" s="58">
        <v>0</v>
      </c>
      <c r="O11" s="58">
        <v>0</v>
      </c>
      <c r="P11" s="59">
        <v>0</v>
      </c>
      <c r="Q11" s="59">
        <v>0</v>
      </c>
    </row>
    <row r="12" spans="1:21">
      <c r="A12" s="77" t="s">
        <v>2021</v>
      </c>
      <c r="B12" s="109" t="s">
        <v>3327</v>
      </c>
      <c r="C12" s="109" t="s">
        <v>3327</v>
      </c>
      <c r="D12" s="110" t="s">
        <v>3327</v>
      </c>
      <c r="E12" s="110" t="s">
        <v>3327</v>
      </c>
      <c r="F12" s="110" t="s">
        <v>3327</v>
      </c>
      <c r="G12" s="110" t="s">
        <v>3327</v>
      </c>
      <c r="H12" s="78">
        <v>7.3</v>
      </c>
      <c r="I12" s="110" t="s">
        <v>3327</v>
      </c>
      <c r="J12" s="110" t="s">
        <v>3327</v>
      </c>
      <c r="K12" s="110" t="s">
        <v>3327</v>
      </c>
      <c r="L12" s="79">
        <v>4.8300000000000003E-2</v>
      </c>
      <c r="M12" s="78">
        <v>2597.87</v>
      </c>
      <c r="N12" s="110" t="s">
        <v>3327</v>
      </c>
      <c r="O12" s="78">
        <v>2.7834126951404001</v>
      </c>
      <c r="P12" s="79">
        <v>1.01E-2</v>
      </c>
      <c r="Q12" s="79">
        <v>0</v>
      </c>
    </row>
    <row r="13" spans="1:21">
      <c r="A13" t="s">
        <v>3240</v>
      </c>
      <c r="B13" t="s">
        <v>2022</v>
      </c>
      <c r="C13" t="s">
        <v>2037</v>
      </c>
      <c r="D13" s="108" t="s">
        <v>3327</v>
      </c>
      <c r="E13" t="s">
        <v>3239</v>
      </c>
      <c r="F13" t="s">
        <v>2024</v>
      </c>
      <c r="G13" s="108" t="s">
        <v>3327</v>
      </c>
      <c r="H13" s="58">
        <v>6.81</v>
      </c>
      <c r="I13" t="s">
        <v>108</v>
      </c>
      <c r="J13" t="s">
        <v>98</v>
      </c>
      <c r="K13" s="59">
        <v>2.58E-2</v>
      </c>
      <c r="L13" s="59">
        <v>2.58E-2</v>
      </c>
      <c r="M13" s="58">
        <v>74.13</v>
      </c>
      <c r="N13" s="58">
        <v>114.1</v>
      </c>
      <c r="O13" s="58">
        <v>8.4582329999999997E-2</v>
      </c>
      <c r="P13" s="59">
        <v>2.9999999999999997E-4</v>
      </c>
      <c r="Q13" s="59">
        <v>0</v>
      </c>
    </row>
    <row r="14" spans="1:21">
      <c r="A14" t="s">
        <v>3240</v>
      </c>
      <c r="B14" t="s">
        <v>2022</v>
      </c>
      <c r="C14" t="s">
        <v>2035</v>
      </c>
      <c r="D14" s="108" t="s">
        <v>3327</v>
      </c>
      <c r="E14" t="s">
        <v>3239</v>
      </c>
      <c r="F14" t="s">
        <v>2024</v>
      </c>
      <c r="G14" s="108" t="s">
        <v>3327</v>
      </c>
      <c r="H14" s="58">
        <v>7.26</v>
      </c>
      <c r="I14" t="s">
        <v>108</v>
      </c>
      <c r="J14" t="s">
        <v>98</v>
      </c>
      <c r="K14" s="59">
        <v>5.62E-2</v>
      </c>
      <c r="L14" s="59">
        <v>5.62E-2</v>
      </c>
      <c r="M14" s="58">
        <v>111.18</v>
      </c>
      <c r="N14" s="58">
        <v>114.79</v>
      </c>
      <c r="O14" s="58">
        <v>0.12762352199999999</v>
      </c>
      <c r="P14" s="59">
        <v>5.0000000000000001E-4</v>
      </c>
      <c r="Q14" s="59">
        <v>0</v>
      </c>
    </row>
    <row r="15" spans="1:21">
      <c r="A15" t="s">
        <v>3240</v>
      </c>
      <c r="B15" t="s">
        <v>2022</v>
      </c>
      <c r="C15" t="s">
        <v>2027</v>
      </c>
      <c r="D15" s="108" t="s">
        <v>3327</v>
      </c>
      <c r="E15" t="s">
        <v>3239</v>
      </c>
      <c r="F15" t="s">
        <v>2024</v>
      </c>
      <c r="G15" s="108" t="s">
        <v>3327</v>
      </c>
      <c r="H15" s="58">
        <v>5.33</v>
      </c>
      <c r="I15" t="s">
        <v>108</v>
      </c>
      <c r="J15" t="s">
        <v>98</v>
      </c>
      <c r="K15" s="59">
        <v>5.1200000000000002E-2</v>
      </c>
      <c r="L15" s="59">
        <v>5.1200000000000002E-2</v>
      </c>
      <c r="M15" s="58">
        <v>87.3</v>
      </c>
      <c r="N15" s="58">
        <v>96.79</v>
      </c>
      <c r="O15" s="58">
        <v>8.4497669999999997E-2</v>
      </c>
      <c r="P15" s="59">
        <v>2.9999999999999997E-4</v>
      </c>
      <c r="Q15" s="59">
        <v>0</v>
      </c>
    </row>
    <row r="16" spans="1:21">
      <c r="A16" t="s">
        <v>3240</v>
      </c>
      <c r="B16" t="s">
        <v>2022</v>
      </c>
      <c r="C16" t="s">
        <v>2023</v>
      </c>
      <c r="D16" s="108" t="s">
        <v>3327</v>
      </c>
      <c r="E16" t="s">
        <v>3239</v>
      </c>
      <c r="F16" t="s">
        <v>2024</v>
      </c>
      <c r="G16" s="108" t="s">
        <v>3327</v>
      </c>
      <c r="H16" s="58">
        <v>7.63</v>
      </c>
      <c r="I16" t="s">
        <v>108</v>
      </c>
      <c r="J16" t="s">
        <v>98</v>
      </c>
      <c r="K16" s="59">
        <v>5.0799999999999998E-2</v>
      </c>
      <c r="L16" s="59">
        <v>5.0799999999999998E-2</v>
      </c>
      <c r="M16" s="58">
        <v>133.55000000000001</v>
      </c>
      <c r="N16" s="58">
        <v>98.9</v>
      </c>
      <c r="O16" s="58">
        <v>0.13208095</v>
      </c>
      <c r="P16" s="59">
        <v>5.0000000000000001E-4</v>
      </c>
      <c r="Q16" s="59">
        <v>0</v>
      </c>
    </row>
    <row r="17" spans="1:17">
      <c r="A17" t="s">
        <v>3240</v>
      </c>
      <c r="B17" t="s">
        <v>2022</v>
      </c>
      <c r="C17" t="s">
        <v>2038</v>
      </c>
      <c r="D17" s="108" t="s">
        <v>3327</v>
      </c>
      <c r="E17" t="s">
        <v>3239</v>
      </c>
      <c r="F17" t="s">
        <v>2026</v>
      </c>
      <c r="G17" s="108" t="s">
        <v>3327</v>
      </c>
      <c r="H17" s="58">
        <v>5.88</v>
      </c>
      <c r="I17" t="s">
        <v>108</v>
      </c>
      <c r="J17" t="s">
        <v>98</v>
      </c>
      <c r="K17" s="59">
        <v>2.35E-2</v>
      </c>
      <c r="L17" s="59">
        <v>2.35E-2</v>
      </c>
      <c r="M17" s="58">
        <v>55.76</v>
      </c>
      <c r="N17" s="58">
        <v>114.91</v>
      </c>
      <c r="O17" s="58">
        <v>6.4073816000000006E-2</v>
      </c>
      <c r="P17" s="59">
        <v>2.0000000000000001E-4</v>
      </c>
      <c r="Q17" s="59">
        <v>0</v>
      </c>
    </row>
    <row r="18" spans="1:17">
      <c r="A18" t="s">
        <v>3240</v>
      </c>
      <c r="B18" t="s">
        <v>2022</v>
      </c>
      <c r="C18" t="s">
        <v>2036</v>
      </c>
      <c r="D18" s="108" t="s">
        <v>3327</v>
      </c>
      <c r="E18" t="s">
        <v>3239</v>
      </c>
      <c r="F18" t="s">
        <v>2026</v>
      </c>
      <c r="G18" s="108" t="s">
        <v>3327</v>
      </c>
      <c r="H18" s="58">
        <v>6.84</v>
      </c>
      <c r="I18" t="s">
        <v>108</v>
      </c>
      <c r="J18" t="s">
        <v>98</v>
      </c>
      <c r="K18" s="59">
        <v>4.4999999999999998E-2</v>
      </c>
      <c r="L18" s="59">
        <v>4.4999999999999998E-2</v>
      </c>
      <c r="M18" s="58">
        <v>83.29</v>
      </c>
      <c r="N18" s="58">
        <v>119.75</v>
      </c>
      <c r="O18" s="58">
        <v>9.9739775000000003E-2</v>
      </c>
      <c r="P18" s="59">
        <v>4.0000000000000002E-4</v>
      </c>
      <c r="Q18" s="59">
        <v>0</v>
      </c>
    </row>
    <row r="19" spans="1:17">
      <c r="A19" t="s">
        <v>3240</v>
      </c>
      <c r="B19" t="s">
        <v>2022</v>
      </c>
      <c r="C19" t="s">
        <v>2028</v>
      </c>
      <c r="D19" s="108" t="s">
        <v>3327</v>
      </c>
      <c r="E19" t="s">
        <v>3239</v>
      </c>
      <c r="F19" t="s">
        <v>2026</v>
      </c>
      <c r="G19" s="108" t="s">
        <v>3327</v>
      </c>
      <c r="H19" s="58">
        <v>4.49</v>
      </c>
      <c r="I19" t="s">
        <v>108</v>
      </c>
      <c r="J19" t="s">
        <v>98</v>
      </c>
      <c r="K19" s="59">
        <v>4.9799999999999997E-2</v>
      </c>
      <c r="L19" s="59">
        <v>4.9799999999999997E-2</v>
      </c>
      <c r="M19" s="58">
        <v>96.01</v>
      </c>
      <c r="N19" s="58">
        <v>95.69</v>
      </c>
      <c r="O19" s="58">
        <v>9.1871968999999998E-2</v>
      </c>
      <c r="P19" s="59">
        <v>2.9999999999999997E-4</v>
      </c>
      <c r="Q19" s="59">
        <v>0</v>
      </c>
    </row>
    <row r="20" spans="1:17">
      <c r="A20" t="s">
        <v>3240</v>
      </c>
      <c r="B20" t="s">
        <v>2022</v>
      </c>
      <c r="C20" t="s">
        <v>2025</v>
      </c>
      <c r="D20" s="108" t="s">
        <v>3327</v>
      </c>
      <c r="E20" t="s">
        <v>3239</v>
      </c>
      <c r="F20" t="s">
        <v>2026</v>
      </c>
      <c r="G20" s="108" t="s">
        <v>3327</v>
      </c>
      <c r="H20" s="58">
        <v>6.94</v>
      </c>
      <c r="I20" t="s">
        <v>108</v>
      </c>
      <c r="J20" t="s">
        <v>98</v>
      </c>
      <c r="K20" s="59">
        <v>4.8500000000000001E-2</v>
      </c>
      <c r="L20" s="59">
        <v>4.8500000000000001E-2</v>
      </c>
      <c r="M20" s="58">
        <v>125.05</v>
      </c>
      <c r="N20" s="58">
        <v>100.21</v>
      </c>
      <c r="O20" s="58">
        <v>0.12531260499999999</v>
      </c>
      <c r="P20" s="59">
        <v>5.0000000000000001E-4</v>
      </c>
      <c r="Q20" s="59">
        <v>0</v>
      </c>
    </row>
    <row r="21" spans="1:17">
      <c r="A21" t="s">
        <v>3240</v>
      </c>
      <c r="B21" t="s">
        <v>2022</v>
      </c>
      <c r="C21" t="s">
        <v>2033</v>
      </c>
      <c r="D21" s="108" t="s">
        <v>3327</v>
      </c>
      <c r="E21" t="s">
        <v>3239</v>
      </c>
      <c r="F21" t="s">
        <v>2030</v>
      </c>
      <c r="G21" s="108" t="s">
        <v>3327</v>
      </c>
      <c r="H21" s="58">
        <v>7.09</v>
      </c>
      <c r="I21" t="s">
        <v>108</v>
      </c>
      <c r="J21" t="s">
        <v>98</v>
      </c>
      <c r="K21" s="59">
        <v>2.35E-2</v>
      </c>
      <c r="L21" s="59">
        <v>2.35E-2</v>
      </c>
      <c r="M21" s="58">
        <v>76.989999999999995</v>
      </c>
      <c r="N21" s="58">
        <v>115.96</v>
      </c>
      <c r="O21" s="58">
        <v>8.9277603999999997E-2</v>
      </c>
      <c r="P21" s="59">
        <v>2.9999999999999997E-4</v>
      </c>
      <c r="Q21" s="59">
        <v>0</v>
      </c>
    </row>
    <row r="22" spans="1:17">
      <c r="A22" t="s">
        <v>3240</v>
      </c>
      <c r="B22" t="s">
        <v>2022</v>
      </c>
      <c r="C22" t="s">
        <v>2031</v>
      </c>
      <c r="D22" s="108" t="s">
        <v>3327</v>
      </c>
      <c r="E22" t="s">
        <v>3239</v>
      </c>
      <c r="F22" t="s">
        <v>2030</v>
      </c>
      <c r="G22" s="108" t="s">
        <v>3327</v>
      </c>
      <c r="H22" s="58">
        <v>7.71</v>
      </c>
      <c r="I22" t="s">
        <v>108</v>
      </c>
      <c r="J22" t="s">
        <v>98</v>
      </c>
      <c r="K22" s="59">
        <v>5.0500000000000003E-2</v>
      </c>
      <c r="L22" s="59">
        <v>5.0500000000000003E-2</v>
      </c>
      <c r="M22" s="58">
        <v>106.64</v>
      </c>
      <c r="N22" s="58">
        <v>120.63</v>
      </c>
      <c r="O22" s="58">
        <v>0.12863983200000001</v>
      </c>
      <c r="P22" s="59">
        <v>5.0000000000000001E-4</v>
      </c>
      <c r="Q22" s="59">
        <v>0</v>
      </c>
    </row>
    <row r="23" spans="1:17">
      <c r="A23" t="s">
        <v>3240</v>
      </c>
      <c r="B23" t="s">
        <v>2022</v>
      </c>
      <c r="C23" t="s">
        <v>2032</v>
      </c>
      <c r="D23" s="108" t="s">
        <v>3327</v>
      </c>
      <c r="E23" t="s">
        <v>3239</v>
      </c>
      <c r="F23" t="s">
        <v>2030</v>
      </c>
      <c r="G23" s="108" t="s">
        <v>3327</v>
      </c>
      <c r="H23" s="58">
        <v>8.16</v>
      </c>
      <c r="I23" t="s">
        <v>108</v>
      </c>
      <c r="J23" t="s">
        <v>98</v>
      </c>
      <c r="K23" s="59">
        <v>4.7699999999999999E-2</v>
      </c>
      <c r="L23" s="59">
        <v>4.7699999999999999E-2</v>
      </c>
      <c r="M23" s="58">
        <v>210.8</v>
      </c>
      <c r="N23" s="58">
        <v>101.57</v>
      </c>
      <c r="O23" s="58">
        <v>0.21410956</v>
      </c>
      <c r="P23" s="59">
        <v>8.0000000000000004E-4</v>
      </c>
      <c r="Q23" s="59">
        <v>0</v>
      </c>
    </row>
    <row r="24" spans="1:17">
      <c r="A24" t="s">
        <v>3240</v>
      </c>
      <c r="B24" t="s">
        <v>2022</v>
      </c>
      <c r="C24" t="s">
        <v>2034</v>
      </c>
      <c r="D24" s="108" t="s">
        <v>3327</v>
      </c>
      <c r="E24" t="s">
        <v>3239</v>
      </c>
      <c r="F24" t="s">
        <v>2030</v>
      </c>
      <c r="G24" s="108" t="s">
        <v>3327</v>
      </c>
      <c r="H24" s="58">
        <v>6</v>
      </c>
      <c r="I24" t="s">
        <v>108</v>
      </c>
      <c r="J24" t="s">
        <v>98</v>
      </c>
      <c r="K24" s="59">
        <v>4.9299999999999997E-2</v>
      </c>
      <c r="L24" s="59">
        <v>4.9299999999999997E-2</v>
      </c>
      <c r="M24" s="58">
        <v>257.31</v>
      </c>
      <c r="N24" s="58">
        <v>93.88</v>
      </c>
      <c r="O24" s="58">
        <v>0.241562628</v>
      </c>
      <c r="P24" s="59">
        <v>8.9999999999999998E-4</v>
      </c>
      <c r="Q24" s="59">
        <v>0</v>
      </c>
    </row>
    <row r="25" spans="1:17">
      <c r="A25" t="s">
        <v>3240</v>
      </c>
      <c r="B25" t="s">
        <v>2022</v>
      </c>
      <c r="C25" t="s">
        <v>2029</v>
      </c>
      <c r="D25" s="108" t="s">
        <v>3327</v>
      </c>
      <c r="E25" t="s">
        <v>3239</v>
      </c>
      <c r="F25" t="s">
        <v>2030</v>
      </c>
      <c r="G25" s="108" t="s">
        <v>3327</v>
      </c>
      <c r="H25" s="58">
        <v>7.44</v>
      </c>
      <c r="I25" t="s">
        <v>108</v>
      </c>
      <c r="J25" t="s">
        <v>98</v>
      </c>
      <c r="K25" s="59">
        <v>6.4500000000000002E-2</v>
      </c>
      <c r="L25" s="59">
        <v>6.4500000000000002E-2</v>
      </c>
      <c r="M25" s="58">
        <v>56.68</v>
      </c>
      <c r="N25" s="58">
        <v>113.97</v>
      </c>
      <c r="O25" s="58">
        <v>6.4598195999999997E-2</v>
      </c>
      <c r="P25" s="59">
        <v>2.0000000000000001E-4</v>
      </c>
      <c r="Q25" s="59">
        <v>0</v>
      </c>
    </row>
    <row r="26" spans="1:17">
      <c r="A26" t="s">
        <v>3240</v>
      </c>
      <c r="B26" t="s">
        <v>2022</v>
      </c>
      <c r="C26" t="s">
        <v>2044</v>
      </c>
      <c r="D26" s="108" t="s">
        <v>3327</v>
      </c>
      <c r="E26" t="s">
        <v>3239</v>
      </c>
      <c r="F26" t="s">
        <v>217</v>
      </c>
      <c r="G26" s="108" t="s">
        <v>3327</v>
      </c>
      <c r="H26" s="58">
        <v>3.97</v>
      </c>
      <c r="I26" t="s">
        <v>108</v>
      </c>
      <c r="J26" t="s">
        <v>98</v>
      </c>
      <c r="K26" s="59">
        <v>2.7699999999999999E-2</v>
      </c>
      <c r="L26" s="59">
        <v>2.7699999999999999E-2</v>
      </c>
      <c r="M26" s="58">
        <v>40.26</v>
      </c>
      <c r="N26" s="58">
        <v>123.23</v>
      </c>
      <c r="O26" s="58">
        <v>4.9612398000000002E-2</v>
      </c>
      <c r="P26" s="59">
        <v>2.0000000000000001E-4</v>
      </c>
      <c r="Q26" s="59">
        <v>0</v>
      </c>
    </row>
    <row r="27" spans="1:17">
      <c r="A27" t="s">
        <v>3240</v>
      </c>
      <c r="B27" t="s">
        <v>2022</v>
      </c>
      <c r="C27" t="s">
        <v>2043</v>
      </c>
      <c r="D27" s="108" t="s">
        <v>3327</v>
      </c>
      <c r="E27" t="s">
        <v>3239</v>
      </c>
      <c r="F27" t="s">
        <v>217</v>
      </c>
      <c r="G27" s="108" t="s">
        <v>3327</v>
      </c>
      <c r="H27" s="58">
        <v>5.89</v>
      </c>
      <c r="I27" t="s">
        <v>108</v>
      </c>
      <c r="J27" t="s">
        <v>98</v>
      </c>
      <c r="K27" s="59">
        <v>3.6600000000000001E-2</v>
      </c>
      <c r="L27" s="59">
        <v>3.6600000000000001E-2</v>
      </c>
      <c r="M27" s="58">
        <v>82.8</v>
      </c>
      <c r="N27" s="58">
        <v>121.64</v>
      </c>
      <c r="O27" s="58">
        <v>0.10071792</v>
      </c>
      <c r="P27" s="59">
        <v>4.0000000000000002E-4</v>
      </c>
      <c r="Q27" s="59">
        <v>0</v>
      </c>
    </row>
    <row r="28" spans="1:17">
      <c r="A28" t="s">
        <v>3240</v>
      </c>
      <c r="B28" t="s">
        <v>2022</v>
      </c>
      <c r="C28" t="s">
        <v>2042</v>
      </c>
      <c r="D28" s="108" t="s">
        <v>3327</v>
      </c>
      <c r="E28" t="s">
        <v>3239</v>
      </c>
      <c r="F28" t="s">
        <v>217</v>
      </c>
      <c r="G28" s="108" t="s">
        <v>3327</v>
      </c>
      <c r="H28" s="58">
        <v>4.9800000000000004</v>
      </c>
      <c r="I28" t="s">
        <v>108</v>
      </c>
      <c r="J28" t="s">
        <v>98</v>
      </c>
      <c r="K28" s="59">
        <v>3.8699999999999998E-2</v>
      </c>
      <c r="L28" s="59">
        <v>3.8699999999999998E-2</v>
      </c>
      <c r="M28" s="58">
        <v>53.68</v>
      </c>
      <c r="N28" s="58">
        <v>124.32</v>
      </c>
      <c r="O28" s="58">
        <v>6.6734976000000001E-2</v>
      </c>
      <c r="P28" s="59">
        <v>2.0000000000000001E-4</v>
      </c>
      <c r="Q28" s="59">
        <v>0</v>
      </c>
    </row>
    <row r="29" spans="1:17">
      <c r="A29" t="s">
        <v>3240</v>
      </c>
      <c r="B29" t="s">
        <v>2022</v>
      </c>
      <c r="C29" t="s">
        <v>2041</v>
      </c>
      <c r="D29" s="108" t="s">
        <v>3327</v>
      </c>
      <c r="E29" t="s">
        <v>3239</v>
      </c>
      <c r="F29" t="s">
        <v>217</v>
      </c>
      <c r="G29" s="108" t="s">
        <v>3327</v>
      </c>
      <c r="H29" s="58">
        <v>5.67</v>
      </c>
      <c r="I29" t="s">
        <v>108</v>
      </c>
      <c r="J29" t="s">
        <v>98</v>
      </c>
      <c r="K29" s="59">
        <v>1.89E-2</v>
      </c>
      <c r="L29" s="59">
        <v>1.89E-2</v>
      </c>
      <c r="M29" s="58">
        <v>22.29</v>
      </c>
      <c r="N29" s="58">
        <v>132.97999999999999</v>
      </c>
      <c r="O29" s="58">
        <v>2.9641242000000002E-2</v>
      </c>
      <c r="P29" s="59">
        <v>1E-4</v>
      </c>
      <c r="Q29" s="59">
        <v>0</v>
      </c>
    </row>
    <row r="30" spans="1:17">
      <c r="A30" t="s">
        <v>3240</v>
      </c>
      <c r="B30" t="s">
        <v>2022</v>
      </c>
      <c r="C30" t="s">
        <v>2039</v>
      </c>
      <c r="D30" s="108" t="s">
        <v>3327</v>
      </c>
      <c r="E30" t="s">
        <v>3239</v>
      </c>
      <c r="F30" t="s">
        <v>217</v>
      </c>
      <c r="G30" s="108" t="s">
        <v>3327</v>
      </c>
      <c r="H30" s="58">
        <v>3.37</v>
      </c>
      <c r="I30" t="s">
        <v>108</v>
      </c>
      <c r="J30" t="s">
        <v>98</v>
      </c>
      <c r="K30" s="59">
        <v>5.74E-2</v>
      </c>
      <c r="L30" s="59">
        <v>5.74E-2</v>
      </c>
      <c r="M30" s="58">
        <v>11.21</v>
      </c>
      <c r="N30" s="58">
        <v>100.54</v>
      </c>
      <c r="O30" s="58">
        <v>1.1270534E-2</v>
      </c>
      <c r="P30" s="59">
        <v>0</v>
      </c>
      <c r="Q30" s="59">
        <v>0</v>
      </c>
    </row>
    <row r="31" spans="1:17">
      <c r="A31" t="s">
        <v>3240</v>
      </c>
      <c r="B31" t="s">
        <v>2022</v>
      </c>
      <c r="C31" t="s">
        <v>2040</v>
      </c>
      <c r="D31" s="108" t="s">
        <v>3327</v>
      </c>
      <c r="E31" t="s">
        <v>3239</v>
      </c>
      <c r="F31" t="s">
        <v>217</v>
      </c>
      <c r="G31" s="108" t="s">
        <v>3327</v>
      </c>
      <c r="H31" s="58">
        <v>5.24</v>
      </c>
      <c r="I31" t="s">
        <v>108</v>
      </c>
      <c r="J31" t="s">
        <v>98</v>
      </c>
      <c r="K31" s="59">
        <v>4.4200000000000003E-2</v>
      </c>
      <c r="L31" s="59">
        <v>4.4200000000000003E-2</v>
      </c>
      <c r="M31" s="58">
        <v>133.53</v>
      </c>
      <c r="N31" s="58">
        <v>101.54</v>
      </c>
      <c r="O31" s="58">
        <v>0.13558636199999999</v>
      </c>
      <c r="P31" s="59">
        <v>5.0000000000000001E-4</v>
      </c>
      <c r="Q31" s="59">
        <v>0</v>
      </c>
    </row>
    <row r="32" spans="1:17">
      <c r="A32" t="s">
        <v>3241</v>
      </c>
      <c r="B32" t="s">
        <v>2022</v>
      </c>
      <c r="C32" t="s">
        <v>2053</v>
      </c>
      <c r="D32" s="108" t="s">
        <v>3327</v>
      </c>
      <c r="E32" t="s">
        <v>3239</v>
      </c>
      <c r="F32" t="s">
        <v>2046</v>
      </c>
      <c r="G32" s="108" t="s">
        <v>3327</v>
      </c>
      <c r="H32" s="58">
        <v>10.01</v>
      </c>
      <c r="I32" t="s">
        <v>108</v>
      </c>
      <c r="J32" t="s">
        <v>98</v>
      </c>
      <c r="K32" s="59">
        <v>3.39E-2</v>
      </c>
      <c r="L32" s="59">
        <v>3.39E-2</v>
      </c>
      <c r="M32" s="58">
        <v>87.24</v>
      </c>
      <c r="N32" s="58">
        <v>103.45</v>
      </c>
      <c r="O32" s="58">
        <v>9.0249780000000002E-2</v>
      </c>
      <c r="P32" s="59">
        <v>2.9999999999999997E-4</v>
      </c>
      <c r="Q32" s="59">
        <v>0</v>
      </c>
    </row>
    <row r="33" spans="1:17">
      <c r="A33" t="s">
        <v>3241</v>
      </c>
      <c r="B33" t="s">
        <v>2022</v>
      </c>
      <c r="C33" t="s">
        <v>2050</v>
      </c>
      <c r="D33" s="108" t="s">
        <v>3327</v>
      </c>
      <c r="E33" t="s">
        <v>3239</v>
      </c>
      <c r="F33" t="s">
        <v>2046</v>
      </c>
      <c r="G33" s="108" t="s">
        <v>3327</v>
      </c>
      <c r="H33" s="58">
        <v>11.19</v>
      </c>
      <c r="I33" t="s">
        <v>108</v>
      </c>
      <c r="J33" t="s">
        <v>98</v>
      </c>
      <c r="K33" s="59">
        <v>3.5499999999999997E-2</v>
      </c>
      <c r="L33" s="59">
        <v>3.5400000000000001E-2</v>
      </c>
      <c r="M33" s="58">
        <v>5.94</v>
      </c>
      <c r="N33" s="58">
        <v>141.12</v>
      </c>
      <c r="O33" s="58">
        <v>8.3825280000000002E-3</v>
      </c>
      <c r="P33" s="59">
        <v>0</v>
      </c>
      <c r="Q33" s="59">
        <v>0</v>
      </c>
    </row>
    <row r="34" spans="1:17">
      <c r="A34" t="s">
        <v>3241</v>
      </c>
      <c r="B34" t="s">
        <v>2022</v>
      </c>
      <c r="C34" t="s">
        <v>2051</v>
      </c>
      <c r="D34" s="108" t="s">
        <v>3327</v>
      </c>
      <c r="E34" t="s">
        <v>3239</v>
      </c>
      <c r="F34" t="s">
        <v>2046</v>
      </c>
      <c r="G34" s="108" t="s">
        <v>3327</v>
      </c>
      <c r="H34" s="58">
        <v>10.42</v>
      </c>
      <c r="I34" t="s">
        <v>108</v>
      </c>
      <c r="J34" t="s">
        <v>98</v>
      </c>
      <c r="K34" s="59">
        <v>3.1800000000000002E-2</v>
      </c>
      <c r="L34" s="59">
        <v>3.1800000000000002E-2</v>
      </c>
      <c r="M34" s="58">
        <v>29.56</v>
      </c>
      <c r="N34" s="58">
        <v>141.91999999999999</v>
      </c>
      <c r="O34" s="58">
        <v>4.1951552000000003E-2</v>
      </c>
      <c r="P34" s="59">
        <v>2.0000000000000001E-4</v>
      </c>
      <c r="Q34" s="59">
        <v>0</v>
      </c>
    </row>
    <row r="35" spans="1:17">
      <c r="A35" t="s">
        <v>3241</v>
      </c>
      <c r="B35" t="s">
        <v>2022</v>
      </c>
      <c r="C35" t="s">
        <v>2052</v>
      </c>
      <c r="D35" s="108" t="s">
        <v>3327</v>
      </c>
      <c r="E35" t="s">
        <v>3239</v>
      </c>
      <c r="F35" t="s">
        <v>2046</v>
      </c>
      <c r="G35" s="108" t="s">
        <v>3327</v>
      </c>
      <c r="H35" s="58">
        <v>10.51</v>
      </c>
      <c r="I35" t="s">
        <v>108</v>
      </c>
      <c r="J35" t="s">
        <v>98</v>
      </c>
      <c r="K35" s="59">
        <v>3.4299999999999997E-2</v>
      </c>
      <c r="L35" s="59">
        <v>3.4299999999999997E-2</v>
      </c>
      <c r="M35" s="58">
        <v>23.07</v>
      </c>
      <c r="N35" s="58">
        <v>129.63999999999999</v>
      </c>
      <c r="O35" s="58">
        <v>2.9907948E-2</v>
      </c>
      <c r="P35" s="59">
        <v>1E-4</v>
      </c>
      <c r="Q35" s="59">
        <v>0</v>
      </c>
    </row>
    <row r="36" spans="1:17">
      <c r="A36" t="s">
        <v>3241</v>
      </c>
      <c r="B36" t="s">
        <v>2022</v>
      </c>
      <c r="C36" t="s">
        <v>2049</v>
      </c>
      <c r="D36" s="108" t="s">
        <v>3327</v>
      </c>
      <c r="E36" t="s">
        <v>3239</v>
      </c>
      <c r="F36" t="s">
        <v>2046</v>
      </c>
      <c r="G36" s="108" t="s">
        <v>3327</v>
      </c>
      <c r="H36" s="58">
        <v>7.41</v>
      </c>
      <c r="I36" t="s">
        <v>108</v>
      </c>
      <c r="J36" t="s">
        <v>98</v>
      </c>
      <c r="K36" s="59">
        <v>7.0599999999999996E-2</v>
      </c>
      <c r="L36" s="59">
        <v>7.0599999999999996E-2</v>
      </c>
      <c r="M36" s="58">
        <v>50.05</v>
      </c>
      <c r="N36" s="58">
        <v>80.819999999999993</v>
      </c>
      <c r="O36" s="58">
        <v>4.0450409999999999E-2</v>
      </c>
      <c r="P36" s="59">
        <v>1E-4</v>
      </c>
      <c r="Q36" s="59">
        <v>0</v>
      </c>
    </row>
    <row r="37" spans="1:17">
      <c r="A37" t="s">
        <v>3241</v>
      </c>
      <c r="B37" t="s">
        <v>2022</v>
      </c>
      <c r="C37" t="s">
        <v>2045</v>
      </c>
      <c r="D37" s="108" t="s">
        <v>3327</v>
      </c>
      <c r="E37" t="s">
        <v>3239</v>
      </c>
      <c r="F37" t="s">
        <v>2046</v>
      </c>
      <c r="G37" s="108" t="s">
        <v>3327</v>
      </c>
      <c r="H37" s="58">
        <v>9</v>
      </c>
      <c r="I37" t="s">
        <v>108</v>
      </c>
      <c r="J37" t="s">
        <v>98</v>
      </c>
      <c r="K37" s="59">
        <v>7.1300000000000002E-2</v>
      </c>
      <c r="L37" s="59">
        <v>7.1400000000000005E-2</v>
      </c>
      <c r="M37" s="58">
        <v>79.260000000000005</v>
      </c>
      <c r="N37" s="58">
        <v>104.73</v>
      </c>
      <c r="O37" s="58">
        <v>8.3008998000000001E-2</v>
      </c>
      <c r="P37" s="59">
        <v>2.9999999999999997E-4</v>
      </c>
      <c r="Q37" s="59">
        <v>0</v>
      </c>
    </row>
    <row r="38" spans="1:17">
      <c r="A38" t="s">
        <v>3241</v>
      </c>
      <c r="B38" t="s">
        <v>2022</v>
      </c>
      <c r="C38" t="s">
        <v>2047</v>
      </c>
      <c r="D38" s="108" t="s">
        <v>3327</v>
      </c>
      <c r="E38" t="s">
        <v>3239</v>
      </c>
      <c r="F38" t="s">
        <v>2046</v>
      </c>
      <c r="G38" s="108" t="s">
        <v>3327</v>
      </c>
      <c r="H38" s="58">
        <v>8.4</v>
      </c>
      <c r="I38" t="s">
        <v>108</v>
      </c>
      <c r="J38" t="s">
        <v>98</v>
      </c>
      <c r="K38" s="59">
        <v>7.1900000000000006E-2</v>
      </c>
      <c r="L38" s="59">
        <v>7.1900000000000006E-2</v>
      </c>
      <c r="M38" s="58">
        <v>6.36</v>
      </c>
      <c r="N38" s="58">
        <v>101.69</v>
      </c>
      <c r="O38" s="58">
        <v>6.4674839999999999E-3</v>
      </c>
      <c r="P38" s="59">
        <v>0</v>
      </c>
      <c r="Q38" s="59">
        <v>0</v>
      </c>
    </row>
    <row r="39" spans="1:17">
      <c r="A39" t="s">
        <v>3241</v>
      </c>
      <c r="B39" t="s">
        <v>2022</v>
      </c>
      <c r="C39" t="s">
        <v>2048</v>
      </c>
      <c r="D39" s="108" t="s">
        <v>3327</v>
      </c>
      <c r="E39" t="s">
        <v>3239</v>
      </c>
      <c r="F39" t="s">
        <v>2046</v>
      </c>
      <c r="G39" s="108" t="s">
        <v>3327</v>
      </c>
      <c r="H39" s="58">
        <v>9.1999999999999993</v>
      </c>
      <c r="I39" t="s">
        <v>108</v>
      </c>
      <c r="J39" t="s">
        <v>98</v>
      </c>
      <c r="K39" s="59">
        <v>7.0599999999999996E-2</v>
      </c>
      <c r="L39" s="59">
        <v>7.0599999999999996E-2</v>
      </c>
      <c r="M39" s="58">
        <v>102.48</v>
      </c>
      <c r="N39" s="58">
        <v>105.04</v>
      </c>
      <c r="O39" s="58">
        <v>0.10764499199999999</v>
      </c>
      <c r="P39" s="59">
        <v>4.0000000000000002E-4</v>
      </c>
      <c r="Q39" s="59">
        <v>0</v>
      </c>
    </row>
    <row r="40" spans="1:17">
      <c r="A40" t="s">
        <v>3241</v>
      </c>
      <c r="B40" t="s">
        <v>2022</v>
      </c>
      <c r="C40" t="s">
        <v>2059</v>
      </c>
      <c r="D40" s="108" t="s">
        <v>3327</v>
      </c>
      <c r="E40" t="s">
        <v>3239</v>
      </c>
      <c r="F40" t="s">
        <v>237</v>
      </c>
      <c r="G40" s="108" t="s">
        <v>3327</v>
      </c>
      <c r="H40" s="58">
        <v>9.57</v>
      </c>
      <c r="I40" t="s">
        <v>108</v>
      </c>
      <c r="J40" t="s">
        <v>98</v>
      </c>
      <c r="K40" s="59">
        <v>4.4600000000000001E-2</v>
      </c>
      <c r="L40" s="59">
        <v>4.4600000000000001E-2</v>
      </c>
      <c r="M40" s="58">
        <v>93.61</v>
      </c>
      <c r="N40" s="58">
        <v>105.39944300000001</v>
      </c>
      <c r="O40" s="58">
        <v>9.8664418592300004E-2</v>
      </c>
      <c r="P40" s="59">
        <v>4.0000000000000002E-4</v>
      </c>
      <c r="Q40" s="59">
        <v>0</v>
      </c>
    </row>
    <row r="41" spans="1:17">
      <c r="A41" t="s">
        <v>3241</v>
      </c>
      <c r="B41" t="s">
        <v>2022</v>
      </c>
      <c r="C41" t="s">
        <v>2058</v>
      </c>
      <c r="D41" s="108" t="s">
        <v>3327</v>
      </c>
      <c r="E41" t="s">
        <v>3239</v>
      </c>
      <c r="F41" t="s">
        <v>237</v>
      </c>
      <c r="G41" s="108" t="s">
        <v>3327</v>
      </c>
      <c r="H41" s="58">
        <v>8.8800000000000008</v>
      </c>
      <c r="I41" t="s">
        <v>108</v>
      </c>
      <c r="J41" t="s">
        <v>98</v>
      </c>
      <c r="K41" s="59">
        <v>4.6600000000000003E-2</v>
      </c>
      <c r="L41" s="59">
        <v>4.6600000000000003E-2</v>
      </c>
      <c r="M41" s="58">
        <v>60.97</v>
      </c>
      <c r="N41" s="58">
        <v>139.14890399999999</v>
      </c>
      <c r="O41" s="58">
        <v>8.4839086768800004E-2</v>
      </c>
      <c r="P41" s="59">
        <v>2.9999999999999997E-4</v>
      </c>
      <c r="Q41" s="59">
        <v>0</v>
      </c>
    </row>
    <row r="42" spans="1:17">
      <c r="A42" t="s">
        <v>3241</v>
      </c>
      <c r="B42" t="s">
        <v>2022</v>
      </c>
      <c r="C42" t="s">
        <v>2060</v>
      </c>
      <c r="D42" s="108" t="s">
        <v>3327</v>
      </c>
      <c r="E42" t="s">
        <v>3239</v>
      </c>
      <c r="F42" t="s">
        <v>237</v>
      </c>
      <c r="G42" s="108" t="s">
        <v>3327</v>
      </c>
      <c r="H42" s="58">
        <v>9.99</v>
      </c>
      <c r="I42" t="s">
        <v>108</v>
      </c>
      <c r="J42" t="s">
        <v>98</v>
      </c>
      <c r="K42" s="59">
        <v>2.5899999999999999E-2</v>
      </c>
      <c r="L42" s="59">
        <v>2.5899999999999999E-2</v>
      </c>
      <c r="M42" s="58">
        <v>17.170000000000002</v>
      </c>
      <c r="N42" s="58">
        <v>130.05219399999999</v>
      </c>
      <c r="O42" s="58">
        <v>2.2329961709799999E-2</v>
      </c>
      <c r="P42" s="59">
        <v>1E-4</v>
      </c>
      <c r="Q42" s="59">
        <v>0</v>
      </c>
    </row>
    <row r="43" spans="1:17">
      <c r="A43" t="s">
        <v>3241</v>
      </c>
      <c r="B43" t="s">
        <v>2022</v>
      </c>
      <c r="C43" t="s">
        <v>2061</v>
      </c>
      <c r="D43" s="108" t="s">
        <v>3327</v>
      </c>
      <c r="E43" t="s">
        <v>3239</v>
      </c>
      <c r="F43" t="s">
        <v>237</v>
      </c>
      <c r="G43" s="108" t="s">
        <v>3327</v>
      </c>
      <c r="H43" s="58">
        <v>9.58</v>
      </c>
      <c r="I43" t="s">
        <v>108</v>
      </c>
      <c r="J43" t="s">
        <v>98</v>
      </c>
      <c r="K43" s="59">
        <v>2.9899999999999999E-2</v>
      </c>
      <c r="L43" s="59">
        <v>2.9899999999999999E-2</v>
      </c>
      <c r="M43" s="58">
        <v>19.98</v>
      </c>
      <c r="N43" s="58">
        <v>125.826601</v>
      </c>
      <c r="O43" s="58">
        <v>2.5140154879800002E-2</v>
      </c>
      <c r="P43" s="59">
        <v>1E-4</v>
      </c>
      <c r="Q43" s="59">
        <v>0</v>
      </c>
    </row>
    <row r="44" spans="1:17">
      <c r="A44" t="s">
        <v>3241</v>
      </c>
      <c r="B44" t="s">
        <v>2022</v>
      </c>
      <c r="C44" t="s">
        <v>2057</v>
      </c>
      <c r="D44" s="108" t="s">
        <v>3327</v>
      </c>
      <c r="E44" t="s">
        <v>3239</v>
      </c>
      <c r="F44" t="s">
        <v>237</v>
      </c>
      <c r="G44" s="108" t="s">
        <v>3327</v>
      </c>
      <c r="H44" s="58">
        <v>8.3800000000000008</v>
      </c>
      <c r="I44" t="s">
        <v>108</v>
      </c>
      <c r="J44" t="s">
        <v>98</v>
      </c>
      <c r="K44" s="59">
        <v>7.1099999999999997E-2</v>
      </c>
      <c r="L44" s="59">
        <v>7.1099999999999997E-2</v>
      </c>
      <c r="M44" s="58">
        <v>44.96</v>
      </c>
      <c r="N44" s="58">
        <v>85.123093999999995</v>
      </c>
      <c r="O44" s="58">
        <v>3.8271343062400001E-2</v>
      </c>
      <c r="P44" s="59">
        <v>1E-4</v>
      </c>
      <c r="Q44" s="59">
        <v>0</v>
      </c>
    </row>
    <row r="45" spans="1:17">
      <c r="A45" t="s">
        <v>3241</v>
      </c>
      <c r="B45" t="s">
        <v>2022</v>
      </c>
      <c r="C45" t="s">
        <v>2056</v>
      </c>
      <c r="D45" s="108" t="s">
        <v>3327</v>
      </c>
      <c r="E45" t="s">
        <v>3239</v>
      </c>
      <c r="F45" t="s">
        <v>237</v>
      </c>
      <c r="G45" s="108" t="s">
        <v>3327</v>
      </c>
      <c r="H45" s="58">
        <v>7.92</v>
      </c>
      <c r="I45" t="s">
        <v>108</v>
      </c>
      <c r="J45" t="s">
        <v>98</v>
      </c>
      <c r="K45" s="59">
        <v>7.6600000000000001E-2</v>
      </c>
      <c r="L45" s="59">
        <v>7.6600000000000001E-2</v>
      </c>
      <c r="M45" s="58">
        <v>24.49</v>
      </c>
      <c r="N45" s="58">
        <v>104.248654</v>
      </c>
      <c r="O45" s="58">
        <v>2.55304953646E-2</v>
      </c>
      <c r="P45" s="59">
        <v>1E-4</v>
      </c>
      <c r="Q45" s="59">
        <v>0</v>
      </c>
    </row>
    <row r="46" spans="1:17">
      <c r="A46" t="s">
        <v>3241</v>
      </c>
      <c r="B46" t="s">
        <v>2022</v>
      </c>
      <c r="C46" t="s">
        <v>2054</v>
      </c>
      <c r="D46" s="108" t="s">
        <v>3327</v>
      </c>
      <c r="E46" t="s">
        <v>3239</v>
      </c>
      <c r="F46" t="s">
        <v>237</v>
      </c>
      <c r="G46" s="108" t="s">
        <v>3327</v>
      </c>
      <c r="H46" s="58">
        <v>8.39</v>
      </c>
      <c r="I46" t="s">
        <v>108</v>
      </c>
      <c r="J46" t="s">
        <v>98</v>
      </c>
      <c r="K46" s="59">
        <v>4.4699999999999997E-2</v>
      </c>
      <c r="L46" s="59">
        <v>4.4699999999999997E-2</v>
      </c>
      <c r="M46" s="58">
        <v>12.14</v>
      </c>
      <c r="N46" s="58">
        <v>104.551463</v>
      </c>
      <c r="O46" s="58">
        <v>1.2692547608199999E-2</v>
      </c>
      <c r="P46" s="59">
        <v>0</v>
      </c>
      <c r="Q46" s="59">
        <v>0</v>
      </c>
    </row>
    <row r="47" spans="1:17">
      <c r="A47" t="s">
        <v>3241</v>
      </c>
      <c r="B47" t="s">
        <v>2022</v>
      </c>
      <c r="C47" t="s">
        <v>2055</v>
      </c>
      <c r="D47" s="108" t="s">
        <v>3327</v>
      </c>
      <c r="E47" t="s">
        <v>3239</v>
      </c>
      <c r="F47" t="s">
        <v>237</v>
      </c>
      <c r="G47" s="108" t="s">
        <v>3327</v>
      </c>
      <c r="H47" s="58">
        <v>8.2799999999999994</v>
      </c>
      <c r="I47" t="s">
        <v>108</v>
      </c>
      <c r="J47" t="s">
        <v>98</v>
      </c>
      <c r="K47" s="59">
        <v>7.9500000000000001E-2</v>
      </c>
      <c r="L47" s="59">
        <v>7.9500000000000001E-2</v>
      </c>
      <c r="M47" s="58">
        <v>122.13</v>
      </c>
      <c r="N47" s="58">
        <v>103.45296500000001</v>
      </c>
      <c r="O47" s="58">
        <v>0.12634710615450001</v>
      </c>
      <c r="P47" s="59">
        <v>5.0000000000000001E-4</v>
      </c>
      <c r="Q47" s="59">
        <v>0</v>
      </c>
    </row>
    <row r="48" spans="1:17">
      <c r="A48" s="77" t="s">
        <v>2062</v>
      </c>
      <c r="B48" s="109" t="s">
        <v>3327</v>
      </c>
      <c r="C48" s="109" t="s">
        <v>3327</v>
      </c>
      <c r="D48" s="110" t="s">
        <v>3327</v>
      </c>
      <c r="E48" s="110" t="s">
        <v>3327</v>
      </c>
      <c r="F48" s="110" t="s">
        <v>3327</v>
      </c>
      <c r="G48" s="110" t="s">
        <v>3327</v>
      </c>
      <c r="H48" s="78">
        <v>0</v>
      </c>
      <c r="I48" s="110" t="s">
        <v>3327</v>
      </c>
      <c r="J48" s="110" t="s">
        <v>3327</v>
      </c>
      <c r="K48" s="110" t="s">
        <v>3327</v>
      </c>
      <c r="L48" s="79">
        <v>0</v>
      </c>
      <c r="M48" s="78">
        <v>0</v>
      </c>
      <c r="N48" s="110" t="s">
        <v>3327</v>
      </c>
      <c r="O48" s="78">
        <v>0</v>
      </c>
      <c r="P48" s="79">
        <v>0</v>
      </c>
      <c r="Q48" s="79">
        <v>0</v>
      </c>
    </row>
    <row r="49" spans="1:17">
      <c r="A49" t="s">
        <v>180</v>
      </c>
      <c r="B49" s="109" t="s">
        <v>3327</v>
      </c>
      <c r="C49" t="s">
        <v>180</v>
      </c>
      <c r="D49" s="110" t="s">
        <v>3327</v>
      </c>
      <c r="E49" t="s">
        <v>180</v>
      </c>
      <c r="F49" s="110" t="s">
        <v>3327</v>
      </c>
      <c r="G49" s="110" t="s">
        <v>3327</v>
      </c>
      <c r="H49" s="58">
        <v>0</v>
      </c>
      <c r="I49" t="s">
        <v>180</v>
      </c>
      <c r="J49" t="s">
        <v>180</v>
      </c>
      <c r="K49" s="59">
        <v>0</v>
      </c>
      <c r="L49" s="59">
        <v>0</v>
      </c>
      <c r="M49" s="58">
        <v>0</v>
      </c>
      <c r="N49" s="58">
        <v>0</v>
      </c>
      <c r="O49" s="58">
        <v>0</v>
      </c>
      <c r="P49" s="59">
        <v>0</v>
      </c>
      <c r="Q49" s="59">
        <v>0</v>
      </c>
    </row>
    <row r="50" spans="1:17">
      <c r="A50" s="77" t="s">
        <v>2063</v>
      </c>
      <c r="B50" s="109" t="s">
        <v>3327</v>
      </c>
      <c r="C50" s="109" t="s">
        <v>3327</v>
      </c>
      <c r="D50" s="110" t="s">
        <v>3327</v>
      </c>
      <c r="E50" s="110" t="s">
        <v>3327</v>
      </c>
      <c r="F50" s="110" t="s">
        <v>3327</v>
      </c>
      <c r="G50" s="110" t="s">
        <v>3327</v>
      </c>
      <c r="H50" s="78">
        <v>2.17</v>
      </c>
      <c r="I50" s="110" t="s">
        <v>3327</v>
      </c>
      <c r="J50" s="110" t="s">
        <v>3327</v>
      </c>
      <c r="K50" s="110" t="s">
        <v>3327</v>
      </c>
      <c r="L50" s="79">
        <v>4.7800000000000002E-2</v>
      </c>
      <c r="M50" s="78">
        <v>70284.83</v>
      </c>
      <c r="N50" s="110" t="s">
        <v>3327</v>
      </c>
      <c r="O50" s="78">
        <v>169.83554796628391</v>
      </c>
      <c r="P50" s="79">
        <v>0.61629999999999996</v>
      </c>
      <c r="Q50" s="79">
        <v>1.5E-3</v>
      </c>
    </row>
    <row r="51" spans="1:17">
      <c r="A51" t="s">
        <v>3242</v>
      </c>
      <c r="B51" t="s">
        <v>2064</v>
      </c>
      <c r="C51" t="s">
        <v>2082</v>
      </c>
      <c r="D51" s="108" t="s">
        <v>3327</v>
      </c>
      <c r="E51" t="s">
        <v>323</v>
      </c>
      <c r="F51" t="s">
        <v>2083</v>
      </c>
      <c r="G51" t="s">
        <v>127</v>
      </c>
      <c r="H51" s="58">
        <v>1.95</v>
      </c>
      <c r="I51" t="s">
        <v>110</v>
      </c>
      <c r="J51" t="s">
        <v>98</v>
      </c>
      <c r="K51" s="59">
        <v>3.85E-2</v>
      </c>
      <c r="L51" s="59">
        <v>1.8800000000000001E-2</v>
      </c>
      <c r="M51" s="58">
        <v>29532.85</v>
      </c>
      <c r="N51" s="58">
        <v>148.19</v>
      </c>
      <c r="O51" s="58">
        <v>43.764730415000002</v>
      </c>
      <c r="P51" s="59">
        <v>0.1588</v>
      </c>
      <c r="Q51" s="59">
        <v>4.0000000000000002E-4</v>
      </c>
    </row>
    <row r="52" spans="1:17">
      <c r="A52" t="s">
        <v>3242</v>
      </c>
      <c r="B52" t="s">
        <v>2064</v>
      </c>
      <c r="C52" t="s">
        <v>2080</v>
      </c>
      <c r="D52" s="108" t="s">
        <v>3327</v>
      </c>
      <c r="E52" t="s">
        <v>323</v>
      </c>
      <c r="F52" t="s">
        <v>2081</v>
      </c>
      <c r="G52" t="s">
        <v>127</v>
      </c>
      <c r="H52" s="58">
        <v>1.94</v>
      </c>
      <c r="I52" t="s">
        <v>110</v>
      </c>
      <c r="J52" t="s">
        <v>100</v>
      </c>
      <c r="K52" s="59">
        <v>9.8500000000000004E-2</v>
      </c>
      <c r="L52" s="59">
        <v>5.8999999999999997E-2</v>
      </c>
      <c r="M52" s="58">
        <v>29030.68</v>
      </c>
      <c r="N52" s="58">
        <v>107.75</v>
      </c>
      <c r="O52" s="58">
        <v>113.4545827779</v>
      </c>
      <c r="P52" s="59">
        <v>0.41170000000000001</v>
      </c>
      <c r="Q52" s="59">
        <v>1E-3</v>
      </c>
    </row>
    <row r="53" spans="1:17">
      <c r="A53" t="s">
        <v>3243</v>
      </c>
      <c r="B53" t="s">
        <v>2064</v>
      </c>
      <c r="C53" t="s">
        <v>2069</v>
      </c>
      <c r="D53" s="108" t="s">
        <v>3327</v>
      </c>
      <c r="E53" t="s">
        <v>349</v>
      </c>
      <c r="F53" t="s">
        <v>2070</v>
      </c>
      <c r="G53" t="s">
        <v>177</v>
      </c>
      <c r="H53" s="58">
        <v>6.87</v>
      </c>
      <c r="I53" t="s">
        <v>110</v>
      </c>
      <c r="J53" t="s">
        <v>98</v>
      </c>
      <c r="K53" s="59">
        <v>2.7400000000000001E-2</v>
      </c>
      <c r="L53" s="59">
        <v>2.5899999999999999E-2</v>
      </c>
      <c r="M53" s="58">
        <v>26.18</v>
      </c>
      <c r="N53" s="58">
        <v>114.57</v>
      </c>
      <c r="O53" s="58">
        <v>2.9994426000000001E-2</v>
      </c>
      <c r="P53" s="59">
        <v>1E-4</v>
      </c>
      <c r="Q53" s="59">
        <v>0</v>
      </c>
    </row>
    <row r="54" spans="1:17">
      <c r="A54" t="s">
        <v>3243</v>
      </c>
      <c r="B54" t="s">
        <v>2064</v>
      </c>
      <c r="C54" t="s">
        <v>2071</v>
      </c>
      <c r="D54" s="108" t="s">
        <v>3327</v>
      </c>
      <c r="E54" t="s">
        <v>349</v>
      </c>
      <c r="F54" t="s">
        <v>2072</v>
      </c>
      <c r="G54" t="s">
        <v>177</v>
      </c>
      <c r="H54" s="58">
        <v>6.79</v>
      </c>
      <c r="I54" t="s">
        <v>110</v>
      </c>
      <c r="J54" t="s">
        <v>98</v>
      </c>
      <c r="K54" s="59">
        <v>3.15E-2</v>
      </c>
      <c r="L54" s="59">
        <v>2.76E-2</v>
      </c>
      <c r="M54" s="58">
        <v>3.74</v>
      </c>
      <c r="N54" s="58">
        <v>116.04</v>
      </c>
      <c r="O54" s="58">
        <v>4.3398960000000002E-3</v>
      </c>
      <c r="P54" s="59">
        <v>0</v>
      </c>
      <c r="Q54" s="59">
        <v>0</v>
      </c>
    </row>
    <row r="55" spans="1:17">
      <c r="A55" t="s">
        <v>3243</v>
      </c>
      <c r="B55" t="s">
        <v>2064</v>
      </c>
      <c r="C55" t="s">
        <v>2065</v>
      </c>
      <c r="D55" s="108" t="s">
        <v>3327</v>
      </c>
      <c r="E55" t="s">
        <v>349</v>
      </c>
      <c r="F55" t="s">
        <v>2066</v>
      </c>
      <c r="G55" t="s">
        <v>177</v>
      </c>
      <c r="H55" s="58">
        <v>6.82</v>
      </c>
      <c r="I55" t="s">
        <v>110</v>
      </c>
      <c r="J55" t="s">
        <v>98</v>
      </c>
      <c r="K55" s="59">
        <v>3.1699999999999999E-2</v>
      </c>
      <c r="L55" s="59">
        <v>2.3900000000000001E-2</v>
      </c>
      <c r="M55" s="58">
        <v>18.7</v>
      </c>
      <c r="N55" s="58">
        <v>118.66</v>
      </c>
      <c r="O55" s="58">
        <v>2.2189420000000001E-2</v>
      </c>
      <c r="P55" s="59">
        <v>1E-4</v>
      </c>
      <c r="Q55" s="59">
        <v>0</v>
      </c>
    </row>
    <row r="56" spans="1:17">
      <c r="A56" t="s">
        <v>3243</v>
      </c>
      <c r="B56" t="s">
        <v>2064</v>
      </c>
      <c r="C56" t="s">
        <v>2067</v>
      </c>
      <c r="D56" s="108" t="s">
        <v>3327</v>
      </c>
      <c r="E56" t="s">
        <v>349</v>
      </c>
      <c r="F56" t="s">
        <v>2068</v>
      </c>
      <c r="G56" t="s">
        <v>177</v>
      </c>
      <c r="H56" s="58">
        <v>6.82</v>
      </c>
      <c r="I56" t="s">
        <v>110</v>
      </c>
      <c r="J56" t="s">
        <v>98</v>
      </c>
      <c r="K56" s="59">
        <v>3.1699999999999999E-2</v>
      </c>
      <c r="L56" s="59">
        <v>2.41E-2</v>
      </c>
      <c r="M56" s="58">
        <v>26.18</v>
      </c>
      <c r="N56" s="58">
        <v>118.83</v>
      </c>
      <c r="O56" s="58">
        <v>3.1109694E-2</v>
      </c>
      <c r="P56" s="59">
        <v>1E-4</v>
      </c>
      <c r="Q56" s="59">
        <v>0</v>
      </c>
    </row>
    <row r="57" spans="1:17">
      <c r="A57" t="s">
        <v>3243</v>
      </c>
      <c r="B57" t="s">
        <v>2064</v>
      </c>
      <c r="C57" t="s">
        <v>2073</v>
      </c>
      <c r="D57" s="108" t="s">
        <v>3327</v>
      </c>
      <c r="E57" t="s">
        <v>349</v>
      </c>
      <c r="F57" t="s">
        <v>2074</v>
      </c>
      <c r="G57" t="s">
        <v>177</v>
      </c>
      <c r="H57" s="58">
        <v>6.76</v>
      </c>
      <c r="I57" t="s">
        <v>110</v>
      </c>
      <c r="J57" t="s">
        <v>98</v>
      </c>
      <c r="K57" s="59">
        <v>3.1899999999999998E-2</v>
      </c>
      <c r="L57" s="59">
        <v>2.9899999999999999E-2</v>
      </c>
      <c r="M57" s="58">
        <v>18.7</v>
      </c>
      <c r="N57" s="58">
        <v>113.75</v>
      </c>
      <c r="O57" s="58">
        <v>2.1271249999999998E-2</v>
      </c>
      <c r="P57" s="59">
        <v>1E-4</v>
      </c>
      <c r="Q57" s="59">
        <v>0</v>
      </c>
    </row>
    <row r="58" spans="1:17">
      <c r="A58" t="s">
        <v>3243</v>
      </c>
      <c r="B58" t="s">
        <v>2064</v>
      </c>
      <c r="C58" t="s">
        <v>2075</v>
      </c>
      <c r="D58" s="108" t="s">
        <v>3327</v>
      </c>
      <c r="E58" t="s">
        <v>349</v>
      </c>
      <c r="F58" t="s">
        <v>2076</v>
      </c>
      <c r="G58" t="s">
        <v>177</v>
      </c>
      <c r="H58" s="58">
        <v>6.79</v>
      </c>
      <c r="I58" t="s">
        <v>110</v>
      </c>
      <c r="J58" t="s">
        <v>98</v>
      </c>
      <c r="K58" s="59">
        <v>2.6599999999999999E-2</v>
      </c>
      <c r="L58" s="59">
        <v>3.56E-2</v>
      </c>
      <c r="M58" s="58">
        <v>39.369999999999997</v>
      </c>
      <c r="N58" s="58">
        <v>105.04</v>
      </c>
      <c r="O58" s="58">
        <v>4.1354248000000003E-2</v>
      </c>
      <c r="P58" s="59">
        <v>2.0000000000000001E-4</v>
      </c>
      <c r="Q58" s="59">
        <v>0</v>
      </c>
    </row>
    <row r="59" spans="1:17">
      <c r="A59" t="s">
        <v>3243</v>
      </c>
      <c r="B59" t="s">
        <v>2064</v>
      </c>
      <c r="C59" t="s">
        <v>2077</v>
      </c>
      <c r="D59" s="108" t="s">
        <v>3327</v>
      </c>
      <c r="E59" t="s">
        <v>349</v>
      </c>
      <c r="F59" t="s">
        <v>2078</v>
      </c>
      <c r="G59" t="s">
        <v>177</v>
      </c>
      <c r="H59" s="58">
        <v>6.91</v>
      </c>
      <c r="I59" t="s">
        <v>110</v>
      </c>
      <c r="J59" t="s">
        <v>98</v>
      </c>
      <c r="K59" s="59">
        <v>1.89E-2</v>
      </c>
      <c r="L59" s="59">
        <v>3.8100000000000002E-2</v>
      </c>
      <c r="M59" s="58">
        <v>39.880000000000003</v>
      </c>
      <c r="N59" s="58">
        <v>97.7</v>
      </c>
      <c r="O59" s="58">
        <v>3.8962759999999999E-2</v>
      </c>
      <c r="P59" s="59">
        <v>1E-4</v>
      </c>
      <c r="Q59" s="59">
        <v>0</v>
      </c>
    </row>
    <row r="60" spans="1:17">
      <c r="A60" t="s">
        <v>3243</v>
      </c>
      <c r="B60" t="s">
        <v>2064</v>
      </c>
      <c r="C60" t="s">
        <v>2079</v>
      </c>
      <c r="D60" s="108" t="s">
        <v>3327</v>
      </c>
      <c r="E60" t="s">
        <v>349</v>
      </c>
      <c r="F60" t="s">
        <v>473</v>
      </c>
      <c r="G60" t="s">
        <v>177</v>
      </c>
      <c r="H60" s="58">
        <v>6.82</v>
      </c>
      <c r="I60" t="s">
        <v>110</v>
      </c>
      <c r="J60" t="s">
        <v>98</v>
      </c>
      <c r="K60" s="59">
        <v>1.9E-2</v>
      </c>
      <c r="L60" s="59">
        <v>4.6199999999999998E-2</v>
      </c>
      <c r="M60" s="58">
        <v>60.64</v>
      </c>
      <c r="N60" s="58">
        <v>92.75</v>
      </c>
      <c r="O60" s="58">
        <v>5.6243599999999998E-2</v>
      </c>
      <c r="P60" s="59">
        <v>2.0000000000000001E-4</v>
      </c>
      <c r="Q60" s="59">
        <v>0</v>
      </c>
    </row>
    <row r="61" spans="1:17">
      <c r="A61" t="s">
        <v>3244</v>
      </c>
      <c r="B61" t="s">
        <v>2064</v>
      </c>
      <c r="C61" t="s">
        <v>2093</v>
      </c>
      <c r="D61" s="108" t="s">
        <v>3327</v>
      </c>
      <c r="E61" t="s">
        <v>2092</v>
      </c>
      <c r="F61" t="s">
        <v>198</v>
      </c>
      <c r="G61" t="s">
        <v>1982</v>
      </c>
      <c r="H61" s="58">
        <v>5.27</v>
      </c>
      <c r="I61" t="s">
        <v>103</v>
      </c>
      <c r="J61" t="s">
        <v>98</v>
      </c>
      <c r="K61" s="59">
        <v>3.9800000000000002E-2</v>
      </c>
      <c r="L61" s="59">
        <v>3.3599999999999998E-2</v>
      </c>
      <c r="M61" s="58">
        <v>397.89</v>
      </c>
      <c r="N61" s="58">
        <v>116.09</v>
      </c>
      <c r="O61" s="58">
        <v>0.46191050099999997</v>
      </c>
      <c r="P61" s="59">
        <v>1.6999999999999999E-3</v>
      </c>
      <c r="Q61" s="59">
        <v>0</v>
      </c>
    </row>
    <row r="62" spans="1:17">
      <c r="A62" t="s">
        <v>3245</v>
      </c>
      <c r="B62" t="s">
        <v>2064</v>
      </c>
      <c r="C62" t="s">
        <v>2091</v>
      </c>
      <c r="D62" s="108" t="s">
        <v>3327</v>
      </c>
      <c r="E62" t="s">
        <v>2092</v>
      </c>
      <c r="F62" t="s">
        <v>198</v>
      </c>
      <c r="G62" t="s">
        <v>1982</v>
      </c>
      <c r="H62" s="58">
        <v>2.96</v>
      </c>
      <c r="I62" t="s">
        <v>342</v>
      </c>
      <c r="J62" t="s">
        <v>98</v>
      </c>
      <c r="K62" s="59">
        <v>4.4999999999999998E-2</v>
      </c>
      <c r="L62" s="59">
        <v>1.66E-2</v>
      </c>
      <c r="M62" s="58">
        <v>131.6</v>
      </c>
      <c r="N62" s="58">
        <v>126.06</v>
      </c>
      <c r="O62" s="58">
        <v>0.16589496000000001</v>
      </c>
      <c r="P62" s="59">
        <v>5.9999999999999995E-4</v>
      </c>
      <c r="Q62" s="59">
        <v>0</v>
      </c>
    </row>
    <row r="63" spans="1:17">
      <c r="A63" t="s">
        <v>3246</v>
      </c>
      <c r="B63" t="s">
        <v>2064</v>
      </c>
      <c r="C63" t="s">
        <v>2086</v>
      </c>
      <c r="D63" s="108" t="s">
        <v>3327</v>
      </c>
      <c r="E63" t="s">
        <v>364</v>
      </c>
      <c r="F63" t="s">
        <v>2087</v>
      </c>
      <c r="G63" t="s">
        <v>127</v>
      </c>
      <c r="H63" s="58">
        <v>4.13</v>
      </c>
      <c r="I63" t="s">
        <v>322</v>
      </c>
      <c r="J63" t="s">
        <v>98</v>
      </c>
      <c r="K63" s="59">
        <v>2.98E-2</v>
      </c>
      <c r="L63" s="59">
        <v>2.64E-2</v>
      </c>
      <c r="M63" s="58">
        <v>357.5</v>
      </c>
      <c r="N63" s="58">
        <v>114.6</v>
      </c>
      <c r="O63" s="58">
        <v>0.40969499999999998</v>
      </c>
      <c r="P63" s="59">
        <v>1.5E-3</v>
      </c>
      <c r="Q63" s="59">
        <v>0</v>
      </c>
    </row>
    <row r="64" spans="1:17">
      <c r="A64" t="s">
        <v>3247</v>
      </c>
      <c r="B64" t="s">
        <v>2022</v>
      </c>
      <c r="C64" t="s">
        <v>2090</v>
      </c>
      <c r="D64" s="108" t="s">
        <v>3327</v>
      </c>
      <c r="E64" t="s">
        <v>364</v>
      </c>
      <c r="F64" t="s">
        <v>2085</v>
      </c>
      <c r="G64" t="s">
        <v>127</v>
      </c>
      <c r="H64" s="58">
        <v>3.94</v>
      </c>
      <c r="I64" t="s">
        <v>672</v>
      </c>
      <c r="J64" t="s">
        <v>98</v>
      </c>
      <c r="K64" s="59">
        <v>2.98E-2</v>
      </c>
      <c r="L64" s="59">
        <v>2.92E-2</v>
      </c>
      <c r="M64" s="58">
        <v>40.99</v>
      </c>
      <c r="N64" s="58">
        <v>113.58</v>
      </c>
      <c r="O64" s="58">
        <v>4.6556442000000003E-2</v>
      </c>
      <c r="P64" s="59">
        <v>2.0000000000000001E-4</v>
      </c>
      <c r="Q64" s="59">
        <v>0</v>
      </c>
    </row>
    <row r="65" spans="1:17">
      <c r="A65" t="s">
        <v>3247</v>
      </c>
      <c r="B65" t="s">
        <v>2022</v>
      </c>
      <c r="C65" t="s">
        <v>2088</v>
      </c>
      <c r="D65" s="108" t="s">
        <v>3327</v>
      </c>
      <c r="E65" t="s">
        <v>364</v>
      </c>
      <c r="F65" t="s">
        <v>2089</v>
      </c>
      <c r="G65" t="s">
        <v>127</v>
      </c>
      <c r="H65" s="58">
        <v>3.94</v>
      </c>
      <c r="I65" t="s">
        <v>672</v>
      </c>
      <c r="J65" t="s">
        <v>98</v>
      </c>
      <c r="K65" s="59">
        <v>2.98E-2</v>
      </c>
      <c r="L65" s="59">
        <v>2.92E-2</v>
      </c>
      <c r="M65" s="58">
        <v>1.1599999999999999</v>
      </c>
      <c r="N65" s="58">
        <v>113.58</v>
      </c>
      <c r="O65" s="58">
        <v>1.3175280000000001E-3</v>
      </c>
      <c r="P65" s="59">
        <v>0</v>
      </c>
      <c r="Q65" s="59">
        <v>0</v>
      </c>
    </row>
    <row r="66" spans="1:17">
      <c r="A66" t="s">
        <v>3248</v>
      </c>
      <c r="B66" t="s">
        <v>2022</v>
      </c>
      <c r="C66" t="s">
        <v>2084</v>
      </c>
      <c r="D66" s="108" t="s">
        <v>3327</v>
      </c>
      <c r="E66" t="s">
        <v>364</v>
      </c>
      <c r="F66" t="s">
        <v>2085</v>
      </c>
      <c r="G66" t="s">
        <v>127</v>
      </c>
      <c r="H66" s="58">
        <v>4.01</v>
      </c>
      <c r="I66" t="s">
        <v>672</v>
      </c>
      <c r="J66" t="s">
        <v>98</v>
      </c>
      <c r="K66" s="59">
        <v>2.98E-2</v>
      </c>
      <c r="L66" s="59">
        <v>2.0299999999999999E-2</v>
      </c>
      <c r="M66" s="58">
        <v>55.31</v>
      </c>
      <c r="N66" s="58">
        <v>117.59</v>
      </c>
      <c r="O66" s="58">
        <v>6.5039028999999998E-2</v>
      </c>
      <c r="P66" s="59">
        <v>2.0000000000000001E-4</v>
      </c>
      <c r="Q66" s="59">
        <v>0</v>
      </c>
    </row>
    <row r="67" spans="1:17">
      <c r="A67" t="s">
        <v>3249</v>
      </c>
      <c r="B67" t="s">
        <v>2064</v>
      </c>
      <c r="C67" t="s">
        <v>2095</v>
      </c>
      <c r="D67" s="108" t="s">
        <v>3327</v>
      </c>
      <c r="E67" t="s">
        <v>468</v>
      </c>
      <c r="F67" t="s">
        <v>358</v>
      </c>
      <c r="G67" t="s">
        <v>177</v>
      </c>
      <c r="H67" s="58">
        <v>7.76</v>
      </c>
      <c r="I67" t="s">
        <v>322</v>
      </c>
      <c r="J67" t="s">
        <v>98</v>
      </c>
      <c r="K67" s="59">
        <v>3.2199999999999999E-2</v>
      </c>
      <c r="L67" s="59">
        <v>3.5099999999999999E-2</v>
      </c>
      <c r="M67" s="58">
        <v>55.36</v>
      </c>
      <c r="N67" s="58">
        <v>110.26</v>
      </c>
      <c r="O67" s="58">
        <v>6.1039936000000003E-2</v>
      </c>
      <c r="P67" s="59">
        <v>2.0000000000000001E-4</v>
      </c>
      <c r="Q67" s="59">
        <v>0</v>
      </c>
    </row>
    <row r="68" spans="1:17">
      <c r="A68" t="s">
        <v>3249</v>
      </c>
      <c r="B68" t="s">
        <v>2064</v>
      </c>
      <c r="C68" t="s">
        <v>2096</v>
      </c>
      <c r="D68" s="108" t="s">
        <v>3327</v>
      </c>
      <c r="E68" t="s">
        <v>468</v>
      </c>
      <c r="F68" t="s">
        <v>358</v>
      </c>
      <c r="G68" t="s">
        <v>177</v>
      </c>
      <c r="H68" s="58">
        <v>7.75</v>
      </c>
      <c r="I68" t="s">
        <v>322</v>
      </c>
      <c r="J68" t="s">
        <v>98</v>
      </c>
      <c r="K68" s="59">
        <v>3.2599999999999997E-2</v>
      </c>
      <c r="L68" s="59">
        <v>3.5099999999999999E-2</v>
      </c>
      <c r="M68" s="58">
        <v>11.59</v>
      </c>
      <c r="N68" s="58">
        <v>109.68</v>
      </c>
      <c r="O68" s="58">
        <v>1.2711912000000001E-2</v>
      </c>
      <c r="P68" s="59">
        <v>0</v>
      </c>
      <c r="Q68" s="59">
        <v>0</v>
      </c>
    </row>
    <row r="69" spans="1:17">
      <c r="A69" t="s">
        <v>3249</v>
      </c>
      <c r="B69" t="s">
        <v>2064</v>
      </c>
      <c r="C69" t="s">
        <v>2097</v>
      </c>
      <c r="D69" s="108" t="s">
        <v>3327</v>
      </c>
      <c r="E69" t="s">
        <v>468</v>
      </c>
      <c r="F69" t="s">
        <v>358</v>
      </c>
      <c r="G69" t="s">
        <v>177</v>
      </c>
      <c r="H69" s="58">
        <v>7.69</v>
      </c>
      <c r="I69" t="s">
        <v>322</v>
      </c>
      <c r="J69" t="s">
        <v>98</v>
      </c>
      <c r="K69" s="59">
        <v>3.6600000000000001E-2</v>
      </c>
      <c r="L69" s="59">
        <v>3.4200000000000001E-2</v>
      </c>
      <c r="M69" s="58">
        <v>11.63</v>
      </c>
      <c r="N69" s="58">
        <v>113.19</v>
      </c>
      <c r="O69" s="58">
        <v>1.3163997E-2</v>
      </c>
      <c r="P69" s="59">
        <v>0</v>
      </c>
      <c r="Q69" s="59">
        <v>0</v>
      </c>
    </row>
    <row r="70" spans="1:17">
      <c r="A70" t="s">
        <v>3249</v>
      </c>
      <c r="B70" t="s">
        <v>2064</v>
      </c>
      <c r="C70" t="s">
        <v>2105</v>
      </c>
      <c r="D70" s="108" t="s">
        <v>3327</v>
      </c>
      <c r="E70" t="s">
        <v>468</v>
      </c>
      <c r="F70" t="s">
        <v>358</v>
      </c>
      <c r="G70" t="s">
        <v>177</v>
      </c>
      <c r="H70" s="58">
        <v>7.76</v>
      </c>
      <c r="I70" t="s">
        <v>322</v>
      </c>
      <c r="J70" t="s">
        <v>98</v>
      </c>
      <c r="K70" s="59">
        <v>3.4500000000000003E-2</v>
      </c>
      <c r="L70" s="59">
        <v>3.2800000000000003E-2</v>
      </c>
      <c r="M70" s="58">
        <v>21.83</v>
      </c>
      <c r="N70" s="58">
        <v>113.25</v>
      </c>
      <c r="O70" s="58">
        <v>2.4722475000000001E-2</v>
      </c>
      <c r="P70" s="59">
        <v>1E-4</v>
      </c>
      <c r="Q70" s="59">
        <v>0</v>
      </c>
    </row>
    <row r="71" spans="1:17">
      <c r="A71" t="s">
        <v>3249</v>
      </c>
      <c r="B71" t="s">
        <v>2064</v>
      </c>
      <c r="C71" t="s">
        <v>2106</v>
      </c>
      <c r="D71" s="108" t="s">
        <v>3327</v>
      </c>
      <c r="E71" t="s">
        <v>468</v>
      </c>
      <c r="F71" t="s">
        <v>358</v>
      </c>
      <c r="G71" t="s">
        <v>177</v>
      </c>
      <c r="H71" s="58">
        <v>7.83</v>
      </c>
      <c r="I71" t="s">
        <v>322</v>
      </c>
      <c r="J71" t="s">
        <v>98</v>
      </c>
      <c r="K71" s="59">
        <v>3.0499999999999999E-2</v>
      </c>
      <c r="L71" s="59">
        <v>3.2800000000000003E-2</v>
      </c>
      <c r="M71" s="58">
        <v>22.01</v>
      </c>
      <c r="N71" s="58">
        <v>109.75</v>
      </c>
      <c r="O71" s="58">
        <v>2.4155975E-2</v>
      </c>
      <c r="P71" s="59">
        <v>1E-4</v>
      </c>
      <c r="Q71" s="59">
        <v>0</v>
      </c>
    </row>
    <row r="72" spans="1:17">
      <c r="A72" t="s">
        <v>3249</v>
      </c>
      <c r="B72" t="s">
        <v>2064</v>
      </c>
      <c r="C72" t="s">
        <v>2098</v>
      </c>
      <c r="D72" s="108" t="s">
        <v>3327</v>
      </c>
      <c r="E72" t="s">
        <v>468</v>
      </c>
      <c r="F72" t="s">
        <v>358</v>
      </c>
      <c r="G72" t="s">
        <v>177</v>
      </c>
      <c r="H72" s="58">
        <v>7.82</v>
      </c>
      <c r="I72" t="s">
        <v>322</v>
      </c>
      <c r="J72" t="s">
        <v>98</v>
      </c>
      <c r="K72" s="59">
        <v>2.9000000000000001E-2</v>
      </c>
      <c r="L72" s="59">
        <v>3.5099999999999999E-2</v>
      </c>
      <c r="M72" s="58">
        <v>20.43</v>
      </c>
      <c r="N72" s="58">
        <v>105</v>
      </c>
      <c r="O72" s="58">
        <v>2.1451499999999998E-2</v>
      </c>
      <c r="P72" s="59">
        <v>1E-4</v>
      </c>
      <c r="Q72" s="59">
        <v>0</v>
      </c>
    </row>
    <row r="73" spans="1:17">
      <c r="A73" t="s">
        <v>3249</v>
      </c>
      <c r="B73" t="s">
        <v>2064</v>
      </c>
      <c r="C73" t="s">
        <v>2107</v>
      </c>
      <c r="D73" s="108" t="s">
        <v>3327</v>
      </c>
      <c r="E73" t="s">
        <v>468</v>
      </c>
      <c r="F73" t="s">
        <v>358</v>
      </c>
      <c r="G73" t="s">
        <v>177</v>
      </c>
      <c r="H73" s="58">
        <v>7.94</v>
      </c>
      <c r="I73" t="s">
        <v>322</v>
      </c>
      <c r="J73" t="s">
        <v>98</v>
      </c>
      <c r="K73" s="59">
        <v>2.3800000000000002E-2</v>
      </c>
      <c r="L73" s="59">
        <v>3.4599999999999999E-2</v>
      </c>
      <c r="M73" s="58">
        <v>1.45</v>
      </c>
      <c r="N73" s="58">
        <v>102</v>
      </c>
      <c r="O73" s="58">
        <v>1.4790000000000001E-3</v>
      </c>
      <c r="P73" s="59">
        <v>0</v>
      </c>
      <c r="Q73" s="59">
        <v>0</v>
      </c>
    </row>
    <row r="74" spans="1:17">
      <c r="A74" t="s">
        <v>3249</v>
      </c>
      <c r="B74" t="s">
        <v>2064</v>
      </c>
      <c r="C74" t="s">
        <v>2108</v>
      </c>
      <c r="D74" s="108" t="s">
        <v>3327</v>
      </c>
      <c r="E74" t="s">
        <v>468</v>
      </c>
      <c r="F74" t="s">
        <v>358</v>
      </c>
      <c r="G74" t="s">
        <v>177</v>
      </c>
      <c r="H74" s="58">
        <v>7.86</v>
      </c>
      <c r="I74" t="s">
        <v>322</v>
      </c>
      <c r="J74" t="s">
        <v>98</v>
      </c>
      <c r="K74" s="59">
        <v>2.4299999999999999E-2</v>
      </c>
      <c r="L74" s="59">
        <v>3.7900000000000003E-2</v>
      </c>
      <c r="M74" s="58">
        <v>21.44</v>
      </c>
      <c r="N74" s="58">
        <v>99.67</v>
      </c>
      <c r="O74" s="58">
        <v>2.1369248E-2</v>
      </c>
      <c r="P74" s="59">
        <v>1E-4</v>
      </c>
      <c r="Q74" s="59">
        <v>0</v>
      </c>
    </row>
    <row r="75" spans="1:17">
      <c r="A75" t="s">
        <v>3249</v>
      </c>
      <c r="B75" t="s">
        <v>2064</v>
      </c>
      <c r="C75" t="s">
        <v>2109</v>
      </c>
      <c r="D75" s="108" t="s">
        <v>3327</v>
      </c>
      <c r="E75" t="s">
        <v>468</v>
      </c>
      <c r="F75" t="s">
        <v>358</v>
      </c>
      <c r="G75" t="s">
        <v>177</v>
      </c>
      <c r="H75" s="58">
        <v>7.85</v>
      </c>
      <c r="I75" t="s">
        <v>322</v>
      </c>
      <c r="J75" t="s">
        <v>98</v>
      </c>
      <c r="K75" s="59">
        <v>2.3800000000000002E-2</v>
      </c>
      <c r="L75" s="59">
        <v>3.9199999999999999E-2</v>
      </c>
      <c r="M75" s="58">
        <v>22.25</v>
      </c>
      <c r="N75" s="58">
        <v>98.42</v>
      </c>
      <c r="O75" s="58">
        <v>2.189845E-2</v>
      </c>
      <c r="P75" s="59">
        <v>1E-4</v>
      </c>
      <c r="Q75" s="59">
        <v>0</v>
      </c>
    </row>
    <row r="76" spans="1:17">
      <c r="A76" t="s">
        <v>3249</v>
      </c>
      <c r="B76" t="s">
        <v>2064</v>
      </c>
      <c r="C76" t="s">
        <v>2099</v>
      </c>
      <c r="D76" s="108" t="s">
        <v>3327</v>
      </c>
      <c r="E76" t="s">
        <v>468</v>
      </c>
      <c r="F76" t="s">
        <v>358</v>
      </c>
      <c r="G76" t="s">
        <v>177</v>
      </c>
      <c r="H76" s="58">
        <v>7.89</v>
      </c>
      <c r="I76" t="s">
        <v>322</v>
      </c>
      <c r="J76" t="s">
        <v>98</v>
      </c>
      <c r="K76" s="59">
        <v>2.7699999999999999E-2</v>
      </c>
      <c r="L76" s="59">
        <v>3.27E-2</v>
      </c>
      <c r="M76" s="58">
        <v>13.32</v>
      </c>
      <c r="N76" s="58">
        <v>107.36</v>
      </c>
      <c r="O76" s="58">
        <v>1.4300352000000001E-2</v>
      </c>
      <c r="P76" s="59">
        <v>1E-4</v>
      </c>
      <c r="Q76" s="59">
        <v>0</v>
      </c>
    </row>
    <row r="77" spans="1:17">
      <c r="A77" t="s">
        <v>3249</v>
      </c>
      <c r="B77" t="s">
        <v>2064</v>
      </c>
      <c r="C77" t="s">
        <v>2100</v>
      </c>
      <c r="D77" s="108" t="s">
        <v>3327</v>
      </c>
      <c r="E77" t="s">
        <v>468</v>
      </c>
      <c r="F77" t="s">
        <v>358</v>
      </c>
      <c r="G77" t="s">
        <v>177</v>
      </c>
      <c r="H77" s="58">
        <v>7.91</v>
      </c>
      <c r="I77" t="s">
        <v>322</v>
      </c>
      <c r="J77" t="s">
        <v>98</v>
      </c>
      <c r="K77" s="59">
        <v>2.3E-2</v>
      </c>
      <c r="L77" s="59">
        <v>3.6799999999999999E-2</v>
      </c>
      <c r="M77" s="58">
        <v>5.59</v>
      </c>
      <c r="N77" s="58">
        <v>100</v>
      </c>
      <c r="O77" s="58">
        <v>5.5900000000000004E-3</v>
      </c>
      <c r="P77" s="59">
        <v>0</v>
      </c>
      <c r="Q77" s="59">
        <v>0</v>
      </c>
    </row>
    <row r="78" spans="1:17">
      <c r="A78" t="s">
        <v>3249</v>
      </c>
      <c r="B78" t="s">
        <v>2064</v>
      </c>
      <c r="C78" t="s">
        <v>2101</v>
      </c>
      <c r="D78" s="108" t="s">
        <v>3327</v>
      </c>
      <c r="E78" t="s">
        <v>468</v>
      </c>
      <c r="F78" t="s">
        <v>358</v>
      </c>
      <c r="G78" t="s">
        <v>177</v>
      </c>
      <c r="H78" s="58">
        <v>7.99</v>
      </c>
      <c r="I78" t="s">
        <v>322</v>
      </c>
      <c r="J78" t="s">
        <v>98</v>
      </c>
      <c r="K78" s="59">
        <v>2.1999999999999999E-2</v>
      </c>
      <c r="L78" s="59">
        <v>3.4299999999999997E-2</v>
      </c>
      <c r="M78" s="58">
        <v>8.76</v>
      </c>
      <c r="N78" s="58">
        <v>101.37</v>
      </c>
      <c r="O78" s="58">
        <v>8.8800119999999996E-3</v>
      </c>
      <c r="P78" s="59">
        <v>0</v>
      </c>
      <c r="Q78" s="59">
        <v>0</v>
      </c>
    </row>
    <row r="79" spans="1:17">
      <c r="A79" t="s">
        <v>3249</v>
      </c>
      <c r="B79" t="s">
        <v>2064</v>
      </c>
      <c r="C79" t="s">
        <v>2102</v>
      </c>
      <c r="D79" s="108" t="s">
        <v>3327</v>
      </c>
      <c r="E79" t="s">
        <v>468</v>
      </c>
      <c r="F79" t="s">
        <v>358</v>
      </c>
      <c r="G79" t="s">
        <v>177</v>
      </c>
      <c r="H79" s="58">
        <v>7.9</v>
      </c>
      <c r="I79" t="s">
        <v>322</v>
      </c>
      <c r="J79" t="s">
        <v>98</v>
      </c>
      <c r="K79" s="59">
        <v>2.3800000000000002E-2</v>
      </c>
      <c r="L79" s="59">
        <v>3.6900000000000002E-2</v>
      </c>
      <c r="M79" s="58">
        <v>11.39</v>
      </c>
      <c r="N79" s="58">
        <v>100.91</v>
      </c>
      <c r="O79" s="58">
        <v>1.1493649E-2</v>
      </c>
      <c r="P79" s="59">
        <v>0</v>
      </c>
      <c r="Q79" s="59">
        <v>0</v>
      </c>
    </row>
    <row r="80" spans="1:17">
      <c r="A80" t="s">
        <v>3249</v>
      </c>
      <c r="B80" t="s">
        <v>2064</v>
      </c>
      <c r="C80" t="s">
        <v>2103</v>
      </c>
      <c r="D80" s="108" t="s">
        <v>3327</v>
      </c>
      <c r="E80" t="s">
        <v>468</v>
      </c>
      <c r="F80" t="s">
        <v>358</v>
      </c>
      <c r="G80" t="s">
        <v>177</v>
      </c>
      <c r="H80" s="58">
        <v>7.79</v>
      </c>
      <c r="I80" t="s">
        <v>322</v>
      </c>
      <c r="J80" t="s">
        <v>98</v>
      </c>
      <c r="K80" s="59">
        <v>2.3599999999999999E-2</v>
      </c>
      <c r="L80" s="59">
        <v>4.24E-2</v>
      </c>
      <c r="M80" s="58">
        <v>33.83</v>
      </c>
      <c r="N80" s="58">
        <v>96.74</v>
      </c>
      <c r="O80" s="58">
        <v>3.2727142000000001E-2</v>
      </c>
      <c r="P80" s="59">
        <v>1E-4</v>
      </c>
      <c r="Q80" s="59">
        <v>0</v>
      </c>
    </row>
    <row r="81" spans="1:17">
      <c r="A81" t="s">
        <v>3249</v>
      </c>
      <c r="B81" t="s">
        <v>2064</v>
      </c>
      <c r="C81" t="s">
        <v>2094</v>
      </c>
      <c r="D81" s="108" t="s">
        <v>3327</v>
      </c>
      <c r="E81" t="s">
        <v>468</v>
      </c>
      <c r="F81" t="s">
        <v>358</v>
      </c>
      <c r="G81" t="s">
        <v>177</v>
      </c>
      <c r="H81" s="58">
        <v>7.76</v>
      </c>
      <c r="I81" t="s">
        <v>322</v>
      </c>
      <c r="J81" t="s">
        <v>98</v>
      </c>
      <c r="K81" s="59">
        <v>2.3199999999999998E-2</v>
      </c>
      <c r="L81" s="59">
        <v>4.4400000000000002E-2</v>
      </c>
      <c r="M81" s="58">
        <v>24.34</v>
      </c>
      <c r="N81" s="58">
        <v>94.71</v>
      </c>
      <c r="O81" s="58">
        <v>2.3052414E-2</v>
      </c>
      <c r="P81" s="59">
        <v>1E-4</v>
      </c>
      <c r="Q81" s="59">
        <v>0</v>
      </c>
    </row>
    <row r="82" spans="1:17">
      <c r="A82" t="s">
        <v>3249</v>
      </c>
      <c r="B82" t="s">
        <v>2064</v>
      </c>
      <c r="C82" t="s">
        <v>2104</v>
      </c>
      <c r="D82" s="108" t="s">
        <v>3327</v>
      </c>
      <c r="E82" t="s">
        <v>468</v>
      </c>
      <c r="F82" t="s">
        <v>358</v>
      </c>
      <c r="G82" t="s">
        <v>177</v>
      </c>
      <c r="H82" s="58">
        <v>7.64</v>
      </c>
      <c r="I82" t="s">
        <v>322</v>
      </c>
      <c r="J82" t="s">
        <v>98</v>
      </c>
      <c r="K82" s="59">
        <v>2.0899999999999998E-2</v>
      </c>
      <c r="L82" s="59">
        <v>5.3800000000000001E-2</v>
      </c>
      <c r="M82" s="58">
        <v>34.869999999999997</v>
      </c>
      <c r="N82" s="58">
        <v>84.42</v>
      </c>
      <c r="O82" s="58">
        <v>2.9437254E-2</v>
      </c>
      <c r="P82" s="59">
        <v>1E-4</v>
      </c>
      <c r="Q82" s="59">
        <v>0</v>
      </c>
    </row>
    <row r="83" spans="1:17">
      <c r="A83" t="s">
        <v>3250</v>
      </c>
      <c r="B83" t="s">
        <v>2022</v>
      </c>
      <c r="C83" t="s">
        <v>2114</v>
      </c>
      <c r="D83" s="108" t="s">
        <v>3327</v>
      </c>
      <c r="E83" t="s">
        <v>481</v>
      </c>
      <c r="F83" t="s">
        <v>210</v>
      </c>
      <c r="G83" t="s">
        <v>127</v>
      </c>
      <c r="H83" s="58">
        <v>7.61</v>
      </c>
      <c r="I83" t="s">
        <v>549</v>
      </c>
      <c r="J83" t="s">
        <v>98</v>
      </c>
      <c r="K83" s="59">
        <v>1.6299999999999999E-2</v>
      </c>
      <c r="L83" s="59">
        <v>3.1199999999999999E-2</v>
      </c>
      <c r="M83" s="58">
        <v>82.87</v>
      </c>
      <c r="N83" s="58">
        <v>99.62</v>
      </c>
      <c r="O83" s="58">
        <v>8.2555093999999996E-2</v>
      </c>
      <c r="P83" s="59">
        <v>2.9999999999999997E-4</v>
      </c>
      <c r="Q83" s="59">
        <v>0</v>
      </c>
    </row>
    <row r="84" spans="1:17">
      <c r="A84" t="s">
        <v>3250</v>
      </c>
      <c r="B84" t="s">
        <v>2022</v>
      </c>
      <c r="C84" t="s">
        <v>2115</v>
      </c>
      <c r="D84" s="108" t="s">
        <v>3327</v>
      </c>
      <c r="E84" t="s">
        <v>481</v>
      </c>
      <c r="F84" t="s">
        <v>2116</v>
      </c>
      <c r="G84" t="s">
        <v>127</v>
      </c>
      <c r="H84" s="58">
        <v>7.62</v>
      </c>
      <c r="I84" t="s">
        <v>549</v>
      </c>
      <c r="J84" t="s">
        <v>98</v>
      </c>
      <c r="K84" s="59">
        <v>1.4999999999999999E-2</v>
      </c>
      <c r="L84" s="59">
        <v>3.1899999999999998E-2</v>
      </c>
      <c r="M84" s="58">
        <v>38.96</v>
      </c>
      <c r="N84" s="58">
        <v>97.96</v>
      </c>
      <c r="O84" s="58">
        <v>3.8165216000000002E-2</v>
      </c>
      <c r="P84" s="59">
        <v>1E-4</v>
      </c>
      <c r="Q84" s="59">
        <v>0</v>
      </c>
    </row>
    <row r="85" spans="1:17">
      <c r="A85" t="s">
        <v>3251</v>
      </c>
      <c r="B85" t="s">
        <v>2064</v>
      </c>
      <c r="C85" t="s">
        <v>2192</v>
      </c>
      <c r="D85" s="108" t="s">
        <v>3327</v>
      </c>
      <c r="E85" t="s">
        <v>2111</v>
      </c>
      <c r="F85" t="s">
        <v>2193</v>
      </c>
      <c r="G85" t="s">
        <v>1982</v>
      </c>
      <c r="H85" s="58">
        <v>4.72</v>
      </c>
      <c r="I85" t="s">
        <v>342</v>
      </c>
      <c r="J85" t="s">
        <v>98</v>
      </c>
      <c r="K85" s="59">
        <v>3.1E-2</v>
      </c>
      <c r="L85" s="59">
        <v>2.6700000000000002E-2</v>
      </c>
      <c r="M85" s="58">
        <v>87.32</v>
      </c>
      <c r="N85" s="58">
        <v>113.73</v>
      </c>
      <c r="O85" s="58">
        <v>9.9309036000000003E-2</v>
      </c>
      <c r="P85" s="59">
        <v>4.0000000000000002E-4</v>
      </c>
      <c r="Q85" s="59">
        <v>0</v>
      </c>
    </row>
    <row r="86" spans="1:17">
      <c r="A86" t="s">
        <v>3251</v>
      </c>
      <c r="B86" t="s">
        <v>2064</v>
      </c>
      <c r="C86" t="s">
        <v>2194</v>
      </c>
      <c r="D86" s="108" t="s">
        <v>3327</v>
      </c>
      <c r="E86" t="s">
        <v>2111</v>
      </c>
      <c r="F86" t="s">
        <v>2195</v>
      </c>
      <c r="G86" t="s">
        <v>1982</v>
      </c>
      <c r="H86" s="58">
        <v>4.74</v>
      </c>
      <c r="I86" t="s">
        <v>342</v>
      </c>
      <c r="J86" t="s">
        <v>98</v>
      </c>
      <c r="K86" s="59">
        <v>2.4899999999999999E-2</v>
      </c>
      <c r="L86" s="59">
        <v>2.6800000000000001E-2</v>
      </c>
      <c r="M86" s="58">
        <v>36.68</v>
      </c>
      <c r="N86" s="58">
        <v>112.44</v>
      </c>
      <c r="O86" s="58">
        <v>4.1242991999999999E-2</v>
      </c>
      <c r="P86" s="59">
        <v>1E-4</v>
      </c>
      <c r="Q86" s="59">
        <v>0</v>
      </c>
    </row>
    <row r="87" spans="1:17">
      <c r="A87" t="s">
        <v>3251</v>
      </c>
      <c r="B87" t="s">
        <v>2064</v>
      </c>
      <c r="C87" t="s">
        <v>2196</v>
      </c>
      <c r="D87" s="108" t="s">
        <v>3327</v>
      </c>
      <c r="E87" t="s">
        <v>2111</v>
      </c>
      <c r="F87" t="s">
        <v>2195</v>
      </c>
      <c r="G87" t="s">
        <v>1982</v>
      </c>
      <c r="H87" s="58">
        <v>4.99</v>
      </c>
      <c r="I87" t="s">
        <v>342</v>
      </c>
      <c r="J87" t="s">
        <v>98</v>
      </c>
      <c r="K87" s="59">
        <v>3.5999999999999997E-2</v>
      </c>
      <c r="L87" s="59">
        <v>2.7099999999999999E-2</v>
      </c>
      <c r="M87" s="58">
        <v>24.41</v>
      </c>
      <c r="N87" s="58">
        <v>116.58</v>
      </c>
      <c r="O87" s="58">
        <v>2.8457178E-2</v>
      </c>
      <c r="P87" s="59">
        <v>1E-4</v>
      </c>
      <c r="Q87" s="59">
        <v>0</v>
      </c>
    </row>
    <row r="88" spans="1:17">
      <c r="A88" t="s">
        <v>3252</v>
      </c>
      <c r="B88" t="s">
        <v>2022</v>
      </c>
      <c r="C88" t="s">
        <v>2175</v>
      </c>
      <c r="D88" s="108" t="s">
        <v>3327</v>
      </c>
      <c r="E88" t="s">
        <v>2111</v>
      </c>
      <c r="F88" t="s">
        <v>444</v>
      </c>
      <c r="G88" t="s">
        <v>1982</v>
      </c>
      <c r="H88" s="58">
        <v>7.5</v>
      </c>
      <c r="I88" t="s">
        <v>342</v>
      </c>
      <c r="J88" t="s">
        <v>98</v>
      </c>
      <c r="K88" s="59">
        <v>1.7999999999999999E-2</v>
      </c>
      <c r="L88" s="59">
        <v>3.7699999999999997E-2</v>
      </c>
      <c r="M88" s="58">
        <v>440.39</v>
      </c>
      <c r="N88" s="58">
        <v>93.1</v>
      </c>
      <c r="O88" s="58">
        <v>0.41000309000000001</v>
      </c>
      <c r="P88" s="59">
        <v>1.5E-3</v>
      </c>
      <c r="Q88" s="59">
        <v>0</v>
      </c>
    </row>
    <row r="89" spans="1:17">
      <c r="A89" t="s">
        <v>3252</v>
      </c>
      <c r="B89" t="s">
        <v>2022</v>
      </c>
      <c r="C89" t="s">
        <v>2177</v>
      </c>
      <c r="D89" s="108" t="s">
        <v>3327</v>
      </c>
      <c r="E89" t="s">
        <v>2111</v>
      </c>
      <c r="F89" t="s">
        <v>444</v>
      </c>
      <c r="G89" t="s">
        <v>1982</v>
      </c>
      <c r="H89" s="58">
        <v>7.09</v>
      </c>
      <c r="I89" t="s">
        <v>342</v>
      </c>
      <c r="J89" t="s">
        <v>98</v>
      </c>
      <c r="K89" s="59">
        <v>1.8800000000000001E-2</v>
      </c>
      <c r="L89" s="59">
        <v>3.9E-2</v>
      </c>
      <c r="M89" s="58">
        <v>272.04000000000002</v>
      </c>
      <c r="N89" s="58">
        <v>93.53</v>
      </c>
      <c r="O89" s="58">
        <v>0.25443901200000002</v>
      </c>
      <c r="P89" s="59">
        <v>8.9999999999999998E-4</v>
      </c>
      <c r="Q89" s="59">
        <v>0</v>
      </c>
    </row>
    <row r="90" spans="1:17">
      <c r="A90" t="s">
        <v>3252</v>
      </c>
      <c r="B90" t="s">
        <v>2022</v>
      </c>
      <c r="C90" t="s">
        <v>2174</v>
      </c>
      <c r="D90" s="108" t="s">
        <v>3327</v>
      </c>
      <c r="E90" t="s">
        <v>2111</v>
      </c>
      <c r="F90" t="s">
        <v>358</v>
      </c>
      <c r="G90" t="s">
        <v>1982</v>
      </c>
      <c r="H90" s="58">
        <v>7.4</v>
      </c>
      <c r="I90" t="s">
        <v>342</v>
      </c>
      <c r="J90" t="s">
        <v>98</v>
      </c>
      <c r="K90" s="59">
        <v>2.3699999999999999E-2</v>
      </c>
      <c r="L90" s="59">
        <v>2.5999999999999999E-2</v>
      </c>
      <c r="M90" s="58">
        <v>179.74</v>
      </c>
      <c r="N90" s="58">
        <v>104.47</v>
      </c>
      <c r="O90" s="58">
        <v>0.18777437799999999</v>
      </c>
      <c r="P90" s="59">
        <v>6.9999999999999999E-4</v>
      </c>
      <c r="Q90" s="59">
        <v>0</v>
      </c>
    </row>
    <row r="91" spans="1:17">
      <c r="A91" t="s">
        <v>3252</v>
      </c>
      <c r="B91" t="s">
        <v>2022</v>
      </c>
      <c r="C91" t="s">
        <v>2176</v>
      </c>
      <c r="D91" s="108" t="s">
        <v>3327</v>
      </c>
      <c r="E91" t="s">
        <v>2111</v>
      </c>
      <c r="F91" t="s">
        <v>358</v>
      </c>
      <c r="G91" t="s">
        <v>1982</v>
      </c>
      <c r="H91" s="58">
        <v>7.03</v>
      </c>
      <c r="I91" t="s">
        <v>342</v>
      </c>
      <c r="J91" t="s">
        <v>98</v>
      </c>
      <c r="K91" s="59">
        <v>2.3199999999999998E-2</v>
      </c>
      <c r="L91" s="59">
        <v>2.7400000000000001E-2</v>
      </c>
      <c r="M91" s="58">
        <v>127.74</v>
      </c>
      <c r="N91" s="58">
        <v>103.18</v>
      </c>
      <c r="O91" s="58">
        <v>0.13180213199999999</v>
      </c>
      <c r="P91" s="59">
        <v>5.0000000000000001E-4</v>
      </c>
      <c r="Q91" s="59">
        <v>0</v>
      </c>
    </row>
    <row r="92" spans="1:17">
      <c r="A92" t="s">
        <v>3253</v>
      </c>
      <c r="B92" t="s">
        <v>2064</v>
      </c>
      <c r="C92" t="s">
        <v>2110</v>
      </c>
      <c r="D92" s="108" t="s">
        <v>3327</v>
      </c>
      <c r="E92" t="s">
        <v>2111</v>
      </c>
      <c r="F92" t="s">
        <v>2112</v>
      </c>
      <c r="G92" t="s">
        <v>1982</v>
      </c>
      <c r="H92" s="58">
        <v>5.16</v>
      </c>
      <c r="I92" t="s">
        <v>342</v>
      </c>
      <c r="J92" t="s">
        <v>98</v>
      </c>
      <c r="K92" s="59">
        <v>1.7899999999999999E-2</v>
      </c>
      <c r="L92" s="59">
        <v>2.9000000000000001E-2</v>
      </c>
      <c r="M92" s="58">
        <v>103.83</v>
      </c>
      <c r="N92" s="58">
        <v>105.5</v>
      </c>
      <c r="O92" s="58">
        <v>0.10954065</v>
      </c>
      <c r="P92" s="59">
        <v>4.0000000000000002E-4</v>
      </c>
      <c r="Q92" s="59">
        <v>0</v>
      </c>
    </row>
    <row r="93" spans="1:17">
      <c r="A93" t="s">
        <v>3253</v>
      </c>
      <c r="B93" t="s">
        <v>2064</v>
      </c>
      <c r="C93" t="s">
        <v>2113</v>
      </c>
      <c r="D93" s="108" t="s">
        <v>3327</v>
      </c>
      <c r="E93" t="s">
        <v>2111</v>
      </c>
      <c r="F93" t="s">
        <v>2112</v>
      </c>
      <c r="G93" t="s">
        <v>1982</v>
      </c>
      <c r="H93" s="58">
        <v>6.53</v>
      </c>
      <c r="I93" t="s">
        <v>342</v>
      </c>
      <c r="J93" t="s">
        <v>98</v>
      </c>
      <c r="K93" s="59">
        <v>7.5499999999999998E-2</v>
      </c>
      <c r="L93" s="59">
        <v>7.5700000000000003E-2</v>
      </c>
      <c r="M93" s="58">
        <v>2.83</v>
      </c>
      <c r="N93" s="58">
        <v>101.83</v>
      </c>
      <c r="O93" s="58">
        <v>2.8817890000000001E-3</v>
      </c>
      <c r="P93" s="59">
        <v>0</v>
      </c>
      <c r="Q93" s="59">
        <v>0</v>
      </c>
    </row>
    <row r="94" spans="1:17">
      <c r="A94" t="s">
        <v>3254</v>
      </c>
      <c r="B94" t="s">
        <v>2064</v>
      </c>
      <c r="C94" t="s">
        <v>2197</v>
      </c>
      <c r="D94" s="108" t="s">
        <v>3327</v>
      </c>
      <c r="E94" t="s">
        <v>2111</v>
      </c>
      <c r="F94" t="s">
        <v>2198</v>
      </c>
      <c r="G94" t="s">
        <v>1982</v>
      </c>
      <c r="H94" s="58">
        <v>4.7300000000000004</v>
      </c>
      <c r="I94" t="s">
        <v>110</v>
      </c>
      <c r="J94" t="s">
        <v>98</v>
      </c>
      <c r="K94" s="59">
        <v>6.9500000000000006E-2</v>
      </c>
      <c r="L94" s="59">
        <v>7.0499999999999993E-2</v>
      </c>
      <c r="M94" s="58">
        <v>19.12</v>
      </c>
      <c r="N94" s="58">
        <v>100.41</v>
      </c>
      <c r="O94" s="58">
        <v>1.9198392000000002E-2</v>
      </c>
      <c r="P94" s="59">
        <v>1E-4</v>
      </c>
      <c r="Q94" s="59">
        <v>0</v>
      </c>
    </row>
    <row r="95" spans="1:17">
      <c r="A95" t="s">
        <v>3254</v>
      </c>
      <c r="B95" t="s">
        <v>2064</v>
      </c>
      <c r="C95" t="s">
        <v>2199</v>
      </c>
      <c r="D95" s="108" t="s">
        <v>3327</v>
      </c>
      <c r="E95" t="s">
        <v>2111</v>
      </c>
      <c r="F95" t="s">
        <v>2198</v>
      </c>
      <c r="G95" t="s">
        <v>1982</v>
      </c>
      <c r="H95" s="58">
        <v>3.53</v>
      </c>
      <c r="I95" t="s">
        <v>110</v>
      </c>
      <c r="J95" t="s">
        <v>98</v>
      </c>
      <c r="K95" s="59">
        <v>6.9500000000000006E-2</v>
      </c>
      <c r="L95" s="59">
        <v>7.0800000000000002E-2</v>
      </c>
      <c r="M95" s="58">
        <v>24.03</v>
      </c>
      <c r="N95" s="58">
        <v>100.21</v>
      </c>
      <c r="O95" s="58">
        <v>2.4080463E-2</v>
      </c>
      <c r="P95" s="59">
        <v>1E-4</v>
      </c>
      <c r="Q95" s="59">
        <v>0</v>
      </c>
    </row>
    <row r="96" spans="1:17">
      <c r="A96" t="s">
        <v>3256</v>
      </c>
      <c r="B96" t="s">
        <v>2064</v>
      </c>
      <c r="C96" t="s">
        <v>2172</v>
      </c>
      <c r="D96" s="108" t="s">
        <v>3327</v>
      </c>
      <c r="E96" t="s">
        <v>468</v>
      </c>
      <c r="F96" t="s">
        <v>2173</v>
      </c>
      <c r="G96" t="s">
        <v>177</v>
      </c>
      <c r="H96" s="58">
        <v>3.67</v>
      </c>
      <c r="I96" t="s">
        <v>322</v>
      </c>
      <c r="J96" t="s">
        <v>98</v>
      </c>
      <c r="K96" s="59">
        <v>5.2600000000000001E-2</v>
      </c>
      <c r="L96" s="59">
        <v>3.2099999999999997E-2</v>
      </c>
      <c r="M96" s="58">
        <v>3.9</v>
      </c>
      <c r="N96" s="58">
        <v>124.46</v>
      </c>
      <c r="O96" s="58">
        <v>4.8539400000000002E-3</v>
      </c>
      <c r="P96" s="59">
        <v>0</v>
      </c>
      <c r="Q96" s="59">
        <v>0</v>
      </c>
    </row>
    <row r="97" spans="1:17">
      <c r="A97" t="s">
        <v>3256</v>
      </c>
      <c r="B97" t="s">
        <v>2064</v>
      </c>
      <c r="C97" t="s">
        <v>2158</v>
      </c>
      <c r="D97" s="108" t="s">
        <v>3327</v>
      </c>
      <c r="E97" t="s">
        <v>468</v>
      </c>
      <c r="F97" t="s">
        <v>2159</v>
      </c>
      <c r="G97" t="s">
        <v>177</v>
      </c>
      <c r="H97" s="58">
        <v>3.7</v>
      </c>
      <c r="I97" t="s">
        <v>322</v>
      </c>
      <c r="J97" t="s">
        <v>98</v>
      </c>
      <c r="K97" s="59">
        <v>5.1299999999999998E-2</v>
      </c>
      <c r="L97" s="59">
        <v>2.5499999999999998E-2</v>
      </c>
      <c r="M97" s="58">
        <v>14.38</v>
      </c>
      <c r="N97" s="58">
        <v>126.84</v>
      </c>
      <c r="O97" s="58">
        <v>1.8239591999999999E-2</v>
      </c>
      <c r="P97" s="59">
        <v>1E-4</v>
      </c>
      <c r="Q97" s="59">
        <v>0</v>
      </c>
    </row>
    <row r="98" spans="1:17">
      <c r="A98" t="s">
        <v>3256</v>
      </c>
      <c r="B98" t="s">
        <v>2064</v>
      </c>
      <c r="C98" t="s">
        <v>2160</v>
      </c>
      <c r="D98" s="108" t="s">
        <v>3327</v>
      </c>
      <c r="E98" t="s">
        <v>468</v>
      </c>
      <c r="F98" t="s">
        <v>2161</v>
      </c>
      <c r="G98" t="s">
        <v>177</v>
      </c>
      <c r="H98" s="58">
        <v>3.7</v>
      </c>
      <c r="I98" t="s">
        <v>322</v>
      </c>
      <c r="J98" t="s">
        <v>98</v>
      </c>
      <c r="K98" s="59">
        <v>5.1499999999999997E-2</v>
      </c>
      <c r="L98" s="59">
        <v>2.5499999999999998E-2</v>
      </c>
      <c r="M98" s="58">
        <v>8.3699999999999992</v>
      </c>
      <c r="N98" s="58">
        <v>126.9</v>
      </c>
      <c r="O98" s="58">
        <v>1.0621530000000001E-2</v>
      </c>
      <c r="P98" s="59">
        <v>0</v>
      </c>
      <c r="Q98" s="59">
        <v>0</v>
      </c>
    </row>
    <row r="99" spans="1:17">
      <c r="A99" t="s">
        <v>3256</v>
      </c>
      <c r="B99" t="s">
        <v>2064</v>
      </c>
      <c r="C99" t="s">
        <v>2162</v>
      </c>
      <c r="D99" s="108" t="s">
        <v>3327</v>
      </c>
      <c r="E99" t="s">
        <v>468</v>
      </c>
      <c r="F99" t="s">
        <v>2163</v>
      </c>
      <c r="G99" t="s">
        <v>177</v>
      </c>
      <c r="H99" s="58">
        <v>3.77</v>
      </c>
      <c r="I99" t="s">
        <v>322</v>
      </c>
      <c r="J99" t="s">
        <v>98</v>
      </c>
      <c r="K99" s="59">
        <v>5.0999999999999997E-2</v>
      </c>
      <c r="L99" s="59">
        <v>2.5999999999999999E-2</v>
      </c>
      <c r="M99" s="58">
        <v>5.89</v>
      </c>
      <c r="N99" s="58">
        <v>125.11</v>
      </c>
      <c r="O99" s="58">
        <v>7.3689790000000003E-3</v>
      </c>
      <c r="P99" s="59">
        <v>0</v>
      </c>
      <c r="Q99" s="59">
        <v>0</v>
      </c>
    </row>
    <row r="100" spans="1:17">
      <c r="A100" t="s">
        <v>3256</v>
      </c>
      <c r="B100" t="s">
        <v>2064</v>
      </c>
      <c r="C100" t="s">
        <v>2131</v>
      </c>
      <c r="D100" s="108" t="s">
        <v>3327</v>
      </c>
      <c r="E100" t="s">
        <v>468</v>
      </c>
      <c r="F100" t="s">
        <v>2132</v>
      </c>
      <c r="G100" t="s">
        <v>177</v>
      </c>
      <c r="H100" s="58">
        <v>3.72</v>
      </c>
      <c r="I100" t="s">
        <v>322</v>
      </c>
      <c r="J100" t="s">
        <v>98</v>
      </c>
      <c r="K100" s="59">
        <v>5.0999999999999997E-2</v>
      </c>
      <c r="L100" s="59">
        <v>2.2599999999999999E-2</v>
      </c>
      <c r="M100" s="58">
        <v>3.33</v>
      </c>
      <c r="N100" s="58">
        <v>126.24</v>
      </c>
      <c r="O100" s="58">
        <v>4.2037919999999996E-3</v>
      </c>
      <c r="P100" s="59">
        <v>0</v>
      </c>
      <c r="Q100" s="59">
        <v>0</v>
      </c>
    </row>
    <row r="101" spans="1:17">
      <c r="A101" t="s">
        <v>3256</v>
      </c>
      <c r="B101" t="s">
        <v>2064</v>
      </c>
      <c r="C101" t="s">
        <v>2133</v>
      </c>
      <c r="D101" s="108" t="s">
        <v>3327</v>
      </c>
      <c r="E101" t="s">
        <v>468</v>
      </c>
      <c r="F101" t="s">
        <v>2134</v>
      </c>
      <c r="G101" t="s">
        <v>177</v>
      </c>
      <c r="H101" s="58">
        <v>3.7</v>
      </c>
      <c r="I101" t="s">
        <v>322</v>
      </c>
      <c r="J101" t="s">
        <v>98</v>
      </c>
      <c r="K101" s="59">
        <v>5.0999999999999997E-2</v>
      </c>
      <c r="L101" s="59">
        <v>2.5600000000000001E-2</v>
      </c>
      <c r="M101" s="58">
        <v>6.74</v>
      </c>
      <c r="N101" s="58">
        <v>124.63</v>
      </c>
      <c r="O101" s="58">
        <v>8.4000619999999998E-3</v>
      </c>
      <c r="P101" s="59">
        <v>0</v>
      </c>
      <c r="Q101" s="59">
        <v>0</v>
      </c>
    </row>
    <row r="102" spans="1:17">
      <c r="A102" t="s">
        <v>3256</v>
      </c>
      <c r="B102" t="s">
        <v>2064</v>
      </c>
      <c r="C102" t="s">
        <v>2120</v>
      </c>
      <c r="D102" s="108" t="s">
        <v>3327</v>
      </c>
      <c r="E102" t="s">
        <v>468</v>
      </c>
      <c r="F102" t="s">
        <v>591</v>
      </c>
      <c r="G102" t="s">
        <v>177</v>
      </c>
      <c r="H102" s="58">
        <v>3.7</v>
      </c>
      <c r="I102" t="s">
        <v>322</v>
      </c>
      <c r="J102" t="s">
        <v>98</v>
      </c>
      <c r="K102" s="59">
        <v>5.0999999999999997E-2</v>
      </c>
      <c r="L102" s="59">
        <v>2.5499999999999998E-2</v>
      </c>
      <c r="M102" s="58">
        <v>10.44</v>
      </c>
      <c r="N102" s="58">
        <v>124.86</v>
      </c>
      <c r="O102" s="58">
        <v>1.3035384000000001E-2</v>
      </c>
      <c r="P102" s="59">
        <v>0</v>
      </c>
      <c r="Q102" s="59">
        <v>0</v>
      </c>
    </row>
    <row r="103" spans="1:17">
      <c r="A103" t="s">
        <v>3256</v>
      </c>
      <c r="B103" t="s">
        <v>2064</v>
      </c>
      <c r="C103" t="s">
        <v>2135</v>
      </c>
      <c r="D103" s="108" t="s">
        <v>3327</v>
      </c>
      <c r="E103" t="s">
        <v>468</v>
      </c>
      <c r="F103" t="s">
        <v>591</v>
      </c>
      <c r="G103" t="s">
        <v>177</v>
      </c>
      <c r="H103" s="58">
        <v>3.72</v>
      </c>
      <c r="I103" t="s">
        <v>322</v>
      </c>
      <c r="J103" t="s">
        <v>98</v>
      </c>
      <c r="K103" s="59">
        <v>5.0999999999999997E-2</v>
      </c>
      <c r="L103" s="59">
        <v>2.2599999999999999E-2</v>
      </c>
      <c r="M103" s="58">
        <v>4.57</v>
      </c>
      <c r="N103" s="58">
        <v>125.97</v>
      </c>
      <c r="O103" s="58">
        <v>5.7568289999999998E-3</v>
      </c>
      <c r="P103" s="59">
        <v>0</v>
      </c>
      <c r="Q103" s="59">
        <v>0</v>
      </c>
    </row>
    <row r="104" spans="1:17">
      <c r="A104" t="s">
        <v>3256</v>
      </c>
      <c r="B104" t="s">
        <v>2064</v>
      </c>
      <c r="C104" t="s">
        <v>2164</v>
      </c>
      <c r="D104" s="108" t="s">
        <v>3327</v>
      </c>
      <c r="E104" t="s">
        <v>468</v>
      </c>
      <c r="F104" t="s">
        <v>2165</v>
      </c>
      <c r="G104" t="s">
        <v>177</v>
      </c>
      <c r="H104" s="58">
        <v>3.7</v>
      </c>
      <c r="I104" t="s">
        <v>322</v>
      </c>
      <c r="J104" t="s">
        <v>98</v>
      </c>
      <c r="K104" s="59">
        <v>5.0999999999999997E-2</v>
      </c>
      <c r="L104" s="59">
        <v>2.5600000000000001E-2</v>
      </c>
      <c r="M104" s="58">
        <v>10.84</v>
      </c>
      <c r="N104" s="58">
        <v>125.11</v>
      </c>
      <c r="O104" s="58">
        <v>1.3561924E-2</v>
      </c>
      <c r="P104" s="59">
        <v>0</v>
      </c>
      <c r="Q104" s="59">
        <v>0</v>
      </c>
    </row>
    <row r="105" spans="1:17">
      <c r="A105" t="s">
        <v>3256</v>
      </c>
      <c r="B105" t="s">
        <v>2064</v>
      </c>
      <c r="C105" t="s">
        <v>2145</v>
      </c>
      <c r="D105" s="108" t="s">
        <v>3327</v>
      </c>
      <c r="E105" t="s">
        <v>468</v>
      </c>
      <c r="F105" t="s">
        <v>2146</v>
      </c>
      <c r="G105" t="s">
        <v>177</v>
      </c>
      <c r="H105" s="58">
        <v>3.7</v>
      </c>
      <c r="I105" t="s">
        <v>322</v>
      </c>
      <c r="J105" t="s">
        <v>98</v>
      </c>
      <c r="K105" s="59">
        <v>5.0999999999999997E-2</v>
      </c>
      <c r="L105" s="59">
        <v>2.5700000000000001E-2</v>
      </c>
      <c r="M105" s="58">
        <v>4.8099999999999996</v>
      </c>
      <c r="N105" s="58">
        <v>125.41</v>
      </c>
      <c r="O105" s="58">
        <v>6.0322209999999999E-3</v>
      </c>
      <c r="P105" s="59">
        <v>0</v>
      </c>
      <c r="Q105" s="59">
        <v>0</v>
      </c>
    </row>
    <row r="106" spans="1:17">
      <c r="A106" t="s">
        <v>3256</v>
      </c>
      <c r="B106" t="s">
        <v>2064</v>
      </c>
      <c r="C106" t="s">
        <v>2147</v>
      </c>
      <c r="D106" s="108" t="s">
        <v>3327</v>
      </c>
      <c r="E106" t="s">
        <v>468</v>
      </c>
      <c r="F106" t="s">
        <v>2148</v>
      </c>
      <c r="G106" t="s">
        <v>177</v>
      </c>
      <c r="H106" s="58">
        <v>3.7</v>
      </c>
      <c r="I106" t="s">
        <v>322</v>
      </c>
      <c r="J106" t="s">
        <v>98</v>
      </c>
      <c r="K106" s="59">
        <v>5.0999999999999997E-2</v>
      </c>
      <c r="L106" s="59">
        <v>2.5600000000000001E-2</v>
      </c>
      <c r="M106" s="58">
        <v>6.06</v>
      </c>
      <c r="N106" s="58">
        <v>124.05</v>
      </c>
      <c r="O106" s="58">
        <v>7.5174300000000003E-3</v>
      </c>
      <c r="P106" s="59">
        <v>0</v>
      </c>
      <c r="Q106" s="59">
        <v>0</v>
      </c>
    </row>
    <row r="107" spans="1:17">
      <c r="A107" t="s">
        <v>3256</v>
      </c>
      <c r="B107" t="s">
        <v>2064</v>
      </c>
      <c r="C107" t="s">
        <v>2168</v>
      </c>
      <c r="D107" s="108" t="s">
        <v>3327</v>
      </c>
      <c r="E107" t="s">
        <v>468</v>
      </c>
      <c r="F107" t="s">
        <v>2169</v>
      </c>
      <c r="G107" t="s">
        <v>177</v>
      </c>
      <c r="H107" s="58">
        <v>3.72</v>
      </c>
      <c r="I107" t="s">
        <v>322</v>
      </c>
      <c r="J107" t="s">
        <v>98</v>
      </c>
      <c r="K107" s="59">
        <v>5.0999999999999997E-2</v>
      </c>
      <c r="L107" s="59">
        <v>2.2499999999999999E-2</v>
      </c>
      <c r="M107" s="58">
        <v>1.39</v>
      </c>
      <c r="N107" s="58">
        <v>125.43</v>
      </c>
      <c r="O107" s="58">
        <v>1.743477E-3</v>
      </c>
      <c r="P107" s="59">
        <v>0</v>
      </c>
      <c r="Q107" s="59">
        <v>0</v>
      </c>
    </row>
    <row r="108" spans="1:17">
      <c r="A108" t="s">
        <v>3256</v>
      </c>
      <c r="B108" t="s">
        <v>2064</v>
      </c>
      <c r="C108" t="s">
        <v>2129</v>
      </c>
      <c r="D108" s="108" t="s">
        <v>3327</v>
      </c>
      <c r="E108" t="s">
        <v>468</v>
      </c>
      <c r="F108" t="s">
        <v>2130</v>
      </c>
      <c r="G108" t="s">
        <v>177</v>
      </c>
      <c r="H108" s="58">
        <v>3.7</v>
      </c>
      <c r="I108" t="s">
        <v>322</v>
      </c>
      <c r="J108" t="s">
        <v>98</v>
      </c>
      <c r="K108" s="59">
        <v>5.0999999999999997E-2</v>
      </c>
      <c r="L108" s="59">
        <v>2.5499999999999998E-2</v>
      </c>
      <c r="M108" s="58">
        <v>12.23</v>
      </c>
      <c r="N108" s="58">
        <v>124.29</v>
      </c>
      <c r="O108" s="58">
        <v>1.5200666999999999E-2</v>
      </c>
      <c r="P108" s="59">
        <v>1E-4</v>
      </c>
      <c r="Q108" s="59">
        <v>0</v>
      </c>
    </row>
    <row r="109" spans="1:17">
      <c r="A109" t="s">
        <v>3256</v>
      </c>
      <c r="B109" t="s">
        <v>2064</v>
      </c>
      <c r="C109" t="s">
        <v>2136</v>
      </c>
      <c r="D109" s="108" t="s">
        <v>3327</v>
      </c>
      <c r="E109" t="s">
        <v>468</v>
      </c>
      <c r="F109" t="s">
        <v>591</v>
      </c>
      <c r="G109" t="s">
        <v>177</v>
      </c>
      <c r="H109" s="58">
        <v>3.72</v>
      </c>
      <c r="I109" t="s">
        <v>322</v>
      </c>
      <c r="J109" t="s">
        <v>98</v>
      </c>
      <c r="K109" s="59">
        <v>5.0999999999999997E-2</v>
      </c>
      <c r="L109" s="59">
        <v>2.2700000000000001E-2</v>
      </c>
      <c r="M109" s="58">
        <v>2.76</v>
      </c>
      <c r="N109" s="58">
        <v>125.29</v>
      </c>
      <c r="O109" s="58">
        <v>3.4580040000000002E-3</v>
      </c>
      <c r="P109" s="59">
        <v>0</v>
      </c>
      <c r="Q109" s="59">
        <v>0</v>
      </c>
    </row>
    <row r="110" spans="1:17">
      <c r="A110" t="s">
        <v>3256</v>
      </c>
      <c r="B110" t="s">
        <v>2064</v>
      </c>
      <c r="C110" t="s">
        <v>2137</v>
      </c>
      <c r="D110" s="108" t="s">
        <v>3327</v>
      </c>
      <c r="E110" t="s">
        <v>468</v>
      </c>
      <c r="F110" t="s">
        <v>591</v>
      </c>
      <c r="G110" t="s">
        <v>177</v>
      </c>
      <c r="H110" s="58">
        <v>3.72</v>
      </c>
      <c r="I110" t="s">
        <v>322</v>
      </c>
      <c r="J110" t="s">
        <v>98</v>
      </c>
      <c r="K110" s="59">
        <v>5.0999999999999997E-2</v>
      </c>
      <c r="L110" s="59">
        <v>2.3199999999999998E-2</v>
      </c>
      <c r="M110" s="58">
        <v>2.42</v>
      </c>
      <c r="N110" s="58">
        <v>124.07</v>
      </c>
      <c r="O110" s="58">
        <v>3.0024940000000001E-3</v>
      </c>
      <c r="P110" s="59">
        <v>0</v>
      </c>
      <c r="Q110" s="59">
        <v>0</v>
      </c>
    </row>
    <row r="111" spans="1:17">
      <c r="A111" t="s">
        <v>3256</v>
      </c>
      <c r="B111" t="s">
        <v>2064</v>
      </c>
      <c r="C111" t="s">
        <v>2138</v>
      </c>
      <c r="D111" s="108" t="s">
        <v>3327</v>
      </c>
      <c r="E111" t="s">
        <v>468</v>
      </c>
      <c r="F111" t="s">
        <v>591</v>
      </c>
      <c r="G111" t="s">
        <v>177</v>
      </c>
      <c r="H111" s="58">
        <v>3.67</v>
      </c>
      <c r="I111" t="s">
        <v>322</v>
      </c>
      <c r="J111" t="s">
        <v>98</v>
      </c>
      <c r="K111" s="59">
        <v>5.0999999999999997E-2</v>
      </c>
      <c r="L111" s="59">
        <v>3.2300000000000002E-2</v>
      </c>
      <c r="M111" s="58">
        <v>7.55</v>
      </c>
      <c r="N111" s="58">
        <v>119.74</v>
      </c>
      <c r="O111" s="58">
        <v>9.0403700000000007E-3</v>
      </c>
      <c r="P111" s="59">
        <v>0</v>
      </c>
      <c r="Q111" s="59">
        <v>0</v>
      </c>
    </row>
    <row r="112" spans="1:17">
      <c r="A112" t="s">
        <v>3256</v>
      </c>
      <c r="B112" t="s">
        <v>2064</v>
      </c>
      <c r="C112" t="s">
        <v>2139</v>
      </c>
      <c r="D112" s="108" t="s">
        <v>3327</v>
      </c>
      <c r="E112" t="s">
        <v>468</v>
      </c>
      <c r="F112" t="s">
        <v>591</v>
      </c>
      <c r="G112" t="s">
        <v>177</v>
      </c>
      <c r="H112" s="58">
        <v>3.67</v>
      </c>
      <c r="I112" t="s">
        <v>322</v>
      </c>
      <c r="J112" t="s">
        <v>98</v>
      </c>
      <c r="K112" s="59">
        <v>5.0999999999999997E-2</v>
      </c>
      <c r="L112" s="59">
        <v>3.2300000000000002E-2</v>
      </c>
      <c r="M112" s="58">
        <v>5.52</v>
      </c>
      <c r="N112" s="58">
        <v>119.5</v>
      </c>
      <c r="O112" s="58">
        <v>6.5963999999999997E-3</v>
      </c>
      <c r="P112" s="59">
        <v>0</v>
      </c>
      <c r="Q112" s="59">
        <v>0</v>
      </c>
    </row>
    <row r="113" spans="1:17">
      <c r="A113" t="s">
        <v>3256</v>
      </c>
      <c r="B113" t="s">
        <v>2064</v>
      </c>
      <c r="C113" t="s">
        <v>2140</v>
      </c>
      <c r="D113" s="108" t="s">
        <v>3327</v>
      </c>
      <c r="E113" t="s">
        <v>468</v>
      </c>
      <c r="F113" t="s">
        <v>591</v>
      </c>
      <c r="G113" t="s">
        <v>177</v>
      </c>
      <c r="H113" s="58">
        <v>3.71</v>
      </c>
      <c r="I113" t="s">
        <v>322</v>
      </c>
      <c r="J113" t="s">
        <v>98</v>
      </c>
      <c r="K113" s="59">
        <v>5.0999999999999997E-2</v>
      </c>
      <c r="L113" s="59">
        <v>2.3699999999999999E-2</v>
      </c>
      <c r="M113" s="58">
        <v>2.69</v>
      </c>
      <c r="N113" s="58">
        <v>123.25</v>
      </c>
      <c r="O113" s="58">
        <v>3.3154249999999999E-3</v>
      </c>
      <c r="P113" s="59">
        <v>0</v>
      </c>
      <c r="Q113" s="59">
        <v>0</v>
      </c>
    </row>
    <row r="114" spans="1:17">
      <c r="A114" t="s">
        <v>3256</v>
      </c>
      <c r="B114" t="s">
        <v>2064</v>
      </c>
      <c r="C114" t="s">
        <v>2121</v>
      </c>
      <c r="D114" s="108" t="s">
        <v>3327</v>
      </c>
      <c r="E114" t="s">
        <v>468</v>
      </c>
      <c r="F114" t="s">
        <v>591</v>
      </c>
      <c r="G114" t="s">
        <v>177</v>
      </c>
      <c r="H114" s="58">
        <v>3.71</v>
      </c>
      <c r="I114" t="s">
        <v>322</v>
      </c>
      <c r="J114" t="s">
        <v>98</v>
      </c>
      <c r="K114" s="59">
        <v>5.0999999999999997E-2</v>
      </c>
      <c r="L114" s="59">
        <v>2.3900000000000001E-2</v>
      </c>
      <c r="M114" s="58">
        <v>0.7</v>
      </c>
      <c r="N114" s="58">
        <v>122.81</v>
      </c>
      <c r="O114" s="58">
        <v>8.5966999999999999E-4</v>
      </c>
      <c r="P114" s="59">
        <v>0</v>
      </c>
      <c r="Q114" s="59">
        <v>0</v>
      </c>
    </row>
    <row r="115" spans="1:17">
      <c r="A115" t="s">
        <v>3256</v>
      </c>
      <c r="B115" t="s">
        <v>2064</v>
      </c>
      <c r="C115" t="s">
        <v>2122</v>
      </c>
      <c r="D115" s="108" t="s">
        <v>3327</v>
      </c>
      <c r="E115" t="s">
        <v>468</v>
      </c>
      <c r="F115" t="s">
        <v>591</v>
      </c>
      <c r="G115" t="s">
        <v>177</v>
      </c>
      <c r="H115" s="58">
        <v>3.7</v>
      </c>
      <c r="I115" t="s">
        <v>322</v>
      </c>
      <c r="J115" t="s">
        <v>98</v>
      </c>
      <c r="K115" s="59">
        <v>5.0999999999999997E-2</v>
      </c>
      <c r="L115" s="59">
        <v>2.5600000000000001E-2</v>
      </c>
      <c r="M115" s="58">
        <v>7.92</v>
      </c>
      <c r="N115" s="58">
        <v>122.53</v>
      </c>
      <c r="O115" s="58">
        <v>9.7043760000000007E-3</v>
      </c>
      <c r="P115" s="59">
        <v>0</v>
      </c>
      <c r="Q115" s="59">
        <v>0</v>
      </c>
    </row>
    <row r="116" spans="1:17">
      <c r="A116" t="s">
        <v>3256</v>
      </c>
      <c r="B116" t="s">
        <v>2064</v>
      </c>
      <c r="C116" t="s">
        <v>2123</v>
      </c>
      <c r="D116" s="108" t="s">
        <v>3327</v>
      </c>
      <c r="E116" t="s">
        <v>468</v>
      </c>
      <c r="F116" t="s">
        <v>591</v>
      </c>
      <c r="G116" t="s">
        <v>177</v>
      </c>
      <c r="H116" s="58">
        <v>3.71</v>
      </c>
      <c r="I116" t="s">
        <v>322</v>
      </c>
      <c r="J116" t="s">
        <v>98</v>
      </c>
      <c r="K116" s="59">
        <v>5.0999999999999997E-2</v>
      </c>
      <c r="L116" s="59">
        <v>2.5499999999999998E-2</v>
      </c>
      <c r="M116" s="58">
        <v>1.53</v>
      </c>
      <c r="N116" s="58">
        <v>122.43</v>
      </c>
      <c r="O116" s="58">
        <v>1.873179E-3</v>
      </c>
      <c r="P116" s="59">
        <v>0</v>
      </c>
      <c r="Q116" s="59">
        <v>0</v>
      </c>
    </row>
    <row r="117" spans="1:17">
      <c r="A117" t="s">
        <v>3256</v>
      </c>
      <c r="B117" t="s">
        <v>2064</v>
      </c>
      <c r="C117" t="s">
        <v>2124</v>
      </c>
      <c r="D117" s="108" t="s">
        <v>3327</v>
      </c>
      <c r="E117" t="s">
        <v>468</v>
      </c>
      <c r="F117" t="s">
        <v>591</v>
      </c>
      <c r="G117" t="s">
        <v>177</v>
      </c>
      <c r="H117" s="58">
        <v>3.71</v>
      </c>
      <c r="I117" t="s">
        <v>322</v>
      </c>
      <c r="J117" t="s">
        <v>98</v>
      </c>
      <c r="K117" s="59">
        <v>5.0999999999999997E-2</v>
      </c>
      <c r="L117" s="59">
        <v>2.5499999999999998E-2</v>
      </c>
      <c r="M117" s="58">
        <v>1.47</v>
      </c>
      <c r="N117" s="58">
        <v>123.16</v>
      </c>
      <c r="O117" s="58">
        <v>1.8104519999999999E-3</v>
      </c>
      <c r="P117" s="59">
        <v>0</v>
      </c>
      <c r="Q117" s="59">
        <v>0</v>
      </c>
    </row>
    <row r="118" spans="1:17">
      <c r="A118" t="s">
        <v>3256</v>
      </c>
      <c r="B118" t="s">
        <v>2064</v>
      </c>
      <c r="C118" t="s">
        <v>2125</v>
      </c>
      <c r="D118" s="108" t="s">
        <v>3327</v>
      </c>
      <c r="E118" t="s">
        <v>468</v>
      </c>
      <c r="F118" t="s">
        <v>591</v>
      </c>
      <c r="G118" t="s">
        <v>177</v>
      </c>
      <c r="H118" s="58">
        <v>3.7</v>
      </c>
      <c r="I118" t="s">
        <v>322</v>
      </c>
      <c r="J118" t="s">
        <v>98</v>
      </c>
      <c r="K118" s="59">
        <v>5.0999999999999997E-2</v>
      </c>
      <c r="L118" s="59">
        <v>2.5499999999999998E-2</v>
      </c>
      <c r="M118" s="58">
        <v>2.93</v>
      </c>
      <c r="N118" s="58">
        <v>123.39</v>
      </c>
      <c r="O118" s="58">
        <v>3.6153270000000002E-3</v>
      </c>
      <c r="P118" s="59">
        <v>0</v>
      </c>
      <c r="Q118" s="59">
        <v>0</v>
      </c>
    </row>
    <row r="119" spans="1:17">
      <c r="A119" t="s">
        <v>3256</v>
      </c>
      <c r="B119" t="s">
        <v>2064</v>
      </c>
      <c r="C119" t="s">
        <v>2126</v>
      </c>
      <c r="D119" s="108" t="s">
        <v>3327</v>
      </c>
      <c r="E119" t="s">
        <v>468</v>
      </c>
      <c r="F119" t="s">
        <v>591</v>
      </c>
      <c r="G119" t="s">
        <v>177</v>
      </c>
      <c r="H119" s="58">
        <v>3.7</v>
      </c>
      <c r="I119" t="s">
        <v>322</v>
      </c>
      <c r="J119" t="s">
        <v>98</v>
      </c>
      <c r="K119" s="59">
        <v>5.0999999999999997E-2</v>
      </c>
      <c r="L119" s="59">
        <v>2.5499999999999998E-2</v>
      </c>
      <c r="M119" s="58">
        <v>1.85</v>
      </c>
      <c r="N119" s="58">
        <v>122.91</v>
      </c>
      <c r="O119" s="58">
        <v>2.2738350000000001E-3</v>
      </c>
      <c r="P119" s="59">
        <v>0</v>
      </c>
      <c r="Q119" s="59">
        <v>0</v>
      </c>
    </row>
    <row r="120" spans="1:17">
      <c r="A120" t="s">
        <v>3256</v>
      </c>
      <c r="B120" t="s">
        <v>2064</v>
      </c>
      <c r="C120" t="s">
        <v>2127</v>
      </c>
      <c r="D120" s="108" t="s">
        <v>3327</v>
      </c>
      <c r="E120" t="s">
        <v>468</v>
      </c>
      <c r="F120" t="s">
        <v>591</v>
      </c>
      <c r="G120" t="s">
        <v>177</v>
      </c>
      <c r="H120" s="58">
        <v>3.71</v>
      </c>
      <c r="I120" t="s">
        <v>322</v>
      </c>
      <c r="J120" t="s">
        <v>98</v>
      </c>
      <c r="K120" s="59">
        <v>5.0999999999999997E-2</v>
      </c>
      <c r="L120" s="59">
        <v>2.5499999999999998E-2</v>
      </c>
      <c r="M120" s="58">
        <v>1.04</v>
      </c>
      <c r="N120" s="58">
        <v>122.8</v>
      </c>
      <c r="O120" s="58">
        <v>1.2771200000000001E-3</v>
      </c>
      <c r="P120" s="59">
        <v>0</v>
      </c>
      <c r="Q120" s="59">
        <v>0</v>
      </c>
    </row>
    <row r="121" spans="1:17">
      <c r="A121" t="s">
        <v>3256</v>
      </c>
      <c r="B121" t="s">
        <v>2064</v>
      </c>
      <c r="C121" t="s">
        <v>2128</v>
      </c>
      <c r="D121" s="108" t="s">
        <v>3327</v>
      </c>
      <c r="E121" t="s">
        <v>468</v>
      </c>
      <c r="F121" t="s">
        <v>591</v>
      </c>
      <c r="G121" t="s">
        <v>177</v>
      </c>
      <c r="H121" s="58">
        <v>3.71</v>
      </c>
      <c r="I121" t="s">
        <v>322</v>
      </c>
      <c r="J121" t="s">
        <v>98</v>
      </c>
      <c r="K121" s="59">
        <v>5.0999999999999997E-2</v>
      </c>
      <c r="L121" s="59">
        <v>2.5499999999999998E-2</v>
      </c>
      <c r="M121" s="58">
        <v>3.09</v>
      </c>
      <c r="N121" s="58">
        <v>122.44</v>
      </c>
      <c r="O121" s="58">
        <v>3.7833960000000001E-3</v>
      </c>
      <c r="P121" s="59">
        <v>0</v>
      </c>
      <c r="Q121" s="59">
        <v>0</v>
      </c>
    </row>
    <row r="122" spans="1:17">
      <c r="A122" t="s">
        <v>3256</v>
      </c>
      <c r="B122" t="s">
        <v>2064</v>
      </c>
      <c r="C122" t="s">
        <v>2141</v>
      </c>
      <c r="D122" s="108" t="s">
        <v>3327</v>
      </c>
      <c r="E122" t="s">
        <v>468</v>
      </c>
      <c r="F122" t="s">
        <v>591</v>
      </c>
      <c r="G122" t="s">
        <v>177</v>
      </c>
      <c r="H122" s="58">
        <v>3.71</v>
      </c>
      <c r="I122" t="s">
        <v>322</v>
      </c>
      <c r="J122" t="s">
        <v>98</v>
      </c>
      <c r="K122" s="59">
        <v>5.0999999999999997E-2</v>
      </c>
      <c r="L122" s="59">
        <v>2.5499999999999998E-2</v>
      </c>
      <c r="M122" s="58">
        <v>1.21</v>
      </c>
      <c r="N122" s="58">
        <v>122.44</v>
      </c>
      <c r="O122" s="58">
        <v>1.4815239999999999E-3</v>
      </c>
      <c r="P122" s="59">
        <v>0</v>
      </c>
      <c r="Q122" s="59">
        <v>0</v>
      </c>
    </row>
    <row r="123" spans="1:17">
      <c r="A123" t="s">
        <v>3256</v>
      </c>
      <c r="B123" t="s">
        <v>2064</v>
      </c>
      <c r="C123" t="s">
        <v>2142</v>
      </c>
      <c r="D123" s="108" t="s">
        <v>3327</v>
      </c>
      <c r="E123" t="s">
        <v>468</v>
      </c>
      <c r="F123" t="s">
        <v>591</v>
      </c>
      <c r="G123" t="s">
        <v>177</v>
      </c>
      <c r="H123" s="58">
        <v>3.71</v>
      </c>
      <c r="I123" t="s">
        <v>322</v>
      </c>
      <c r="J123" t="s">
        <v>98</v>
      </c>
      <c r="K123" s="59">
        <v>5.0999999999999997E-2</v>
      </c>
      <c r="L123" s="59">
        <v>2.5499999999999998E-2</v>
      </c>
      <c r="M123" s="58">
        <v>8.07</v>
      </c>
      <c r="N123" s="58">
        <v>122.68</v>
      </c>
      <c r="O123" s="58">
        <v>9.9002759999999995E-3</v>
      </c>
      <c r="P123" s="59">
        <v>0</v>
      </c>
      <c r="Q123" s="59">
        <v>0</v>
      </c>
    </row>
    <row r="124" spans="1:17">
      <c r="A124" t="s">
        <v>3256</v>
      </c>
      <c r="B124" t="s">
        <v>2064</v>
      </c>
      <c r="C124" t="s">
        <v>2143</v>
      </c>
      <c r="D124" s="108" t="s">
        <v>3327</v>
      </c>
      <c r="E124" t="s">
        <v>468</v>
      </c>
      <c r="F124" t="s">
        <v>591</v>
      </c>
      <c r="G124" t="s">
        <v>177</v>
      </c>
      <c r="H124" s="58">
        <v>3.7</v>
      </c>
      <c r="I124" t="s">
        <v>322</v>
      </c>
      <c r="J124" t="s">
        <v>98</v>
      </c>
      <c r="K124" s="59">
        <v>5.0999999999999997E-2</v>
      </c>
      <c r="L124" s="59">
        <v>2.5600000000000001E-2</v>
      </c>
      <c r="M124" s="58">
        <v>15.76</v>
      </c>
      <c r="N124" s="58">
        <v>123.76</v>
      </c>
      <c r="O124" s="58">
        <v>1.9504575999999999E-2</v>
      </c>
      <c r="P124" s="59">
        <v>1E-4</v>
      </c>
      <c r="Q124" s="59">
        <v>0</v>
      </c>
    </row>
    <row r="125" spans="1:17">
      <c r="A125" t="s">
        <v>3256</v>
      </c>
      <c r="B125" t="s">
        <v>2064</v>
      </c>
      <c r="C125" t="s">
        <v>2119</v>
      </c>
      <c r="D125" s="108" t="s">
        <v>3327</v>
      </c>
      <c r="E125" t="s">
        <v>468</v>
      </c>
      <c r="F125" t="s">
        <v>591</v>
      </c>
      <c r="G125" t="s">
        <v>177</v>
      </c>
      <c r="H125" s="58">
        <v>3.72</v>
      </c>
      <c r="I125" t="s">
        <v>322</v>
      </c>
      <c r="J125" t="s">
        <v>98</v>
      </c>
      <c r="K125" s="59">
        <v>5.0999999999999997E-2</v>
      </c>
      <c r="L125" s="59">
        <v>2.2599999999999999E-2</v>
      </c>
      <c r="M125" s="58">
        <v>1.67</v>
      </c>
      <c r="N125" s="58">
        <v>125.43</v>
      </c>
      <c r="O125" s="58">
        <v>2.0946810000000001E-3</v>
      </c>
      <c r="P125" s="59">
        <v>0</v>
      </c>
      <c r="Q125" s="59">
        <v>0</v>
      </c>
    </row>
    <row r="126" spans="1:17">
      <c r="A126" t="s">
        <v>3256</v>
      </c>
      <c r="B126" t="s">
        <v>2064</v>
      </c>
      <c r="C126" t="s">
        <v>2144</v>
      </c>
      <c r="D126" s="108" t="s">
        <v>3327</v>
      </c>
      <c r="E126" t="s">
        <v>468</v>
      </c>
      <c r="F126" t="s">
        <v>591</v>
      </c>
      <c r="G126" t="s">
        <v>177</v>
      </c>
      <c r="H126" s="58">
        <v>3.7</v>
      </c>
      <c r="I126" t="s">
        <v>322</v>
      </c>
      <c r="J126" t="s">
        <v>98</v>
      </c>
      <c r="K126" s="59">
        <v>5.0999999999999997E-2</v>
      </c>
      <c r="L126" s="59">
        <v>2.5600000000000001E-2</v>
      </c>
      <c r="M126" s="58">
        <v>19.239999999999998</v>
      </c>
      <c r="N126" s="58">
        <v>124.26</v>
      </c>
      <c r="O126" s="58">
        <v>2.3907623999999999E-2</v>
      </c>
      <c r="P126" s="59">
        <v>1E-4</v>
      </c>
      <c r="Q126" s="59">
        <v>0</v>
      </c>
    </row>
    <row r="127" spans="1:17">
      <c r="A127" t="s">
        <v>3256</v>
      </c>
      <c r="B127" t="s">
        <v>2064</v>
      </c>
      <c r="C127" t="s">
        <v>2170</v>
      </c>
      <c r="D127" s="108" t="s">
        <v>3327</v>
      </c>
      <c r="E127" t="s">
        <v>468</v>
      </c>
      <c r="F127" t="s">
        <v>2171</v>
      </c>
      <c r="G127" t="s">
        <v>177</v>
      </c>
      <c r="H127" s="58">
        <v>3.7</v>
      </c>
      <c r="I127" t="s">
        <v>322</v>
      </c>
      <c r="J127" t="s">
        <v>98</v>
      </c>
      <c r="K127" s="59">
        <v>5.1900000000000002E-2</v>
      </c>
      <c r="L127" s="59">
        <v>2.5499999999999998E-2</v>
      </c>
      <c r="M127" s="58">
        <v>3.8</v>
      </c>
      <c r="N127" s="58">
        <v>126.96</v>
      </c>
      <c r="O127" s="58">
        <v>4.8244799999999999E-3</v>
      </c>
      <c r="P127" s="59">
        <v>0</v>
      </c>
      <c r="Q127" s="59">
        <v>0</v>
      </c>
    </row>
    <row r="128" spans="1:17">
      <c r="A128" t="s">
        <v>3256</v>
      </c>
      <c r="B128" t="s">
        <v>2064</v>
      </c>
      <c r="C128" t="s">
        <v>2156</v>
      </c>
      <c r="D128" s="108" t="s">
        <v>3327</v>
      </c>
      <c r="E128" t="s">
        <v>468</v>
      </c>
      <c r="F128" t="s">
        <v>2157</v>
      </c>
      <c r="G128" t="s">
        <v>177</v>
      </c>
      <c r="H128" s="58">
        <v>3.72</v>
      </c>
      <c r="I128" t="s">
        <v>322</v>
      </c>
      <c r="J128" t="s">
        <v>98</v>
      </c>
      <c r="K128" s="59">
        <v>5.0999999999999997E-2</v>
      </c>
      <c r="L128" s="59">
        <v>2.2599999999999999E-2</v>
      </c>
      <c r="M128" s="58">
        <v>97.54</v>
      </c>
      <c r="N128" s="58">
        <v>130.84</v>
      </c>
      <c r="O128" s="58">
        <v>0.127621336</v>
      </c>
      <c r="P128" s="59">
        <v>5.0000000000000001E-4</v>
      </c>
      <c r="Q128" s="59">
        <v>0</v>
      </c>
    </row>
    <row r="129" spans="1:17">
      <c r="A129" t="s">
        <v>3257</v>
      </c>
      <c r="B129" t="s">
        <v>2022</v>
      </c>
      <c r="C129" t="s">
        <v>2149</v>
      </c>
      <c r="D129" s="108" t="s">
        <v>3327</v>
      </c>
      <c r="E129" t="s">
        <v>481</v>
      </c>
      <c r="F129" t="s">
        <v>2150</v>
      </c>
      <c r="G129" t="s">
        <v>127</v>
      </c>
      <c r="H129" s="58">
        <v>2.84</v>
      </c>
      <c r="I129" t="s">
        <v>342</v>
      </c>
      <c r="J129" t="s">
        <v>98</v>
      </c>
      <c r="K129" s="59">
        <v>0.05</v>
      </c>
      <c r="L129" s="59">
        <v>2.0400000000000001E-2</v>
      </c>
      <c r="M129" s="58">
        <v>32.090000000000003</v>
      </c>
      <c r="N129" s="58">
        <v>122.33</v>
      </c>
      <c r="O129" s="58">
        <v>3.9255696999999999E-2</v>
      </c>
      <c r="P129" s="59">
        <v>1E-4</v>
      </c>
      <c r="Q129" s="59">
        <v>0</v>
      </c>
    </row>
    <row r="130" spans="1:17">
      <c r="A130" t="s">
        <v>3257</v>
      </c>
      <c r="B130" t="s">
        <v>2022</v>
      </c>
      <c r="C130" t="s">
        <v>2151</v>
      </c>
      <c r="D130" s="108" t="s">
        <v>3327</v>
      </c>
      <c r="E130" t="s">
        <v>481</v>
      </c>
      <c r="F130" t="s">
        <v>2150</v>
      </c>
      <c r="G130" t="s">
        <v>127</v>
      </c>
      <c r="H130" s="58">
        <v>2.84</v>
      </c>
      <c r="I130" t="s">
        <v>342</v>
      </c>
      <c r="J130" t="s">
        <v>98</v>
      </c>
      <c r="K130" s="59">
        <v>0.05</v>
      </c>
      <c r="L130" s="59">
        <v>2.0400000000000001E-2</v>
      </c>
      <c r="M130" s="58">
        <v>10.32</v>
      </c>
      <c r="N130" s="58">
        <v>122.33</v>
      </c>
      <c r="O130" s="58">
        <v>1.2624455999999999E-2</v>
      </c>
      <c r="P130" s="59">
        <v>0</v>
      </c>
      <c r="Q130" s="59">
        <v>0</v>
      </c>
    </row>
    <row r="131" spans="1:17">
      <c r="A131" t="s">
        <v>3257</v>
      </c>
      <c r="B131" t="s">
        <v>2022</v>
      </c>
      <c r="C131" t="s">
        <v>2200</v>
      </c>
      <c r="D131" s="108" t="s">
        <v>3327</v>
      </c>
      <c r="E131" t="s">
        <v>481</v>
      </c>
      <c r="F131" t="s">
        <v>2201</v>
      </c>
      <c r="G131" t="s">
        <v>127</v>
      </c>
      <c r="H131" s="58">
        <v>1.61</v>
      </c>
      <c r="I131" t="s">
        <v>342</v>
      </c>
      <c r="J131" t="s">
        <v>98</v>
      </c>
      <c r="K131" s="59">
        <v>5.7000000000000002E-2</v>
      </c>
      <c r="L131" s="59">
        <v>2.0199999999999999E-2</v>
      </c>
      <c r="M131" s="58">
        <v>21.07</v>
      </c>
      <c r="N131" s="58">
        <v>125.54</v>
      </c>
      <c r="O131" s="58">
        <v>2.6451278000000002E-2</v>
      </c>
      <c r="P131" s="59">
        <v>1E-4</v>
      </c>
      <c r="Q131" s="59">
        <v>0</v>
      </c>
    </row>
    <row r="132" spans="1:17">
      <c r="A132" t="s">
        <v>3257</v>
      </c>
      <c r="B132" t="s">
        <v>2022</v>
      </c>
      <c r="C132" t="s">
        <v>2118</v>
      </c>
      <c r="D132" s="108" t="s">
        <v>3327</v>
      </c>
      <c r="E132" t="s">
        <v>481</v>
      </c>
      <c r="F132" t="s">
        <v>400</v>
      </c>
      <c r="G132" t="s">
        <v>127</v>
      </c>
      <c r="H132" s="58">
        <v>6.78</v>
      </c>
      <c r="I132" t="s">
        <v>342</v>
      </c>
      <c r="J132" t="s">
        <v>98</v>
      </c>
      <c r="K132" s="59">
        <v>4.1000000000000002E-2</v>
      </c>
      <c r="L132" s="59">
        <v>2.9499999999999998E-2</v>
      </c>
      <c r="M132" s="58">
        <v>38.04</v>
      </c>
      <c r="N132" s="58">
        <v>121.36</v>
      </c>
      <c r="O132" s="58">
        <v>4.6165343999999997E-2</v>
      </c>
      <c r="P132" s="59">
        <v>2.0000000000000001E-4</v>
      </c>
      <c r="Q132" s="59">
        <v>0</v>
      </c>
    </row>
    <row r="133" spans="1:17">
      <c r="A133" t="s">
        <v>3257</v>
      </c>
      <c r="B133" t="s">
        <v>2022</v>
      </c>
      <c r="C133" t="s">
        <v>2152</v>
      </c>
      <c r="D133" s="108" t="s">
        <v>3327</v>
      </c>
      <c r="E133" t="s">
        <v>481</v>
      </c>
      <c r="F133" t="s">
        <v>2153</v>
      </c>
      <c r="G133" t="s">
        <v>127</v>
      </c>
      <c r="H133" s="58">
        <v>5.1100000000000003</v>
      </c>
      <c r="I133" t="s">
        <v>342</v>
      </c>
      <c r="J133" t="s">
        <v>98</v>
      </c>
      <c r="K133" s="59">
        <v>0.05</v>
      </c>
      <c r="L133" s="59">
        <v>2.6100000000000002E-2</v>
      </c>
      <c r="M133" s="58">
        <v>41.16</v>
      </c>
      <c r="N133" s="58">
        <v>125.93</v>
      </c>
      <c r="O133" s="58">
        <v>5.1832787999999998E-2</v>
      </c>
      <c r="P133" s="59">
        <v>2.0000000000000001E-4</v>
      </c>
      <c r="Q133" s="59">
        <v>0</v>
      </c>
    </row>
    <row r="134" spans="1:17">
      <c r="A134" t="s">
        <v>3257</v>
      </c>
      <c r="B134" t="s">
        <v>2022</v>
      </c>
      <c r="C134" t="s">
        <v>2154</v>
      </c>
      <c r="D134" s="108" t="s">
        <v>3327</v>
      </c>
      <c r="E134" t="s">
        <v>481</v>
      </c>
      <c r="F134" t="s">
        <v>2155</v>
      </c>
      <c r="G134" t="s">
        <v>127</v>
      </c>
      <c r="H134" s="58">
        <v>6.82</v>
      </c>
      <c r="I134" t="s">
        <v>342</v>
      </c>
      <c r="J134" t="s">
        <v>98</v>
      </c>
      <c r="K134" s="59">
        <v>4.1000000000000002E-2</v>
      </c>
      <c r="L134" s="59">
        <v>2.7099999999999999E-2</v>
      </c>
      <c r="M134" s="58">
        <v>128.19999999999999</v>
      </c>
      <c r="N134" s="58">
        <v>122.83</v>
      </c>
      <c r="O134" s="58">
        <v>0.15746805999999999</v>
      </c>
      <c r="P134" s="59">
        <v>5.9999999999999995E-4</v>
      </c>
      <c r="Q134" s="59">
        <v>0</v>
      </c>
    </row>
    <row r="135" spans="1:17">
      <c r="A135" t="s">
        <v>3257</v>
      </c>
      <c r="B135" t="s">
        <v>2022</v>
      </c>
      <c r="C135" t="s">
        <v>2117</v>
      </c>
      <c r="D135" s="108" t="s">
        <v>3327</v>
      </c>
      <c r="E135" t="s">
        <v>481</v>
      </c>
      <c r="F135" t="s">
        <v>210</v>
      </c>
      <c r="G135" t="s">
        <v>127</v>
      </c>
      <c r="H135" s="58">
        <v>12.25</v>
      </c>
      <c r="I135" t="s">
        <v>342</v>
      </c>
      <c r="J135" t="s">
        <v>98</v>
      </c>
      <c r="K135" s="59">
        <v>2.1499999999999998E-2</v>
      </c>
      <c r="L135" s="59">
        <v>4.07E-2</v>
      </c>
      <c r="M135" s="58">
        <v>182.87</v>
      </c>
      <c r="N135" s="58">
        <v>88.6</v>
      </c>
      <c r="O135" s="58">
        <v>0.16202282000000001</v>
      </c>
      <c r="P135" s="59">
        <v>5.9999999999999995E-4</v>
      </c>
      <c r="Q135" s="59">
        <v>0</v>
      </c>
    </row>
    <row r="136" spans="1:17">
      <c r="A136" t="s">
        <v>3258</v>
      </c>
      <c r="B136" t="s">
        <v>2064</v>
      </c>
      <c r="C136" t="s">
        <v>2183</v>
      </c>
      <c r="D136" s="108" t="s">
        <v>3327</v>
      </c>
      <c r="E136" t="s">
        <v>481</v>
      </c>
      <c r="F136" t="s">
        <v>273</v>
      </c>
      <c r="G136" t="s">
        <v>127</v>
      </c>
      <c r="H136" s="58">
        <v>4.25</v>
      </c>
      <c r="I136" t="s">
        <v>672</v>
      </c>
      <c r="J136" t="s">
        <v>98</v>
      </c>
      <c r="K136" s="59">
        <v>5.3499999999999999E-2</v>
      </c>
      <c r="L136" s="59">
        <v>2.5100000000000001E-2</v>
      </c>
      <c r="M136" s="58">
        <v>2.2400000000000002</v>
      </c>
      <c r="N136" s="58">
        <v>127.33</v>
      </c>
      <c r="O136" s="58">
        <v>2.8521919999999999E-3</v>
      </c>
      <c r="P136" s="59">
        <v>0</v>
      </c>
      <c r="Q136" s="59">
        <v>0</v>
      </c>
    </row>
    <row r="137" spans="1:17">
      <c r="A137" t="s">
        <v>3258</v>
      </c>
      <c r="B137" t="s">
        <v>2064</v>
      </c>
      <c r="C137" t="s">
        <v>2185</v>
      </c>
      <c r="D137" s="108" t="s">
        <v>3327</v>
      </c>
      <c r="E137" t="s">
        <v>481</v>
      </c>
      <c r="F137" t="s">
        <v>273</v>
      </c>
      <c r="G137" t="s">
        <v>127</v>
      </c>
      <c r="H137" s="58">
        <v>4.25</v>
      </c>
      <c r="I137" t="s">
        <v>672</v>
      </c>
      <c r="J137" t="s">
        <v>98</v>
      </c>
      <c r="K137" s="59">
        <v>5.3499999999999999E-2</v>
      </c>
      <c r="L137" s="59">
        <v>2.5100000000000001E-2</v>
      </c>
      <c r="M137" s="58">
        <v>2.86</v>
      </c>
      <c r="N137" s="58">
        <v>127.33</v>
      </c>
      <c r="O137" s="58">
        <v>3.641638E-3</v>
      </c>
      <c r="P137" s="59">
        <v>0</v>
      </c>
      <c r="Q137" s="59">
        <v>0</v>
      </c>
    </row>
    <row r="138" spans="1:17">
      <c r="A138" t="s">
        <v>3258</v>
      </c>
      <c r="B138" t="s">
        <v>2064</v>
      </c>
      <c r="C138" t="s">
        <v>2186</v>
      </c>
      <c r="D138" s="108" t="s">
        <v>3327</v>
      </c>
      <c r="E138" t="s">
        <v>481</v>
      </c>
      <c r="F138" t="s">
        <v>2180</v>
      </c>
      <c r="G138" t="s">
        <v>127</v>
      </c>
      <c r="H138" s="58">
        <v>4.29</v>
      </c>
      <c r="I138" t="s">
        <v>672</v>
      </c>
      <c r="J138" t="s">
        <v>98</v>
      </c>
      <c r="K138" s="59">
        <v>5.3499999999999999E-2</v>
      </c>
      <c r="L138" s="59">
        <v>1.9400000000000001E-2</v>
      </c>
      <c r="M138" s="58">
        <v>19.04</v>
      </c>
      <c r="N138" s="58">
        <v>132.38</v>
      </c>
      <c r="O138" s="58">
        <v>2.5205152000000001E-2</v>
      </c>
      <c r="P138" s="59">
        <v>1E-4</v>
      </c>
      <c r="Q138" s="59">
        <v>0</v>
      </c>
    </row>
    <row r="139" spans="1:17">
      <c r="A139" t="s">
        <v>3258</v>
      </c>
      <c r="B139" t="s">
        <v>2064</v>
      </c>
      <c r="C139" t="s">
        <v>2187</v>
      </c>
      <c r="D139" s="108" t="s">
        <v>3327</v>
      </c>
      <c r="E139" t="s">
        <v>481</v>
      </c>
      <c r="F139" t="s">
        <v>273</v>
      </c>
      <c r="G139" t="s">
        <v>127</v>
      </c>
      <c r="H139" s="58">
        <v>4.25</v>
      </c>
      <c r="I139" t="s">
        <v>672</v>
      </c>
      <c r="J139" t="s">
        <v>98</v>
      </c>
      <c r="K139" s="59">
        <v>5.3499999999999999E-2</v>
      </c>
      <c r="L139" s="59">
        <v>2.5100000000000001E-2</v>
      </c>
      <c r="M139" s="58">
        <v>3.36</v>
      </c>
      <c r="N139" s="58">
        <v>127.33</v>
      </c>
      <c r="O139" s="58">
        <v>4.2782879999999999E-3</v>
      </c>
      <c r="P139" s="59">
        <v>0</v>
      </c>
      <c r="Q139" s="59">
        <v>0</v>
      </c>
    </row>
    <row r="140" spans="1:17">
      <c r="A140" t="s">
        <v>3258</v>
      </c>
      <c r="B140" t="s">
        <v>2064</v>
      </c>
      <c r="C140" t="s">
        <v>2188</v>
      </c>
      <c r="D140" s="108" t="s">
        <v>3327</v>
      </c>
      <c r="E140" t="s">
        <v>481</v>
      </c>
      <c r="F140" t="s">
        <v>2180</v>
      </c>
      <c r="G140" t="s">
        <v>127</v>
      </c>
      <c r="H140" s="58">
        <v>4.29</v>
      </c>
      <c r="I140" t="s">
        <v>672</v>
      </c>
      <c r="J140" t="s">
        <v>98</v>
      </c>
      <c r="K140" s="59">
        <v>5.3499999999999999E-2</v>
      </c>
      <c r="L140" s="59">
        <v>1.9400000000000001E-2</v>
      </c>
      <c r="M140" s="58">
        <v>13.71</v>
      </c>
      <c r="N140" s="58">
        <v>132.38</v>
      </c>
      <c r="O140" s="58">
        <v>1.8149298000000001E-2</v>
      </c>
      <c r="P140" s="59">
        <v>1E-4</v>
      </c>
      <c r="Q140" s="59">
        <v>0</v>
      </c>
    </row>
    <row r="141" spans="1:17">
      <c r="A141" t="s">
        <v>3258</v>
      </c>
      <c r="B141" t="s">
        <v>2064</v>
      </c>
      <c r="C141" t="s">
        <v>2189</v>
      </c>
      <c r="D141" s="108" t="s">
        <v>3327</v>
      </c>
      <c r="E141" t="s">
        <v>481</v>
      </c>
      <c r="F141" t="s">
        <v>273</v>
      </c>
      <c r="G141" t="s">
        <v>127</v>
      </c>
      <c r="H141" s="58">
        <v>4.25</v>
      </c>
      <c r="I141" t="s">
        <v>672</v>
      </c>
      <c r="J141" t="s">
        <v>98</v>
      </c>
      <c r="K141" s="59">
        <v>5.3499999999999999E-2</v>
      </c>
      <c r="L141" s="59">
        <v>2.5100000000000001E-2</v>
      </c>
      <c r="M141" s="58">
        <v>2.74</v>
      </c>
      <c r="N141" s="58">
        <v>127.33</v>
      </c>
      <c r="O141" s="58">
        <v>3.4888419999999998E-3</v>
      </c>
      <c r="P141" s="59">
        <v>0</v>
      </c>
      <c r="Q141" s="59">
        <v>0</v>
      </c>
    </row>
    <row r="142" spans="1:17">
      <c r="A142" t="s">
        <v>3258</v>
      </c>
      <c r="B142" t="s">
        <v>2064</v>
      </c>
      <c r="C142" t="s">
        <v>2179</v>
      </c>
      <c r="D142" s="108" t="s">
        <v>3327</v>
      </c>
      <c r="E142" t="s">
        <v>481</v>
      </c>
      <c r="F142" t="s">
        <v>2180</v>
      </c>
      <c r="G142" t="s">
        <v>127</v>
      </c>
      <c r="H142" s="58">
        <v>4.29</v>
      </c>
      <c r="I142" t="s">
        <v>672</v>
      </c>
      <c r="J142" t="s">
        <v>98</v>
      </c>
      <c r="K142" s="59">
        <v>5.3499999999999999E-2</v>
      </c>
      <c r="L142" s="59">
        <v>1.9400000000000001E-2</v>
      </c>
      <c r="M142" s="58">
        <v>16.47</v>
      </c>
      <c r="N142" s="58">
        <v>132.38</v>
      </c>
      <c r="O142" s="58">
        <v>2.1802986E-2</v>
      </c>
      <c r="P142" s="59">
        <v>1E-4</v>
      </c>
      <c r="Q142" s="59">
        <v>0</v>
      </c>
    </row>
    <row r="143" spans="1:17">
      <c r="A143" t="s">
        <v>3258</v>
      </c>
      <c r="B143" t="s">
        <v>2064</v>
      </c>
      <c r="C143" t="s">
        <v>2181</v>
      </c>
      <c r="D143" s="108" t="s">
        <v>3327</v>
      </c>
      <c r="E143" t="s">
        <v>481</v>
      </c>
      <c r="F143" t="s">
        <v>273</v>
      </c>
      <c r="G143" t="s">
        <v>127</v>
      </c>
      <c r="H143" s="58">
        <v>4.25</v>
      </c>
      <c r="I143" t="s">
        <v>672</v>
      </c>
      <c r="J143" t="s">
        <v>98</v>
      </c>
      <c r="K143" s="59">
        <v>5.3499999999999999E-2</v>
      </c>
      <c r="L143" s="59">
        <v>2.5100000000000001E-2</v>
      </c>
      <c r="M143" s="58">
        <v>2.86</v>
      </c>
      <c r="N143" s="58">
        <v>127.33</v>
      </c>
      <c r="O143" s="58">
        <v>3.641638E-3</v>
      </c>
      <c r="P143" s="59">
        <v>0</v>
      </c>
      <c r="Q143" s="59">
        <v>0</v>
      </c>
    </row>
    <row r="144" spans="1:17">
      <c r="A144" t="s">
        <v>3258</v>
      </c>
      <c r="B144" t="s">
        <v>2064</v>
      </c>
      <c r="C144" t="s">
        <v>2184</v>
      </c>
      <c r="D144" s="108" t="s">
        <v>3327</v>
      </c>
      <c r="E144" t="s">
        <v>481</v>
      </c>
      <c r="F144" t="s">
        <v>198</v>
      </c>
      <c r="G144" t="s">
        <v>127</v>
      </c>
      <c r="H144" s="58">
        <v>4.29</v>
      </c>
      <c r="I144" t="s">
        <v>672</v>
      </c>
      <c r="J144" t="s">
        <v>98</v>
      </c>
      <c r="K144" s="59">
        <v>5.3499999999999999E-2</v>
      </c>
      <c r="L144" s="59">
        <v>1.9300000000000001E-2</v>
      </c>
      <c r="M144" s="58">
        <v>15.11</v>
      </c>
      <c r="N144" s="58">
        <v>132.41999999999999</v>
      </c>
      <c r="O144" s="58">
        <v>2.0008662E-2</v>
      </c>
      <c r="P144" s="59">
        <v>1E-4</v>
      </c>
      <c r="Q144" s="59">
        <v>0</v>
      </c>
    </row>
    <row r="145" spans="1:17">
      <c r="A145" t="s">
        <v>3258</v>
      </c>
      <c r="B145" t="s">
        <v>2064</v>
      </c>
      <c r="C145" t="s">
        <v>2182</v>
      </c>
      <c r="D145" s="108" t="s">
        <v>3327</v>
      </c>
      <c r="E145" t="s">
        <v>481</v>
      </c>
      <c r="F145" t="s">
        <v>198</v>
      </c>
      <c r="G145" t="s">
        <v>127</v>
      </c>
      <c r="H145" s="58">
        <v>4.29</v>
      </c>
      <c r="I145" t="s">
        <v>672</v>
      </c>
      <c r="J145" t="s">
        <v>98</v>
      </c>
      <c r="K145" s="59">
        <v>5.3499999999999999E-2</v>
      </c>
      <c r="L145" s="59">
        <v>1.9300000000000001E-2</v>
      </c>
      <c r="M145" s="58">
        <v>14.22</v>
      </c>
      <c r="N145" s="58">
        <v>132.41999999999999</v>
      </c>
      <c r="O145" s="58">
        <v>1.8830124E-2</v>
      </c>
      <c r="P145" s="59">
        <v>1E-4</v>
      </c>
      <c r="Q145" s="59">
        <v>0</v>
      </c>
    </row>
    <row r="146" spans="1:17">
      <c r="A146" t="s">
        <v>3259</v>
      </c>
      <c r="B146" t="s">
        <v>2022</v>
      </c>
      <c r="C146" t="s">
        <v>2178</v>
      </c>
      <c r="D146" s="108" t="s">
        <v>3327</v>
      </c>
      <c r="E146" t="s">
        <v>481</v>
      </c>
      <c r="F146" t="s">
        <v>2085</v>
      </c>
      <c r="G146" t="s">
        <v>127</v>
      </c>
      <c r="H146" s="58">
        <v>3.97</v>
      </c>
      <c r="I146" t="s">
        <v>672</v>
      </c>
      <c r="J146" t="s">
        <v>98</v>
      </c>
      <c r="K146" s="59">
        <v>2.98E-2</v>
      </c>
      <c r="L146" s="59">
        <v>0.02</v>
      </c>
      <c r="M146" s="58">
        <v>46.48</v>
      </c>
      <c r="N146" s="58">
        <v>117.66</v>
      </c>
      <c r="O146" s="58">
        <v>5.4688368000000001E-2</v>
      </c>
      <c r="P146" s="59">
        <v>2.0000000000000001E-4</v>
      </c>
      <c r="Q146" s="59">
        <v>0</v>
      </c>
    </row>
    <row r="147" spans="1:17">
      <c r="A147" t="s">
        <v>3260</v>
      </c>
      <c r="B147" t="s">
        <v>2022</v>
      </c>
      <c r="C147" t="s">
        <v>2166</v>
      </c>
      <c r="D147" s="108" t="s">
        <v>3327</v>
      </c>
      <c r="E147" t="s">
        <v>468</v>
      </c>
      <c r="F147" t="s">
        <v>2167</v>
      </c>
      <c r="G147" t="s">
        <v>177</v>
      </c>
      <c r="H147" s="58">
        <v>0.46</v>
      </c>
      <c r="I147" t="s">
        <v>113</v>
      </c>
      <c r="J147" t="s">
        <v>98</v>
      </c>
      <c r="K147" s="59">
        <v>0.04</v>
      </c>
      <c r="L147" s="59">
        <v>5.4800000000000001E-2</v>
      </c>
      <c r="M147" s="58">
        <v>46.89</v>
      </c>
      <c r="N147" s="58">
        <v>99.54</v>
      </c>
      <c r="O147" s="58">
        <v>4.6674305999999999E-2</v>
      </c>
      <c r="P147" s="59">
        <v>2.0000000000000001E-4</v>
      </c>
      <c r="Q147" s="59">
        <v>0</v>
      </c>
    </row>
    <row r="148" spans="1:17">
      <c r="A148" s="65" t="s">
        <v>3261</v>
      </c>
      <c r="B148" t="s">
        <v>2022</v>
      </c>
      <c r="C148" t="s">
        <v>2203</v>
      </c>
      <c r="D148" s="108" t="s">
        <v>3327</v>
      </c>
      <c r="E148" t="s">
        <v>298</v>
      </c>
      <c r="F148" t="s">
        <v>1924</v>
      </c>
      <c r="G148" t="s">
        <v>1982</v>
      </c>
      <c r="H148" s="58">
        <v>3.28</v>
      </c>
      <c r="I148" t="s">
        <v>110</v>
      </c>
      <c r="J148" t="s">
        <v>98</v>
      </c>
      <c r="K148" s="59">
        <v>2.3900000000000001E-2</v>
      </c>
      <c r="L148" s="59">
        <v>4.7399999999999998E-2</v>
      </c>
      <c r="M148" s="58">
        <v>45.09</v>
      </c>
      <c r="N148" s="58">
        <v>92.77</v>
      </c>
      <c r="O148" s="58">
        <v>4.1829993000000003E-2</v>
      </c>
      <c r="P148" s="59">
        <v>2.0000000000000001E-4</v>
      </c>
      <c r="Q148" s="59">
        <v>0</v>
      </c>
    </row>
    <row r="149" spans="1:17">
      <c r="A149" s="65" t="s">
        <v>3261</v>
      </c>
      <c r="B149" t="s">
        <v>2022</v>
      </c>
      <c r="C149" t="s">
        <v>2202</v>
      </c>
      <c r="D149" s="108" t="s">
        <v>3327</v>
      </c>
      <c r="E149" t="s">
        <v>298</v>
      </c>
      <c r="F149" t="s">
        <v>1924</v>
      </c>
      <c r="G149" t="s">
        <v>1982</v>
      </c>
      <c r="H149" s="58">
        <v>3.39</v>
      </c>
      <c r="I149" t="s">
        <v>110</v>
      </c>
      <c r="J149" t="s">
        <v>98</v>
      </c>
      <c r="K149" s="59">
        <v>1.2999999999999999E-2</v>
      </c>
      <c r="L149" s="59">
        <v>2.12E-2</v>
      </c>
      <c r="M149" s="58">
        <v>81.72</v>
      </c>
      <c r="N149" s="58">
        <v>108.17</v>
      </c>
      <c r="O149" s="58">
        <v>8.8396524000000004E-2</v>
      </c>
      <c r="P149" s="59">
        <v>2.9999999999999997E-4</v>
      </c>
      <c r="Q149" s="59">
        <v>0</v>
      </c>
    </row>
    <row r="150" spans="1:17">
      <c r="A150" t="s">
        <v>3270</v>
      </c>
      <c r="B150" t="s">
        <v>2064</v>
      </c>
      <c r="C150" t="s">
        <v>2270</v>
      </c>
      <c r="D150" s="108" t="s">
        <v>3327</v>
      </c>
      <c r="E150" t="s">
        <v>550</v>
      </c>
      <c r="F150" t="s">
        <v>591</v>
      </c>
      <c r="G150" t="s">
        <v>127</v>
      </c>
      <c r="H150" s="58">
        <v>11.07</v>
      </c>
      <c r="I150" t="s">
        <v>672</v>
      </c>
      <c r="J150" t="s">
        <v>98</v>
      </c>
      <c r="K150" s="59">
        <v>2.75E-2</v>
      </c>
      <c r="L150" s="59">
        <v>4.2500000000000003E-2</v>
      </c>
      <c r="M150" s="58">
        <v>23.03</v>
      </c>
      <c r="N150" s="58">
        <v>85.68</v>
      </c>
      <c r="O150" s="58">
        <v>1.9732104E-2</v>
      </c>
      <c r="P150" s="59">
        <v>1E-4</v>
      </c>
      <c r="Q150" s="59">
        <v>0</v>
      </c>
    </row>
    <row r="151" spans="1:17">
      <c r="A151" t="s">
        <v>3262</v>
      </c>
      <c r="B151" t="s">
        <v>2022</v>
      </c>
      <c r="C151" t="s">
        <v>2302</v>
      </c>
      <c r="D151" s="108" t="s">
        <v>3327</v>
      </c>
      <c r="E151" t="s">
        <v>298</v>
      </c>
      <c r="F151" t="s">
        <v>1924</v>
      </c>
      <c r="G151" t="s">
        <v>1982</v>
      </c>
      <c r="H151" s="58">
        <v>0.56000000000000005</v>
      </c>
      <c r="I151" t="s">
        <v>110</v>
      </c>
      <c r="J151" t="s">
        <v>98</v>
      </c>
      <c r="K151" s="59">
        <v>2.76E-2</v>
      </c>
      <c r="L151" s="59">
        <v>5.6899999999999999E-2</v>
      </c>
      <c r="M151" s="58">
        <v>15.86</v>
      </c>
      <c r="N151" s="58">
        <v>99.35</v>
      </c>
      <c r="O151" s="58">
        <v>1.5756909999999999E-2</v>
      </c>
      <c r="P151" s="59">
        <v>1E-4</v>
      </c>
      <c r="Q151" s="59">
        <v>0</v>
      </c>
    </row>
    <row r="152" spans="1:17">
      <c r="A152" t="s">
        <v>3263</v>
      </c>
      <c r="B152" t="s">
        <v>2064</v>
      </c>
      <c r="C152" t="s">
        <v>2311</v>
      </c>
      <c r="D152" s="108" t="s">
        <v>3327</v>
      </c>
      <c r="E152" t="s">
        <v>550</v>
      </c>
      <c r="F152" t="s">
        <v>270</v>
      </c>
      <c r="G152" t="s">
        <v>127</v>
      </c>
      <c r="H152" s="58">
        <v>6.83</v>
      </c>
      <c r="I152" t="s">
        <v>672</v>
      </c>
      <c r="J152" t="s">
        <v>98</v>
      </c>
      <c r="K152" s="59">
        <v>2.6200000000000001E-2</v>
      </c>
      <c r="L152" s="59">
        <v>3.5799999999999998E-2</v>
      </c>
      <c r="M152" s="58">
        <v>35.75</v>
      </c>
      <c r="N152" s="58">
        <v>106.14</v>
      </c>
      <c r="O152" s="58">
        <v>3.7945050000000001E-2</v>
      </c>
      <c r="P152" s="59">
        <v>1E-4</v>
      </c>
      <c r="Q152" s="59">
        <v>0</v>
      </c>
    </row>
    <row r="153" spans="1:17">
      <c r="A153" t="s">
        <v>3263</v>
      </c>
      <c r="B153" t="s">
        <v>2064</v>
      </c>
      <c r="C153" t="s">
        <v>2312</v>
      </c>
      <c r="D153" s="108" t="s">
        <v>3327</v>
      </c>
      <c r="E153" t="s">
        <v>550</v>
      </c>
      <c r="F153" t="s">
        <v>270</v>
      </c>
      <c r="G153" t="s">
        <v>127</v>
      </c>
      <c r="H153" s="58">
        <v>6.88</v>
      </c>
      <c r="I153" t="s">
        <v>672</v>
      </c>
      <c r="J153" t="s">
        <v>98</v>
      </c>
      <c r="K153" s="59">
        <v>2.7799999999999998E-2</v>
      </c>
      <c r="L153" s="59">
        <v>3.1600000000000003E-2</v>
      </c>
      <c r="M153" s="58">
        <v>5.7</v>
      </c>
      <c r="N153" s="58">
        <v>110.49</v>
      </c>
      <c r="O153" s="58">
        <v>6.2979300000000002E-3</v>
      </c>
      <c r="P153" s="59">
        <v>0</v>
      </c>
      <c r="Q153" s="59">
        <v>0</v>
      </c>
    </row>
    <row r="154" spans="1:17">
      <c r="A154" t="s">
        <v>3263</v>
      </c>
      <c r="B154" t="s">
        <v>2064</v>
      </c>
      <c r="C154" t="s">
        <v>2313</v>
      </c>
      <c r="D154" s="108" t="s">
        <v>3327</v>
      </c>
      <c r="E154" t="s">
        <v>550</v>
      </c>
      <c r="F154" t="s">
        <v>270</v>
      </c>
      <c r="G154" t="s">
        <v>127</v>
      </c>
      <c r="H154" s="58">
        <v>6.9</v>
      </c>
      <c r="I154" t="s">
        <v>672</v>
      </c>
      <c r="J154" t="s">
        <v>98</v>
      </c>
      <c r="K154" s="59">
        <v>2.7799999999999998E-2</v>
      </c>
      <c r="L154" s="59">
        <v>3.0700000000000002E-2</v>
      </c>
      <c r="M154" s="58">
        <v>6.67</v>
      </c>
      <c r="N154" s="58">
        <v>110.19</v>
      </c>
      <c r="O154" s="58">
        <v>7.3496730000000001E-3</v>
      </c>
      <c r="P154" s="59">
        <v>0</v>
      </c>
      <c r="Q154" s="59">
        <v>0</v>
      </c>
    </row>
    <row r="155" spans="1:17">
      <c r="A155" t="s">
        <v>3263</v>
      </c>
      <c r="B155" t="s">
        <v>2064</v>
      </c>
      <c r="C155" t="s">
        <v>2315</v>
      </c>
      <c r="D155" s="108" t="s">
        <v>3327</v>
      </c>
      <c r="E155" t="s">
        <v>550</v>
      </c>
      <c r="F155" t="s">
        <v>270</v>
      </c>
      <c r="G155" t="s">
        <v>127</v>
      </c>
      <c r="H155" s="58">
        <v>6.85</v>
      </c>
      <c r="I155" t="s">
        <v>672</v>
      </c>
      <c r="J155" t="s">
        <v>98</v>
      </c>
      <c r="K155" s="59">
        <v>3.0800000000000001E-2</v>
      </c>
      <c r="L155" s="59">
        <v>3.1199999999999999E-2</v>
      </c>
      <c r="M155" s="58">
        <v>42.53</v>
      </c>
      <c r="N155" s="58">
        <v>111.79</v>
      </c>
      <c r="O155" s="58">
        <v>4.7544286999999998E-2</v>
      </c>
      <c r="P155" s="59">
        <v>2.0000000000000001E-4</v>
      </c>
      <c r="Q155" s="59">
        <v>0</v>
      </c>
    </row>
    <row r="156" spans="1:17">
      <c r="A156" t="s">
        <v>3263</v>
      </c>
      <c r="B156" t="s">
        <v>2064</v>
      </c>
      <c r="C156" t="s">
        <v>2314</v>
      </c>
      <c r="D156" s="108" t="s">
        <v>3327</v>
      </c>
      <c r="E156" t="s">
        <v>550</v>
      </c>
      <c r="F156" t="s">
        <v>270</v>
      </c>
      <c r="G156" t="s">
        <v>127</v>
      </c>
      <c r="H156" s="58">
        <v>6.9</v>
      </c>
      <c r="I156" t="s">
        <v>672</v>
      </c>
      <c r="J156" t="s">
        <v>98</v>
      </c>
      <c r="K156" s="59">
        <v>2.8500000000000001E-2</v>
      </c>
      <c r="L156" s="59">
        <v>3.04E-2</v>
      </c>
      <c r="M156" s="58">
        <v>37.36</v>
      </c>
      <c r="N156" s="58">
        <v>110.9</v>
      </c>
      <c r="O156" s="58">
        <v>4.1432240000000002E-2</v>
      </c>
      <c r="P156" s="59">
        <v>2.0000000000000001E-4</v>
      </c>
      <c r="Q156" s="59">
        <v>0</v>
      </c>
    </row>
    <row r="157" spans="1:17">
      <c r="A157" t="s">
        <v>3263</v>
      </c>
      <c r="B157" t="s">
        <v>2064</v>
      </c>
      <c r="C157" t="s">
        <v>2316</v>
      </c>
      <c r="D157" s="108" t="s">
        <v>3327</v>
      </c>
      <c r="E157" t="s">
        <v>550</v>
      </c>
      <c r="F157" t="s">
        <v>270</v>
      </c>
      <c r="G157" t="s">
        <v>127</v>
      </c>
      <c r="H157" s="58">
        <v>6.88</v>
      </c>
      <c r="I157" t="s">
        <v>672</v>
      </c>
      <c r="J157" t="s">
        <v>98</v>
      </c>
      <c r="K157" s="59">
        <v>3.0200000000000001E-2</v>
      </c>
      <c r="L157" s="59">
        <v>2.98E-2</v>
      </c>
      <c r="M157" s="58">
        <v>53.75</v>
      </c>
      <c r="N157" s="58">
        <v>112.72</v>
      </c>
      <c r="O157" s="58">
        <v>6.0587000000000002E-2</v>
      </c>
      <c r="P157" s="59">
        <v>2.0000000000000001E-4</v>
      </c>
      <c r="Q157" s="59">
        <v>0</v>
      </c>
    </row>
    <row r="158" spans="1:17">
      <c r="A158" t="s">
        <v>3263</v>
      </c>
      <c r="B158" t="s">
        <v>2064</v>
      </c>
      <c r="C158" t="s">
        <v>2317</v>
      </c>
      <c r="D158" s="108" t="s">
        <v>3327</v>
      </c>
      <c r="E158" t="s">
        <v>550</v>
      </c>
      <c r="F158" t="s">
        <v>270</v>
      </c>
      <c r="G158" t="s">
        <v>127</v>
      </c>
      <c r="H158" s="58">
        <v>6.91</v>
      </c>
      <c r="I158" t="s">
        <v>672</v>
      </c>
      <c r="J158" t="s">
        <v>98</v>
      </c>
      <c r="K158" s="59">
        <v>2.7300000000000001E-2</v>
      </c>
      <c r="L158" s="59">
        <v>3.0800000000000001E-2</v>
      </c>
      <c r="M158" s="58">
        <v>4.62</v>
      </c>
      <c r="N158" s="58">
        <v>109.73</v>
      </c>
      <c r="O158" s="58">
        <v>5.0695260000000004E-3</v>
      </c>
      <c r="P158" s="59">
        <v>0</v>
      </c>
      <c r="Q158" s="59">
        <v>0</v>
      </c>
    </row>
    <row r="159" spans="1:17">
      <c r="A159" t="s">
        <v>3263</v>
      </c>
      <c r="B159" t="s">
        <v>2064</v>
      </c>
      <c r="C159" t="s">
        <v>2318</v>
      </c>
      <c r="D159" s="108" t="s">
        <v>3327</v>
      </c>
      <c r="E159" t="s">
        <v>550</v>
      </c>
      <c r="F159" t="s">
        <v>270</v>
      </c>
      <c r="G159" t="s">
        <v>127</v>
      </c>
      <c r="H159" s="58">
        <v>6.92</v>
      </c>
      <c r="I159" t="s">
        <v>672</v>
      </c>
      <c r="J159" t="s">
        <v>98</v>
      </c>
      <c r="K159" s="59">
        <v>2.52E-2</v>
      </c>
      <c r="L159" s="59">
        <v>3.1699999999999999E-2</v>
      </c>
      <c r="M159" s="58">
        <v>14.19</v>
      </c>
      <c r="N159" s="58">
        <v>106.56</v>
      </c>
      <c r="O159" s="58">
        <v>1.5120863999999999E-2</v>
      </c>
      <c r="P159" s="59">
        <v>1E-4</v>
      </c>
      <c r="Q159" s="59">
        <v>0</v>
      </c>
    </row>
    <row r="160" spans="1:17">
      <c r="A160" t="s">
        <v>3263</v>
      </c>
      <c r="B160" t="s">
        <v>2064</v>
      </c>
      <c r="C160" t="s">
        <v>2319</v>
      </c>
      <c r="D160" s="108" t="s">
        <v>3327</v>
      </c>
      <c r="E160" t="s">
        <v>550</v>
      </c>
      <c r="F160" t="s">
        <v>270</v>
      </c>
      <c r="G160" t="s">
        <v>127</v>
      </c>
      <c r="H160" s="58">
        <v>6.85</v>
      </c>
      <c r="I160" t="s">
        <v>672</v>
      </c>
      <c r="J160" t="s">
        <v>98</v>
      </c>
      <c r="K160" s="59">
        <v>2.52E-2</v>
      </c>
      <c r="L160" s="59">
        <v>3.5900000000000001E-2</v>
      </c>
      <c r="M160" s="58">
        <v>14</v>
      </c>
      <c r="N160" s="58">
        <v>102.96</v>
      </c>
      <c r="O160" s="58">
        <v>1.4414400000000001E-2</v>
      </c>
      <c r="P160" s="59">
        <v>1E-4</v>
      </c>
      <c r="Q160" s="59">
        <v>0</v>
      </c>
    </row>
    <row r="161" spans="1:17">
      <c r="A161" t="s">
        <v>3263</v>
      </c>
      <c r="B161" t="s">
        <v>2064</v>
      </c>
      <c r="C161" t="s">
        <v>2309</v>
      </c>
      <c r="D161" s="108" t="s">
        <v>3327</v>
      </c>
      <c r="E161" t="s">
        <v>550</v>
      </c>
      <c r="F161" t="s">
        <v>270</v>
      </c>
      <c r="G161" t="s">
        <v>127</v>
      </c>
      <c r="H161" s="58">
        <v>6.85</v>
      </c>
      <c r="I161" t="s">
        <v>672</v>
      </c>
      <c r="J161" t="s">
        <v>98</v>
      </c>
      <c r="K161" s="59">
        <v>2.52E-2</v>
      </c>
      <c r="L161" s="59">
        <v>3.5400000000000001E-2</v>
      </c>
      <c r="M161" s="58">
        <v>17.34</v>
      </c>
      <c r="N161" s="58">
        <v>104.18</v>
      </c>
      <c r="O161" s="58">
        <v>1.8064812E-2</v>
      </c>
      <c r="P161" s="59">
        <v>1E-4</v>
      </c>
      <c r="Q161" s="59">
        <v>0</v>
      </c>
    </row>
    <row r="162" spans="1:17">
      <c r="A162" t="s">
        <v>3263</v>
      </c>
      <c r="B162" t="s">
        <v>2064</v>
      </c>
      <c r="C162" t="s">
        <v>2310</v>
      </c>
      <c r="D162" s="108" t="s">
        <v>3327</v>
      </c>
      <c r="E162" t="s">
        <v>550</v>
      </c>
      <c r="F162" t="s">
        <v>270</v>
      </c>
      <c r="G162" t="s">
        <v>127</v>
      </c>
      <c r="H162" s="58">
        <v>6.85</v>
      </c>
      <c r="I162" t="s">
        <v>672</v>
      </c>
      <c r="J162" t="s">
        <v>98</v>
      </c>
      <c r="K162" s="59">
        <v>2.52E-2</v>
      </c>
      <c r="L162" s="59">
        <v>3.5799999999999998E-2</v>
      </c>
      <c r="M162" s="58">
        <v>9.65</v>
      </c>
      <c r="N162" s="58">
        <v>103.91</v>
      </c>
      <c r="O162" s="58">
        <v>1.0027315E-2</v>
      </c>
      <c r="P162" s="59">
        <v>0</v>
      </c>
      <c r="Q162" s="59">
        <v>0</v>
      </c>
    </row>
    <row r="163" spans="1:17">
      <c r="A163" t="s">
        <v>3263</v>
      </c>
      <c r="B163" t="s">
        <v>2064</v>
      </c>
      <c r="C163" t="s">
        <v>2308</v>
      </c>
      <c r="D163" s="108" t="s">
        <v>3327</v>
      </c>
      <c r="E163" t="s">
        <v>550</v>
      </c>
      <c r="F163" t="s">
        <v>270</v>
      </c>
      <c r="G163" t="s">
        <v>127</v>
      </c>
      <c r="H163" s="58">
        <v>6.56</v>
      </c>
      <c r="I163" t="s">
        <v>672</v>
      </c>
      <c r="J163" t="s">
        <v>98</v>
      </c>
      <c r="K163" s="59">
        <v>2.52E-2</v>
      </c>
      <c r="L163" s="59">
        <v>3.1800000000000002E-2</v>
      </c>
      <c r="M163" s="58">
        <v>54.52</v>
      </c>
      <c r="N163" s="58">
        <v>107.73</v>
      </c>
      <c r="O163" s="58">
        <v>5.8734396000000001E-2</v>
      </c>
      <c r="P163" s="59">
        <v>2.0000000000000001E-4</v>
      </c>
      <c r="Q163" s="59">
        <v>0</v>
      </c>
    </row>
    <row r="164" spans="1:17">
      <c r="A164" t="s">
        <v>3263</v>
      </c>
      <c r="B164" t="s">
        <v>2064</v>
      </c>
      <c r="C164" t="s">
        <v>2303</v>
      </c>
      <c r="D164" s="108" t="s">
        <v>3327</v>
      </c>
      <c r="E164" t="s">
        <v>550</v>
      </c>
      <c r="F164" t="s">
        <v>2304</v>
      </c>
      <c r="G164" t="s">
        <v>127</v>
      </c>
      <c r="H164" s="58">
        <v>9.3800000000000008</v>
      </c>
      <c r="I164" t="s">
        <v>672</v>
      </c>
      <c r="J164" t="s">
        <v>98</v>
      </c>
      <c r="K164" s="59">
        <v>2.63E-2</v>
      </c>
      <c r="L164" s="59">
        <v>3.1600000000000003E-2</v>
      </c>
      <c r="M164" s="58">
        <v>23.94</v>
      </c>
      <c r="N164" s="58">
        <v>101.28</v>
      </c>
      <c r="O164" s="58">
        <v>2.4246431999999998E-2</v>
      </c>
      <c r="P164" s="59">
        <v>1E-4</v>
      </c>
      <c r="Q164" s="59">
        <v>0</v>
      </c>
    </row>
    <row r="165" spans="1:17">
      <c r="A165" t="s">
        <v>3263</v>
      </c>
      <c r="B165" t="s">
        <v>2064</v>
      </c>
      <c r="C165" t="s">
        <v>2305</v>
      </c>
      <c r="D165" s="108" t="s">
        <v>3327</v>
      </c>
      <c r="E165" t="s">
        <v>550</v>
      </c>
      <c r="F165" t="s">
        <v>527</v>
      </c>
      <c r="G165" t="s">
        <v>127</v>
      </c>
      <c r="H165" s="58">
        <v>9.09</v>
      </c>
      <c r="I165" t="s">
        <v>672</v>
      </c>
      <c r="J165" t="s">
        <v>98</v>
      </c>
      <c r="K165" s="59">
        <v>3.0800000000000001E-2</v>
      </c>
      <c r="L165" s="59">
        <v>3.6799999999999999E-2</v>
      </c>
      <c r="M165" s="58">
        <v>7.79</v>
      </c>
      <c r="N165" s="58">
        <v>98.95</v>
      </c>
      <c r="O165" s="58">
        <v>7.7082050000000001E-3</v>
      </c>
      <c r="P165" s="59">
        <v>0</v>
      </c>
      <c r="Q165" s="59">
        <v>0</v>
      </c>
    </row>
    <row r="166" spans="1:17">
      <c r="A166" t="s">
        <v>3264</v>
      </c>
      <c r="B166" t="s">
        <v>2064</v>
      </c>
      <c r="C166" t="s">
        <v>2263</v>
      </c>
      <c r="D166" s="108" t="s">
        <v>3327</v>
      </c>
      <c r="E166" t="s">
        <v>550</v>
      </c>
      <c r="F166" t="s">
        <v>416</v>
      </c>
      <c r="G166" t="s">
        <v>127</v>
      </c>
      <c r="H166" s="58">
        <v>7.55</v>
      </c>
      <c r="I166" t="s">
        <v>672</v>
      </c>
      <c r="J166" t="s">
        <v>98</v>
      </c>
      <c r="K166" s="59">
        <v>3.73E-2</v>
      </c>
      <c r="L166" s="59">
        <v>3.5999999999999997E-2</v>
      </c>
      <c r="M166" s="58">
        <v>53.91</v>
      </c>
      <c r="N166" s="58">
        <v>114.27</v>
      </c>
      <c r="O166" s="58">
        <v>6.1602957E-2</v>
      </c>
      <c r="P166" s="59">
        <v>2.0000000000000001E-4</v>
      </c>
      <c r="Q166" s="59">
        <v>0</v>
      </c>
    </row>
    <row r="167" spans="1:17">
      <c r="A167" t="s">
        <v>3264</v>
      </c>
      <c r="B167" t="s">
        <v>2064</v>
      </c>
      <c r="C167" t="s">
        <v>2264</v>
      </c>
      <c r="D167" s="108" t="s">
        <v>3327</v>
      </c>
      <c r="E167" t="s">
        <v>550</v>
      </c>
      <c r="F167" t="s">
        <v>416</v>
      </c>
      <c r="G167" t="s">
        <v>127</v>
      </c>
      <c r="H167" s="58">
        <v>7.57</v>
      </c>
      <c r="I167" t="s">
        <v>672</v>
      </c>
      <c r="J167" t="s">
        <v>98</v>
      </c>
      <c r="K167" s="59">
        <v>3.5499999999999997E-2</v>
      </c>
      <c r="L167" s="59">
        <v>3.6299999999999999E-2</v>
      </c>
      <c r="M167" s="58">
        <v>11.51</v>
      </c>
      <c r="N167" s="58">
        <v>112.34</v>
      </c>
      <c r="O167" s="58">
        <v>1.2930334E-2</v>
      </c>
      <c r="P167" s="59">
        <v>0</v>
      </c>
      <c r="Q167" s="59">
        <v>0</v>
      </c>
    </row>
    <row r="168" spans="1:17">
      <c r="A168" t="s">
        <v>3264</v>
      </c>
      <c r="B168" t="s">
        <v>2064</v>
      </c>
      <c r="C168" t="s">
        <v>2265</v>
      </c>
      <c r="D168" s="108" t="s">
        <v>3327</v>
      </c>
      <c r="E168" t="s">
        <v>550</v>
      </c>
      <c r="F168" t="s">
        <v>416</v>
      </c>
      <c r="G168" t="s">
        <v>127</v>
      </c>
      <c r="H168" s="58">
        <v>7.41</v>
      </c>
      <c r="I168" t="s">
        <v>672</v>
      </c>
      <c r="J168" t="s">
        <v>98</v>
      </c>
      <c r="K168" s="59">
        <v>3.4700000000000002E-2</v>
      </c>
      <c r="L168" s="59">
        <v>4.3799999999999999E-2</v>
      </c>
      <c r="M168" s="58">
        <v>20.45</v>
      </c>
      <c r="N168" s="58">
        <v>105.64</v>
      </c>
      <c r="O168" s="58">
        <v>2.1603379999999998E-2</v>
      </c>
      <c r="P168" s="59">
        <v>1E-4</v>
      </c>
      <c r="Q168" s="59">
        <v>0</v>
      </c>
    </row>
    <row r="169" spans="1:17">
      <c r="A169" t="s">
        <v>3264</v>
      </c>
      <c r="B169" t="s">
        <v>2064</v>
      </c>
      <c r="C169" t="s">
        <v>2259</v>
      </c>
      <c r="D169" s="108" t="s">
        <v>3327</v>
      </c>
      <c r="E169" t="s">
        <v>550</v>
      </c>
      <c r="F169" t="s">
        <v>416</v>
      </c>
      <c r="G169" t="s">
        <v>127</v>
      </c>
      <c r="H169" s="58">
        <v>7.57</v>
      </c>
      <c r="I169" t="s">
        <v>672</v>
      </c>
      <c r="J169" t="s">
        <v>98</v>
      </c>
      <c r="K169" s="59">
        <v>3.44E-2</v>
      </c>
      <c r="L169" s="59">
        <v>3.6900000000000002E-2</v>
      </c>
      <c r="M169" s="58">
        <v>13.19</v>
      </c>
      <c r="N169" s="58">
        <v>111.1</v>
      </c>
      <c r="O169" s="58">
        <v>1.465409E-2</v>
      </c>
      <c r="P169" s="59">
        <v>1E-4</v>
      </c>
      <c r="Q169" s="59">
        <v>0</v>
      </c>
    </row>
    <row r="170" spans="1:17">
      <c r="A170" t="s">
        <v>3264</v>
      </c>
      <c r="B170" t="s">
        <v>2064</v>
      </c>
      <c r="C170" t="s">
        <v>2260</v>
      </c>
      <c r="D170" s="108" t="s">
        <v>3327</v>
      </c>
      <c r="E170" t="s">
        <v>550</v>
      </c>
      <c r="F170" t="s">
        <v>416</v>
      </c>
      <c r="G170" t="s">
        <v>127</v>
      </c>
      <c r="H170" s="58">
        <v>7.53</v>
      </c>
      <c r="I170" t="s">
        <v>672</v>
      </c>
      <c r="J170" t="s">
        <v>98</v>
      </c>
      <c r="K170" s="59">
        <v>3.6600000000000001E-2</v>
      </c>
      <c r="L170" s="59">
        <v>3.6999999999999998E-2</v>
      </c>
      <c r="M170" s="58">
        <v>17.600000000000001</v>
      </c>
      <c r="N170" s="58">
        <v>111.56</v>
      </c>
      <c r="O170" s="58">
        <v>1.9634559999999999E-2</v>
      </c>
      <c r="P170" s="59">
        <v>1E-4</v>
      </c>
      <c r="Q170" s="59">
        <v>0</v>
      </c>
    </row>
    <row r="171" spans="1:17">
      <c r="A171" t="s">
        <v>3264</v>
      </c>
      <c r="B171" t="s">
        <v>2064</v>
      </c>
      <c r="C171" t="s">
        <v>2262</v>
      </c>
      <c r="D171" s="108" t="s">
        <v>3327</v>
      </c>
      <c r="E171" t="s">
        <v>550</v>
      </c>
      <c r="F171" t="s">
        <v>416</v>
      </c>
      <c r="G171" t="s">
        <v>127</v>
      </c>
      <c r="H171" s="58">
        <v>7.5</v>
      </c>
      <c r="I171" t="s">
        <v>672</v>
      </c>
      <c r="J171" t="s">
        <v>98</v>
      </c>
      <c r="K171" s="59">
        <v>3.6200000000000003E-2</v>
      </c>
      <c r="L171" s="59">
        <v>3.8800000000000001E-2</v>
      </c>
      <c r="M171" s="58">
        <v>35.19</v>
      </c>
      <c r="N171" s="58">
        <v>109.59</v>
      </c>
      <c r="O171" s="58">
        <v>3.8564721000000003E-2</v>
      </c>
      <c r="P171" s="59">
        <v>1E-4</v>
      </c>
      <c r="Q171" s="59">
        <v>0</v>
      </c>
    </row>
    <row r="172" spans="1:17">
      <c r="A172" t="s">
        <v>3264</v>
      </c>
      <c r="B172" t="s">
        <v>2064</v>
      </c>
      <c r="C172" t="s">
        <v>2266</v>
      </c>
      <c r="D172" s="108" t="s">
        <v>3327</v>
      </c>
      <c r="E172" t="s">
        <v>550</v>
      </c>
      <c r="F172" t="s">
        <v>416</v>
      </c>
      <c r="G172" t="s">
        <v>127</v>
      </c>
      <c r="H172" s="58">
        <v>7.58</v>
      </c>
      <c r="I172" t="s">
        <v>672</v>
      </c>
      <c r="J172" t="s">
        <v>98</v>
      </c>
      <c r="K172" s="59">
        <v>3.8199999999999998E-2</v>
      </c>
      <c r="L172" s="59">
        <v>3.3799999999999997E-2</v>
      </c>
      <c r="M172" s="58">
        <v>24.86</v>
      </c>
      <c r="N172" s="58">
        <v>115.23</v>
      </c>
      <c r="O172" s="58">
        <v>2.8646178000000001E-2</v>
      </c>
      <c r="P172" s="59">
        <v>1E-4</v>
      </c>
      <c r="Q172" s="59">
        <v>0</v>
      </c>
    </row>
    <row r="173" spans="1:17">
      <c r="A173" t="s">
        <v>3264</v>
      </c>
      <c r="B173" t="s">
        <v>2064</v>
      </c>
      <c r="C173" t="s">
        <v>2255</v>
      </c>
      <c r="D173" s="108" t="s">
        <v>3327</v>
      </c>
      <c r="E173" t="s">
        <v>550</v>
      </c>
      <c r="F173" t="s">
        <v>416</v>
      </c>
      <c r="G173" t="s">
        <v>127</v>
      </c>
      <c r="H173" s="58">
        <v>7.6</v>
      </c>
      <c r="I173" t="s">
        <v>672</v>
      </c>
      <c r="J173" t="s">
        <v>98</v>
      </c>
      <c r="K173" s="59">
        <v>3.3700000000000001E-2</v>
      </c>
      <c r="L173" s="59">
        <v>3.6299999999999999E-2</v>
      </c>
      <c r="M173" s="58">
        <v>59.03</v>
      </c>
      <c r="N173" s="58">
        <v>109.67</v>
      </c>
      <c r="O173" s="58">
        <v>6.4738200999999995E-2</v>
      </c>
      <c r="P173" s="59">
        <v>2.0000000000000001E-4</v>
      </c>
      <c r="Q173" s="59">
        <v>0</v>
      </c>
    </row>
    <row r="174" spans="1:17">
      <c r="A174" t="s">
        <v>3264</v>
      </c>
      <c r="B174" t="s">
        <v>2064</v>
      </c>
      <c r="C174" t="s">
        <v>2261</v>
      </c>
      <c r="D174" s="108" t="s">
        <v>3327</v>
      </c>
      <c r="E174" t="s">
        <v>550</v>
      </c>
      <c r="F174" t="s">
        <v>416</v>
      </c>
      <c r="G174" t="s">
        <v>127</v>
      </c>
      <c r="H174" s="58">
        <v>7.47</v>
      </c>
      <c r="I174" t="s">
        <v>672</v>
      </c>
      <c r="J174" t="s">
        <v>98</v>
      </c>
      <c r="K174" s="59">
        <v>2.75E-2</v>
      </c>
      <c r="L174" s="59">
        <v>4.6399999999999997E-2</v>
      </c>
      <c r="M174" s="58">
        <v>68.72</v>
      </c>
      <c r="N174" s="58">
        <v>96.34</v>
      </c>
      <c r="O174" s="58">
        <v>6.6204847999999997E-2</v>
      </c>
      <c r="P174" s="59">
        <v>2.0000000000000001E-4</v>
      </c>
      <c r="Q174" s="59">
        <v>0</v>
      </c>
    </row>
    <row r="175" spans="1:17">
      <c r="A175" t="s">
        <v>3264</v>
      </c>
      <c r="B175" t="s">
        <v>2064</v>
      </c>
      <c r="C175" t="s">
        <v>2256</v>
      </c>
      <c r="D175" s="108" t="s">
        <v>3327</v>
      </c>
      <c r="E175" t="s">
        <v>550</v>
      </c>
      <c r="F175" t="s">
        <v>416</v>
      </c>
      <c r="G175" t="s">
        <v>127</v>
      </c>
      <c r="H175" s="58">
        <v>7.8</v>
      </c>
      <c r="I175" t="s">
        <v>672</v>
      </c>
      <c r="J175" t="s">
        <v>98</v>
      </c>
      <c r="K175" s="59">
        <v>2.7900000000000001E-2</v>
      </c>
      <c r="L175" s="59">
        <v>3.1899999999999998E-2</v>
      </c>
      <c r="M175" s="58">
        <v>13.98</v>
      </c>
      <c r="N175" s="58">
        <v>108.25</v>
      </c>
      <c r="O175" s="58">
        <v>1.513335E-2</v>
      </c>
      <c r="P175" s="59">
        <v>1E-4</v>
      </c>
      <c r="Q175" s="59">
        <v>0</v>
      </c>
    </row>
    <row r="176" spans="1:17">
      <c r="A176" t="s">
        <v>3264</v>
      </c>
      <c r="B176" t="s">
        <v>2064</v>
      </c>
      <c r="C176" t="s">
        <v>2257</v>
      </c>
      <c r="D176" s="108" t="s">
        <v>3327</v>
      </c>
      <c r="E176" t="s">
        <v>550</v>
      </c>
      <c r="F176" t="s">
        <v>416</v>
      </c>
      <c r="G176" t="s">
        <v>127</v>
      </c>
      <c r="H176" s="58">
        <v>7.58</v>
      </c>
      <c r="I176" t="s">
        <v>672</v>
      </c>
      <c r="J176" t="s">
        <v>98</v>
      </c>
      <c r="K176" s="59">
        <v>2.75E-2</v>
      </c>
      <c r="L176" s="59">
        <v>4.1700000000000001E-2</v>
      </c>
      <c r="M176" s="58">
        <v>11.53</v>
      </c>
      <c r="N176" s="58">
        <v>100.5</v>
      </c>
      <c r="O176" s="58">
        <v>1.158765E-2</v>
      </c>
      <c r="P176" s="59">
        <v>0</v>
      </c>
      <c r="Q176" s="59">
        <v>0</v>
      </c>
    </row>
    <row r="177" spans="1:17">
      <c r="A177" t="s">
        <v>3264</v>
      </c>
      <c r="B177" t="s">
        <v>2064</v>
      </c>
      <c r="C177" t="s">
        <v>2258</v>
      </c>
      <c r="D177" s="108" t="s">
        <v>3327</v>
      </c>
      <c r="E177" t="s">
        <v>550</v>
      </c>
      <c r="F177" t="s">
        <v>416</v>
      </c>
      <c r="G177" t="s">
        <v>127</v>
      </c>
      <c r="H177" s="58">
        <v>7.48</v>
      </c>
      <c r="I177" t="s">
        <v>672</v>
      </c>
      <c r="J177" t="s">
        <v>98</v>
      </c>
      <c r="K177" s="59">
        <v>2.75E-2</v>
      </c>
      <c r="L177" s="59">
        <v>4.5999999999999999E-2</v>
      </c>
      <c r="M177" s="58">
        <v>18.7</v>
      </c>
      <c r="N177" s="58">
        <v>97.38</v>
      </c>
      <c r="O177" s="58">
        <v>1.821006E-2</v>
      </c>
      <c r="P177" s="59">
        <v>1E-4</v>
      </c>
      <c r="Q177" s="59">
        <v>0</v>
      </c>
    </row>
    <row r="178" spans="1:17">
      <c r="A178" t="s">
        <v>3264</v>
      </c>
      <c r="B178" t="s">
        <v>2064</v>
      </c>
      <c r="C178" t="s">
        <v>2243</v>
      </c>
      <c r="D178" s="108" t="s">
        <v>3327</v>
      </c>
      <c r="E178" t="s">
        <v>550</v>
      </c>
      <c r="F178" t="s">
        <v>416</v>
      </c>
      <c r="G178" t="s">
        <v>127</v>
      </c>
      <c r="H178" s="58">
        <v>7.35</v>
      </c>
      <c r="I178" t="s">
        <v>672</v>
      </c>
      <c r="J178" t="s">
        <v>98</v>
      </c>
      <c r="K178" s="59">
        <v>2.75E-2</v>
      </c>
      <c r="L178" s="59">
        <v>5.16E-2</v>
      </c>
      <c r="M178" s="58">
        <v>9.6999999999999993</v>
      </c>
      <c r="N178" s="58">
        <v>93.59</v>
      </c>
      <c r="O178" s="58">
        <v>9.0782299999999996E-3</v>
      </c>
      <c r="P178" s="59">
        <v>0</v>
      </c>
      <c r="Q178" s="59">
        <v>0</v>
      </c>
    </row>
    <row r="179" spans="1:17">
      <c r="A179" t="s">
        <v>3264</v>
      </c>
      <c r="B179" t="s">
        <v>2064</v>
      </c>
      <c r="C179" t="s">
        <v>2244</v>
      </c>
      <c r="D179" s="108" t="s">
        <v>3327</v>
      </c>
      <c r="E179" t="s">
        <v>550</v>
      </c>
      <c r="F179" t="s">
        <v>2245</v>
      </c>
      <c r="G179" t="s">
        <v>127</v>
      </c>
      <c r="H179" s="58">
        <v>7.27</v>
      </c>
      <c r="I179" t="s">
        <v>672</v>
      </c>
      <c r="J179" t="s">
        <v>98</v>
      </c>
      <c r="K179" s="59">
        <v>2.75E-2</v>
      </c>
      <c r="L179" s="59">
        <v>5.5399999999999998E-2</v>
      </c>
      <c r="M179" s="58">
        <v>18.63</v>
      </c>
      <c r="N179" s="58">
        <v>91.05</v>
      </c>
      <c r="O179" s="58">
        <v>1.6962615E-2</v>
      </c>
      <c r="P179" s="59">
        <v>1E-4</v>
      </c>
      <c r="Q179" s="59">
        <v>0</v>
      </c>
    </row>
    <row r="180" spans="1:17">
      <c r="A180" t="s">
        <v>3264</v>
      </c>
      <c r="B180" t="s">
        <v>2064</v>
      </c>
      <c r="C180" t="s">
        <v>2246</v>
      </c>
      <c r="D180" s="108" t="s">
        <v>3327</v>
      </c>
      <c r="E180" t="s">
        <v>550</v>
      </c>
      <c r="F180" t="s">
        <v>284</v>
      </c>
      <c r="G180" t="s">
        <v>127</v>
      </c>
      <c r="H180" s="58">
        <v>6.71</v>
      </c>
      <c r="I180" t="s">
        <v>672</v>
      </c>
      <c r="J180" t="s">
        <v>98</v>
      </c>
      <c r="K180" s="59">
        <v>2.75E-2</v>
      </c>
      <c r="L180" s="59">
        <v>8.1600000000000006E-2</v>
      </c>
      <c r="M180" s="58">
        <v>20.87</v>
      </c>
      <c r="N180" s="58">
        <v>74.97</v>
      </c>
      <c r="O180" s="58">
        <v>1.5646238999999999E-2</v>
      </c>
      <c r="P180" s="59">
        <v>1E-4</v>
      </c>
      <c r="Q180" s="59">
        <v>0</v>
      </c>
    </row>
    <row r="181" spans="1:17">
      <c r="A181" t="s">
        <v>3264</v>
      </c>
      <c r="B181" t="s">
        <v>2064</v>
      </c>
      <c r="C181" t="s">
        <v>2247</v>
      </c>
      <c r="D181" s="108" t="s">
        <v>3327</v>
      </c>
      <c r="E181" t="s">
        <v>550</v>
      </c>
      <c r="F181" t="s">
        <v>270</v>
      </c>
      <c r="G181" t="s">
        <v>127</v>
      </c>
      <c r="H181" s="58">
        <v>6.95</v>
      </c>
      <c r="I181" t="s">
        <v>672</v>
      </c>
      <c r="J181" t="s">
        <v>98</v>
      </c>
      <c r="K181" s="59">
        <v>2.75E-2</v>
      </c>
      <c r="L181" s="59">
        <v>7.0199999999999999E-2</v>
      </c>
      <c r="M181" s="58">
        <v>25.33</v>
      </c>
      <c r="N181" s="58">
        <v>80.209999999999994</v>
      </c>
      <c r="O181" s="58">
        <v>2.0317193000000001E-2</v>
      </c>
      <c r="P181" s="59">
        <v>1E-4</v>
      </c>
      <c r="Q181" s="59">
        <v>0</v>
      </c>
    </row>
    <row r="182" spans="1:17">
      <c r="A182" t="s">
        <v>3264</v>
      </c>
      <c r="B182" t="s">
        <v>2064</v>
      </c>
      <c r="C182" t="s">
        <v>2249</v>
      </c>
      <c r="D182" s="108" t="s">
        <v>3327</v>
      </c>
      <c r="E182" t="s">
        <v>550</v>
      </c>
      <c r="F182" t="s">
        <v>2250</v>
      </c>
      <c r="G182" t="s">
        <v>127</v>
      </c>
      <c r="H182" s="58">
        <v>7.57</v>
      </c>
      <c r="I182" t="s">
        <v>672</v>
      </c>
      <c r="J182" t="s">
        <v>98</v>
      </c>
      <c r="K182" s="59">
        <v>2.9100000000000001E-2</v>
      </c>
      <c r="L182" s="59">
        <v>4.07E-2</v>
      </c>
      <c r="M182" s="58">
        <v>37.4</v>
      </c>
      <c r="N182" s="58">
        <v>97.05</v>
      </c>
      <c r="O182" s="58">
        <v>3.6296700000000001E-2</v>
      </c>
      <c r="P182" s="59">
        <v>1E-4</v>
      </c>
      <c r="Q182" s="59">
        <v>0</v>
      </c>
    </row>
    <row r="183" spans="1:17">
      <c r="A183" t="s">
        <v>3264</v>
      </c>
      <c r="B183" t="s">
        <v>2064</v>
      </c>
      <c r="C183" t="s">
        <v>2251</v>
      </c>
      <c r="D183" s="108" t="s">
        <v>3327</v>
      </c>
      <c r="E183" t="s">
        <v>550</v>
      </c>
      <c r="F183" t="s">
        <v>2252</v>
      </c>
      <c r="G183" t="s">
        <v>127</v>
      </c>
      <c r="H183" s="58">
        <v>7.45</v>
      </c>
      <c r="I183" t="s">
        <v>672</v>
      </c>
      <c r="J183" t="s">
        <v>98</v>
      </c>
      <c r="K183" s="59">
        <v>3.4599999999999999E-2</v>
      </c>
      <c r="L183" s="59">
        <v>4.2200000000000001E-2</v>
      </c>
      <c r="M183" s="58">
        <v>18.100000000000001</v>
      </c>
      <c r="N183" s="58">
        <v>97.91</v>
      </c>
      <c r="O183" s="58">
        <v>1.7721710000000002E-2</v>
      </c>
      <c r="P183" s="59">
        <v>1E-4</v>
      </c>
      <c r="Q183" s="59">
        <v>0</v>
      </c>
    </row>
    <row r="184" spans="1:17">
      <c r="A184" t="s">
        <v>3264</v>
      </c>
      <c r="B184" t="s">
        <v>2064</v>
      </c>
      <c r="C184" t="s">
        <v>2253</v>
      </c>
      <c r="D184" s="108" t="s">
        <v>3327</v>
      </c>
      <c r="E184" t="s">
        <v>550</v>
      </c>
      <c r="F184" t="s">
        <v>2254</v>
      </c>
      <c r="G184" t="s">
        <v>127</v>
      </c>
      <c r="H184" s="58">
        <v>7.33</v>
      </c>
      <c r="I184" t="s">
        <v>672</v>
      </c>
      <c r="J184" t="s">
        <v>98</v>
      </c>
      <c r="K184" s="59">
        <v>3.9699999999999999E-2</v>
      </c>
      <c r="L184" s="59">
        <v>4.3799999999999999E-2</v>
      </c>
      <c r="M184" s="58">
        <v>20.56</v>
      </c>
      <c r="N184" s="58">
        <v>98.41</v>
      </c>
      <c r="O184" s="58">
        <v>2.0233095999999999E-2</v>
      </c>
      <c r="P184" s="59">
        <v>1E-4</v>
      </c>
      <c r="Q184" s="59">
        <v>0</v>
      </c>
    </row>
    <row r="185" spans="1:17">
      <c r="A185" t="s">
        <v>3264</v>
      </c>
      <c r="B185" t="s">
        <v>2064</v>
      </c>
      <c r="C185" t="s">
        <v>2248</v>
      </c>
      <c r="D185" s="108" t="s">
        <v>3327</v>
      </c>
      <c r="E185" t="s">
        <v>550</v>
      </c>
      <c r="F185" t="s">
        <v>237</v>
      </c>
      <c r="G185" t="s">
        <v>127</v>
      </c>
      <c r="H185" s="58">
        <v>7.2</v>
      </c>
      <c r="I185" t="s">
        <v>672</v>
      </c>
      <c r="J185" t="s">
        <v>98</v>
      </c>
      <c r="K185" s="59">
        <v>4.4499999999999998E-2</v>
      </c>
      <c r="L185" s="59">
        <v>4.6899999999999997E-2</v>
      </c>
      <c r="M185" s="58">
        <v>14.84</v>
      </c>
      <c r="N185" s="58">
        <v>98.94</v>
      </c>
      <c r="O185" s="58">
        <v>1.4682696E-2</v>
      </c>
      <c r="P185" s="59">
        <v>1E-4</v>
      </c>
      <c r="Q185" s="59">
        <v>0</v>
      </c>
    </row>
    <row r="186" spans="1:17">
      <c r="A186" t="s">
        <v>3265</v>
      </c>
      <c r="B186" t="s">
        <v>2064</v>
      </c>
      <c r="C186" t="s">
        <v>2211</v>
      </c>
      <c r="D186" s="108" t="s">
        <v>3327</v>
      </c>
      <c r="E186" t="s">
        <v>550</v>
      </c>
      <c r="F186" t="s">
        <v>365</v>
      </c>
      <c r="G186" t="s">
        <v>127</v>
      </c>
      <c r="H186" s="58">
        <v>4.97</v>
      </c>
      <c r="I186" t="s">
        <v>322</v>
      </c>
      <c r="J186" t="s">
        <v>98</v>
      </c>
      <c r="K186" s="59">
        <v>4.4999999999999998E-2</v>
      </c>
      <c r="L186" s="59">
        <v>3.7100000000000001E-2</v>
      </c>
      <c r="M186" s="58">
        <v>85.53</v>
      </c>
      <c r="N186" s="58">
        <v>106.49</v>
      </c>
      <c r="O186" s="58">
        <v>9.1080896999999994E-2</v>
      </c>
      <c r="P186" s="59">
        <v>2.9999999999999997E-4</v>
      </c>
      <c r="Q186" s="59">
        <v>0</v>
      </c>
    </row>
    <row r="187" spans="1:17">
      <c r="A187" t="s">
        <v>3266</v>
      </c>
      <c r="B187" t="s">
        <v>2064</v>
      </c>
      <c r="C187" t="s">
        <v>2307</v>
      </c>
      <c r="D187" s="108" t="s">
        <v>3327</v>
      </c>
      <c r="E187" t="s">
        <v>550</v>
      </c>
      <c r="F187" t="s">
        <v>365</v>
      </c>
      <c r="G187" t="s">
        <v>127</v>
      </c>
      <c r="H187" s="58">
        <v>5.1100000000000003</v>
      </c>
      <c r="I187" t="s">
        <v>322</v>
      </c>
      <c r="J187" t="s">
        <v>98</v>
      </c>
      <c r="K187" s="59">
        <v>4.5499999999999999E-2</v>
      </c>
      <c r="L187" s="59">
        <v>3.7699999999999997E-2</v>
      </c>
      <c r="M187" s="58">
        <v>181.02</v>
      </c>
      <c r="N187" s="58">
        <v>106.58</v>
      </c>
      <c r="O187" s="58">
        <v>0.19293111600000001</v>
      </c>
      <c r="P187" s="59">
        <v>6.9999999999999999E-4</v>
      </c>
      <c r="Q187" s="59">
        <v>0</v>
      </c>
    </row>
    <row r="188" spans="1:17">
      <c r="A188" t="s">
        <v>3267</v>
      </c>
      <c r="B188" t="s">
        <v>2064</v>
      </c>
      <c r="C188" t="s">
        <v>2204</v>
      </c>
      <c r="D188" s="108" t="s">
        <v>3327</v>
      </c>
      <c r="E188" t="s">
        <v>545</v>
      </c>
      <c r="F188" t="s">
        <v>220</v>
      </c>
      <c r="G188" t="s">
        <v>177</v>
      </c>
      <c r="H188" s="58">
        <v>4.57</v>
      </c>
      <c r="I188" t="s">
        <v>322</v>
      </c>
      <c r="J188" t="s">
        <v>102</v>
      </c>
      <c r="K188" s="59">
        <v>2.3599999999999999E-2</v>
      </c>
      <c r="L188" s="59">
        <v>5.4199999999999998E-2</v>
      </c>
      <c r="M188" s="58">
        <v>130.79</v>
      </c>
      <c r="N188" s="58">
        <v>87.31</v>
      </c>
      <c r="O188" s="58">
        <v>0.45809563188840002</v>
      </c>
      <c r="P188" s="59">
        <v>1.6999999999999999E-3</v>
      </c>
      <c r="Q188" s="59">
        <v>0</v>
      </c>
    </row>
    <row r="189" spans="1:17">
      <c r="A189" t="s">
        <v>3268</v>
      </c>
      <c r="B189" t="s">
        <v>2064</v>
      </c>
      <c r="C189" t="s">
        <v>2221</v>
      </c>
      <c r="D189" s="108" t="s">
        <v>3327</v>
      </c>
      <c r="E189" t="s">
        <v>550</v>
      </c>
      <c r="F189" t="s">
        <v>220</v>
      </c>
      <c r="G189" t="s">
        <v>127</v>
      </c>
      <c r="H189" s="58">
        <v>8.6</v>
      </c>
      <c r="I189" t="s">
        <v>672</v>
      </c>
      <c r="J189" t="s">
        <v>98</v>
      </c>
      <c r="K189" s="59">
        <v>2.35E-2</v>
      </c>
      <c r="L189" s="59">
        <v>4.0899999999999999E-2</v>
      </c>
      <c r="M189" s="58">
        <v>105.67</v>
      </c>
      <c r="N189" s="58">
        <v>96.18</v>
      </c>
      <c r="O189" s="58">
        <v>0.101633406</v>
      </c>
      <c r="P189" s="59">
        <v>4.0000000000000002E-4</v>
      </c>
      <c r="Q189" s="59">
        <v>0</v>
      </c>
    </row>
    <row r="190" spans="1:17">
      <c r="A190" t="s">
        <v>3268</v>
      </c>
      <c r="B190" t="s">
        <v>2064</v>
      </c>
      <c r="C190" t="s">
        <v>2222</v>
      </c>
      <c r="D190" s="108" t="s">
        <v>3327</v>
      </c>
      <c r="E190" t="s">
        <v>550</v>
      </c>
      <c r="F190" t="s">
        <v>220</v>
      </c>
      <c r="G190" t="s">
        <v>127</v>
      </c>
      <c r="H190" s="58">
        <v>8.5</v>
      </c>
      <c r="I190" t="s">
        <v>672</v>
      </c>
      <c r="J190" t="s">
        <v>98</v>
      </c>
      <c r="K190" s="59">
        <v>2.47E-2</v>
      </c>
      <c r="L190" s="59">
        <v>4.3299999999999998E-2</v>
      </c>
      <c r="M190" s="58">
        <v>13.22</v>
      </c>
      <c r="N190" s="58">
        <v>95.37</v>
      </c>
      <c r="O190" s="58">
        <v>1.2607914E-2</v>
      </c>
      <c r="P190" s="59">
        <v>0</v>
      </c>
      <c r="Q190" s="59">
        <v>0</v>
      </c>
    </row>
    <row r="191" spans="1:17">
      <c r="A191" t="s">
        <v>3268</v>
      </c>
      <c r="B191" t="s">
        <v>2064</v>
      </c>
      <c r="C191" t="s">
        <v>2212</v>
      </c>
      <c r="D191" s="108" t="s">
        <v>3327</v>
      </c>
      <c r="E191" t="s">
        <v>550</v>
      </c>
      <c r="F191" t="s">
        <v>2213</v>
      </c>
      <c r="G191" t="s">
        <v>127</v>
      </c>
      <c r="H191" s="58">
        <v>8.41</v>
      </c>
      <c r="I191" t="s">
        <v>672</v>
      </c>
      <c r="J191" t="s">
        <v>98</v>
      </c>
      <c r="K191" s="59">
        <v>2.5600000000000001E-2</v>
      </c>
      <c r="L191" s="59">
        <v>4.5900000000000003E-2</v>
      </c>
      <c r="M191" s="58">
        <v>60.86</v>
      </c>
      <c r="N191" s="58">
        <v>93.5</v>
      </c>
      <c r="O191" s="58">
        <v>5.6904099999999999E-2</v>
      </c>
      <c r="P191" s="59">
        <v>2.0000000000000001E-4</v>
      </c>
      <c r="Q191" s="59">
        <v>0</v>
      </c>
    </row>
    <row r="192" spans="1:17">
      <c r="A192" t="s">
        <v>3268</v>
      </c>
      <c r="B192" t="s">
        <v>2064</v>
      </c>
      <c r="C192" t="s">
        <v>2214</v>
      </c>
      <c r="D192" s="108" t="s">
        <v>3327</v>
      </c>
      <c r="E192" t="s">
        <v>550</v>
      </c>
      <c r="F192" t="s">
        <v>2215</v>
      </c>
      <c r="G192" t="s">
        <v>127</v>
      </c>
      <c r="H192" s="58">
        <v>8.5299999999999994</v>
      </c>
      <c r="I192" t="s">
        <v>672</v>
      </c>
      <c r="J192" t="s">
        <v>98</v>
      </c>
      <c r="K192" s="59">
        <v>2.2700000000000001E-2</v>
      </c>
      <c r="L192" s="59">
        <v>4.4299999999999999E-2</v>
      </c>
      <c r="M192" s="58">
        <v>60.65</v>
      </c>
      <c r="N192" s="58">
        <v>91.47</v>
      </c>
      <c r="O192" s="58">
        <v>5.5476554999999997E-2</v>
      </c>
      <c r="P192" s="59">
        <v>2.0000000000000001E-4</v>
      </c>
      <c r="Q192" s="59">
        <v>0</v>
      </c>
    </row>
    <row r="193" spans="1:17">
      <c r="A193" t="s">
        <v>3268</v>
      </c>
      <c r="B193" t="s">
        <v>2064</v>
      </c>
      <c r="C193" t="s">
        <v>2216</v>
      </c>
      <c r="D193" s="108" t="s">
        <v>3327</v>
      </c>
      <c r="E193" t="s">
        <v>550</v>
      </c>
      <c r="F193" t="s">
        <v>365</v>
      </c>
      <c r="G193" t="s">
        <v>127</v>
      </c>
      <c r="H193" s="58">
        <v>8.57</v>
      </c>
      <c r="I193" t="s">
        <v>672</v>
      </c>
      <c r="J193" t="s">
        <v>98</v>
      </c>
      <c r="K193" s="59">
        <v>1.7899999999999999E-2</v>
      </c>
      <c r="L193" s="59">
        <v>4.7100000000000003E-2</v>
      </c>
      <c r="M193" s="58">
        <v>49.97</v>
      </c>
      <c r="N193" s="58">
        <v>84.42</v>
      </c>
      <c r="O193" s="58">
        <v>4.2184673999999998E-2</v>
      </c>
      <c r="P193" s="59">
        <v>2.0000000000000001E-4</v>
      </c>
      <c r="Q193" s="59">
        <v>0</v>
      </c>
    </row>
    <row r="194" spans="1:17">
      <c r="A194" t="s">
        <v>3268</v>
      </c>
      <c r="B194" t="s">
        <v>2064</v>
      </c>
      <c r="C194" t="s">
        <v>2217</v>
      </c>
      <c r="D194" s="108" t="s">
        <v>3327</v>
      </c>
      <c r="E194" t="s">
        <v>550</v>
      </c>
      <c r="F194" t="s">
        <v>270</v>
      </c>
      <c r="G194" t="s">
        <v>127</v>
      </c>
      <c r="H194" s="58">
        <v>8.41</v>
      </c>
      <c r="I194" t="s">
        <v>672</v>
      </c>
      <c r="J194" t="s">
        <v>98</v>
      </c>
      <c r="K194" s="59">
        <v>2.3599999999999999E-2</v>
      </c>
      <c r="L194" s="59">
        <v>4.7800000000000002E-2</v>
      </c>
      <c r="M194" s="58">
        <v>58.61</v>
      </c>
      <c r="N194" s="58">
        <v>88.43</v>
      </c>
      <c r="O194" s="58">
        <v>5.1828823000000003E-2</v>
      </c>
      <c r="P194" s="59">
        <v>2.0000000000000001E-4</v>
      </c>
      <c r="Q194" s="59">
        <v>0</v>
      </c>
    </row>
    <row r="195" spans="1:17">
      <c r="A195" t="s">
        <v>3268</v>
      </c>
      <c r="B195" t="s">
        <v>2064</v>
      </c>
      <c r="C195" t="s">
        <v>2218</v>
      </c>
      <c r="D195" s="108" t="s">
        <v>3327</v>
      </c>
      <c r="E195" t="s">
        <v>550</v>
      </c>
      <c r="F195" t="s">
        <v>2219</v>
      </c>
      <c r="G195" t="s">
        <v>127</v>
      </c>
      <c r="H195" s="58">
        <v>8.4499999999999993</v>
      </c>
      <c r="I195" t="s">
        <v>672</v>
      </c>
      <c r="J195" t="s">
        <v>98</v>
      </c>
      <c r="K195" s="59">
        <v>2.4E-2</v>
      </c>
      <c r="L195" s="59">
        <v>4.5699999999999998E-2</v>
      </c>
      <c r="M195" s="58">
        <v>66.75</v>
      </c>
      <c r="N195" s="58">
        <v>89.67</v>
      </c>
      <c r="O195" s="58">
        <v>5.9854724999999998E-2</v>
      </c>
      <c r="P195" s="59">
        <v>2.0000000000000001E-4</v>
      </c>
      <c r="Q195" s="59">
        <v>0</v>
      </c>
    </row>
    <row r="196" spans="1:17">
      <c r="A196" t="s">
        <v>3268</v>
      </c>
      <c r="B196" t="s">
        <v>2064</v>
      </c>
      <c r="C196" t="s">
        <v>2223</v>
      </c>
      <c r="D196" s="108" t="s">
        <v>3327</v>
      </c>
      <c r="E196" t="s">
        <v>550</v>
      </c>
      <c r="F196" t="s">
        <v>246</v>
      </c>
      <c r="G196" t="s">
        <v>127</v>
      </c>
      <c r="H196" s="58">
        <v>8.1999999999999993</v>
      </c>
      <c r="I196" t="s">
        <v>672</v>
      </c>
      <c r="J196" t="s">
        <v>98</v>
      </c>
      <c r="K196" s="59">
        <v>4.1200000000000001E-2</v>
      </c>
      <c r="L196" s="59">
        <v>4.1399999999999999E-2</v>
      </c>
      <c r="M196" s="58">
        <v>1.03</v>
      </c>
      <c r="N196" s="58">
        <v>100.49</v>
      </c>
      <c r="O196" s="58">
        <v>1.0350470000000001E-3</v>
      </c>
      <c r="P196" s="59">
        <v>0</v>
      </c>
      <c r="Q196" s="59">
        <v>0</v>
      </c>
    </row>
    <row r="197" spans="1:17">
      <c r="A197" t="s">
        <v>3268</v>
      </c>
      <c r="B197" t="s">
        <v>2064</v>
      </c>
      <c r="C197" t="s">
        <v>2220</v>
      </c>
      <c r="D197" s="108" t="s">
        <v>3327</v>
      </c>
      <c r="E197" t="s">
        <v>550</v>
      </c>
      <c r="F197" t="s">
        <v>246</v>
      </c>
      <c r="G197" t="s">
        <v>127</v>
      </c>
      <c r="H197" s="58">
        <v>8.1999999999999993</v>
      </c>
      <c r="I197" t="s">
        <v>672</v>
      </c>
      <c r="J197" t="s">
        <v>98</v>
      </c>
      <c r="K197" s="59">
        <v>4.1200000000000001E-2</v>
      </c>
      <c r="L197" s="59">
        <v>4.1399999999999999E-2</v>
      </c>
      <c r="M197" s="58">
        <v>31.37</v>
      </c>
      <c r="N197" s="58">
        <v>100.49</v>
      </c>
      <c r="O197" s="58">
        <v>3.1523713000000002E-2</v>
      </c>
      <c r="P197" s="59">
        <v>1E-4</v>
      </c>
      <c r="Q197" s="59">
        <v>0</v>
      </c>
    </row>
    <row r="198" spans="1:17">
      <c r="A198" t="s">
        <v>3269</v>
      </c>
      <c r="B198" t="s">
        <v>2064</v>
      </c>
      <c r="C198" t="s">
        <v>2297</v>
      </c>
      <c r="D198" s="108" t="s">
        <v>3327</v>
      </c>
      <c r="E198" t="s">
        <v>545</v>
      </c>
      <c r="F198" t="s">
        <v>207</v>
      </c>
      <c r="G198" t="s">
        <v>177</v>
      </c>
      <c r="H198" s="58">
        <v>4.24</v>
      </c>
      <c r="I198" t="s">
        <v>110</v>
      </c>
      <c r="J198" t="s">
        <v>98</v>
      </c>
      <c r="K198" s="59">
        <v>7.3999999999999996E-2</v>
      </c>
      <c r="L198" s="59">
        <v>7.2800000000000004E-2</v>
      </c>
      <c r="M198" s="58">
        <v>510</v>
      </c>
      <c r="N198" s="58">
        <v>99.42</v>
      </c>
      <c r="O198" s="58">
        <v>0.50704199999999999</v>
      </c>
      <c r="P198" s="59">
        <v>1.8E-3</v>
      </c>
      <c r="Q198" s="59">
        <v>0</v>
      </c>
    </row>
    <row r="199" spans="1:17">
      <c r="A199" t="s">
        <v>3269</v>
      </c>
      <c r="B199" t="s">
        <v>2064</v>
      </c>
      <c r="C199" t="s">
        <v>2298</v>
      </c>
      <c r="D199" s="108" t="s">
        <v>3327</v>
      </c>
      <c r="E199" t="s">
        <v>545</v>
      </c>
      <c r="F199" t="s">
        <v>389</v>
      </c>
      <c r="G199" t="s">
        <v>177</v>
      </c>
      <c r="H199" s="58">
        <v>4.24</v>
      </c>
      <c r="I199" t="s">
        <v>110</v>
      </c>
      <c r="J199" t="s">
        <v>98</v>
      </c>
      <c r="K199" s="59">
        <v>7.3999999999999996E-2</v>
      </c>
      <c r="L199" s="59">
        <v>7.2700000000000001E-2</v>
      </c>
      <c r="M199" s="58">
        <v>88.03</v>
      </c>
      <c r="N199" s="58">
        <v>99.46</v>
      </c>
      <c r="O199" s="58">
        <v>8.7554638000000004E-2</v>
      </c>
      <c r="P199" s="59">
        <v>2.9999999999999997E-4</v>
      </c>
      <c r="Q199" s="59">
        <v>0</v>
      </c>
    </row>
    <row r="200" spans="1:17">
      <c r="A200" t="s">
        <v>3269</v>
      </c>
      <c r="B200" t="s">
        <v>2064</v>
      </c>
      <c r="C200" t="s">
        <v>2299</v>
      </c>
      <c r="D200" s="108" t="s">
        <v>3327</v>
      </c>
      <c r="E200" t="s">
        <v>545</v>
      </c>
      <c r="F200" t="s">
        <v>293</v>
      </c>
      <c r="G200" t="s">
        <v>177</v>
      </c>
      <c r="H200" s="58">
        <v>4.25</v>
      </c>
      <c r="I200" t="s">
        <v>110</v>
      </c>
      <c r="J200" t="s">
        <v>98</v>
      </c>
      <c r="K200" s="59">
        <v>7.3999999999999996E-2</v>
      </c>
      <c r="L200" s="59">
        <v>6.7100000000000007E-2</v>
      </c>
      <c r="M200" s="58">
        <v>267.95</v>
      </c>
      <c r="N200" s="58">
        <v>101.74</v>
      </c>
      <c r="O200" s="58">
        <v>0.27261233000000001</v>
      </c>
      <c r="P200" s="59">
        <v>1E-3</v>
      </c>
      <c r="Q200" s="59">
        <v>0</v>
      </c>
    </row>
    <row r="201" spans="1:17">
      <c r="A201" t="s">
        <v>3270</v>
      </c>
      <c r="B201" t="s">
        <v>2064</v>
      </c>
      <c r="C201" t="s">
        <v>2271</v>
      </c>
      <c r="D201" s="108" t="s">
        <v>3327</v>
      </c>
      <c r="E201" t="s">
        <v>550</v>
      </c>
      <c r="F201" t="s">
        <v>2272</v>
      </c>
      <c r="G201" t="s">
        <v>127</v>
      </c>
      <c r="H201" s="58">
        <v>10.9</v>
      </c>
      <c r="I201" t="s">
        <v>672</v>
      </c>
      <c r="J201" t="s">
        <v>98</v>
      </c>
      <c r="K201" s="59">
        <v>3.9600000000000003E-2</v>
      </c>
      <c r="L201" s="59">
        <v>3.9E-2</v>
      </c>
      <c r="M201" s="58">
        <v>20.350000000000001</v>
      </c>
      <c r="N201" s="58">
        <v>98.47</v>
      </c>
      <c r="O201" s="58">
        <v>2.0038645000000001E-2</v>
      </c>
      <c r="P201" s="59">
        <v>1E-4</v>
      </c>
      <c r="Q201" s="59">
        <v>0</v>
      </c>
    </row>
    <row r="202" spans="1:17">
      <c r="A202" t="s">
        <v>3270</v>
      </c>
      <c r="B202" t="s">
        <v>2064</v>
      </c>
      <c r="C202" t="s">
        <v>2273</v>
      </c>
      <c r="D202" s="108" t="s">
        <v>3327</v>
      </c>
      <c r="E202" t="s">
        <v>550</v>
      </c>
      <c r="F202" t="s">
        <v>251</v>
      </c>
      <c r="G202" t="s">
        <v>127</v>
      </c>
      <c r="H202" s="58">
        <v>10.73</v>
      </c>
      <c r="I202" t="s">
        <v>672</v>
      </c>
      <c r="J202" t="s">
        <v>98</v>
      </c>
      <c r="K202" s="59">
        <v>4.4900000000000002E-2</v>
      </c>
      <c r="L202" s="59">
        <v>4.1700000000000001E-2</v>
      </c>
      <c r="M202" s="58">
        <v>24.83</v>
      </c>
      <c r="N202" s="58">
        <v>98.42</v>
      </c>
      <c r="O202" s="58">
        <v>2.4437686E-2</v>
      </c>
      <c r="P202" s="59">
        <v>1E-4</v>
      </c>
      <c r="Q202" s="59">
        <v>0</v>
      </c>
    </row>
    <row r="203" spans="1:17">
      <c r="A203" t="s">
        <v>3270</v>
      </c>
      <c r="B203" t="s">
        <v>2064</v>
      </c>
      <c r="C203" t="s">
        <v>2274</v>
      </c>
      <c r="D203" s="108" t="s">
        <v>3327</v>
      </c>
      <c r="E203" t="s">
        <v>550</v>
      </c>
      <c r="F203" t="s">
        <v>237</v>
      </c>
      <c r="G203" t="s">
        <v>127</v>
      </c>
      <c r="H203" s="58">
        <v>10.65</v>
      </c>
      <c r="I203" t="s">
        <v>672</v>
      </c>
      <c r="J203" t="s">
        <v>98</v>
      </c>
      <c r="K203" s="59">
        <v>4.7800000000000002E-2</v>
      </c>
      <c r="L203" s="59">
        <v>4.24E-2</v>
      </c>
      <c r="M203" s="58">
        <v>12.25</v>
      </c>
      <c r="N203" s="58">
        <v>99.75</v>
      </c>
      <c r="O203" s="58">
        <v>1.2219374999999999E-2</v>
      </c>
      <c r="P203" s="59">
        <v>0</v>
      </c>
      <c r="Q203" s="59">
        <v>0</v>
      </c>
    </row>
    <row r="204" spans="1:17">
      <c r="A204" t="s">
        <v>3271</v>
      </c>
      <c r="B204" t="s">
        <v>2064</v>
      </c>
      <c r="C204" t="s">
        <v>2209</v>
      </c>
      <c r="D204" s="108" t="s">
        <v>3327</v>
      </c>
      <c r="E204" t="s">
        <v>298</v>
      </c>
      <c r="F204" t="s">
        <v>2210</v>
      </c>
      <c r="G204" t="s">
        <v>1982</v>
      </c>
      <c r="H204" s="58">
        <v>1.76</v>
      </c>
      <c r="I204" t="s">
        <v>342</v>
      </c>
      <c r="J204" t="s">
        <v>98</v>
      </c>
      <c r="K204" s="59">
        <v>7.6799999999999993E-2</v>
      </c>
      <c r="L204" s="59">
        <v>8.09E-2</v>
      </c>
      <c r="M204" s="58">
        <v>146.93</v>
      </c>
      <c r="N204" s="58">
        <v>99.97</v>
      </c>
      <c r="O204" s="58">
        <v>0.146885921</v>
      </c>
      <c r="P204" s="59">
        <v>5.0000000000000001E-4</v>
      </c>
      <c r="Q204" s="59">
        <v>0</v>
      </c>
    </row>
    <row r="205" spans="1:17">
      <c r="A205" t="s">
        <v>3271</v>
      </c>
      <c r="B205" t="s">
        <v>2064</v>
      </c>
      <c r="C205" t="s">
        <v>2205</v>
      </c>
      <c r="D205" s="108" t="s">
        <v>3327</v>
      </c>
      <c r="E205" t="s">
        <v>298</v>
      </c>
      <c r="F205" t="s">
        <v>2206</v>
      </c>
      <c r="G205" t="s">
        <v>1982</v>
      </c>
      <c r="H205" s="58">
        <v>1.77</v>
      </c>
      <c r="I205" t="s">
        <v>342</v>
      </c>
      <c r="J205" t="s">
        <v>98</v>
      </c>
      <c r="K205" s="59">
        <v>7.6799999999999993E-2</v>
      </c>
      <c r="L205" s="59">
        <v>7.6799999999999993E-2</v>
      </c>
      <c r="M205" s="58">
        <v>0.38</v>
      </c>
      <c r="N205" s="58">
        <v>100.64</v>
      </c>
      <c r="O205" s="58">
        <v>3.8243199999999999E-4</v>
      </c>
      <c r="P205" s="59">
        <v>0</v>
      </c>
      <c r="Q205" s="59">
        <v>0</v>
      </c>
    </row>
    <row r="206" spans="1:17">
      <c r="A206" t="s">
        <v>3271</v>
      </c>
      <c r="B206" t="s">
        <v>2064</v>
      </c>
      <c r="C206" t="s">
        <v>2207</v>
      </c>
      <c r="D206" s="108" t="s">
        <v>3327</v>
      </c>
      <c r="E206" t="s">
        <v>298</v>
      </c>
      <c r="F206" t="s">
        <v>2208</v>
      </c>
      <c r="G206" t="s">
        <v>1982</v>
      </c>
      <c r="H206" s="58">
        <v>1.77</v>
      </c>
      <c r="I206" t="s">
        <v>342</v>
      </c>
      <c r="J206" t="s">
        <v>98</v>
      </c>
      <c r="K206" s="59">
        <v>7.6799999999999993E-2</v>
      </c>
      <c r="L206" s="59">
        <v>7.3099999999999998E-2</v>
      </c>
      <c r="M206" s="58">
        <v>18.78</v>
      </c>
      <c r="N206" s="58">
        <v>101.26</v>
      </c>
      <c r="O206" s="58">
        <v>1.9016628000000001E-2</v>
      </c>
      <c r="P206" s="59">
        <v>1E-4</v>
      </c>
      <c r="Q206" s="59">
        <v>0</v>
      </c>
    </row>
    <row r="207" spans="1:17">
      <c r="A207" t="s">
        <v>3245</v>
      </c>
      <c r="B207" t="s">
        <v>2064</v>
      </c>
      <c r="C207" t="s">
        <v>2269</v>
      </c>
      <c r="D207" s="108" t="s">
        <v>3327</v>
      </c>
      <c r="E207" t="s">
        <v>298</v>
      </c>
      <c r="F207" t="s">
        <v>198</v>
      </c>
      <c r="G207" t="s">
        <v>1982</v>
      </c>
      <c r="H207" s="58">
        <v>4.9400000000000004</v>
      </c>
      <c r="I207" t="s">
        <v>342</v>
      </c>
      <c r="J207" t="s">
        <v>98</v>
      </c>
      <c r="K207" s="59">
        <v>0.06</v>
      </c>
      <c r="L207" s="59">
        <v>1.9099999999999999E-2</v>
      </c>
      <c r="M207" s="58">
        <v>200.79</v>
      </c>
      <c r="N207" s="58">
        <v>141.91999999999999</v>
      </c>
      <c r="O207" s="58">
        <v>0.28496116799999999</v>
      </c>
      <c r="P207" s="59">
        <v>1E-3</v>
      </c>
      <c r="Q207" s="59">
        <v>0</v>
      </c>
    </row>
    <row r="208" spans="1:17">
      <c r="A208" t="s">
        <v>3245</v>
      </c>
      <c r="B208" t="s">
        <v>2064</v>
      </c>
      <c r="C208" t="s">
        <v>2267</v>
      </c>
      <c r="D208" s="108" t="s">
        <v>3327</v>
      </c>
      <c r="E208" t="s">
        <v>298</v>
      </c>
      <c r="F208" t="s">
        <v>2268</v>
      </c>
      <c r="G208" t="s">
        <v>1982</v>
      </c>
      <c r="H208" s="58">
        <v>4.57</v>
      </c>
      <c r="I208" t="s">
        <v>342</v>
      </c>
      <c r="J208" t="s">
        <v>98</v>
      </c>
      <c r="K208" s="59">
        <v>4.2000000000000003E-2</v>
      </c>
      <c r="L208" s="59">
        <v>2.9899999999999999E-2</v>
      </c>
      <c r="M208" s="58">
        <v>13.94</v>
      </c>
      <c r="N208" s="58">
        <v>118.95</v>
      </c>
      <c r="O208" s="58">
        <v>1.658163E-2</v>
      </c>
      <c r="P208" s="59">
        <v>1E-4</v>
      </c>
      <c r="Q208" s="59">
        <v>0</v>
      </c>
    </row>
    <row r="209" spans="1:17">
      <c r="A209" t="s">
        <v>3272</v>
      </c>
      <c r="B209" t="s">
        <v>2064</v>
      </c>
      <c r="C209" t="s">
        <v>2275</v>
      </c>
      <c r="D209" s="108" t="s">
        <v>3327</v>
      </c>
      <c r="E209" t="s">
        <v>550</v>
      </c>
      <c r="F209" t="s">
        <v>2276</v>
      </c>
      <c r="G209" t="s">
        <v>127</v>
      </c>
      <c r="H209" s="58">
        <v>2.92</v>
      </c>
      <c r="I209" t="s">
        <v>103</v>
      </c>
      <c r="J209" t="s">
        <v>98</v>
      </c>
      <c r="K209" s="59">
        <v>2.3599999999999999E-2</v>
      </c>
      <c r="L209" s="59">
        <v>2.7799999999999998E-2</v>
      </c>
      <c r="M209" s="58">
        <v>109.17</v>
      </c>
      <c r="N209" s="58">
        <v>110.13</v>
      </c>
      <c r="O209" s="58">
        <v>0.120228921</v>
      </c>
      <c r="P209" s="59">
        <v>4.0000000000000002E-4</v>
      </c>
      <c r="Q209" s="59">
        <v>0</v>
      </c>
    </row>
    <row r="210" spans="1:17">
      <c r="A210" t="s">
        <v>3273</v>
      </c>
      <c r="B210" t="s">
        <v>2064</v>
      </c>
      <c r="C210" t="s">
        <v>2232</v>
      </c>
      <c r="D210" s="108" t="s">
        <v>3327</v>
      </c>
      <c r="E210" t="s">
        <v>298</v>
      </c>
      <c r="F210" t="s">
        <v>2233</v>
      </c>
      <c r="G210" t="s">
        <v>1982</v>
      </c>
      <c r="H210" s="58">
        <v>0.19</v>
      </c>
      <c r="I210" t="s">
        <v>110</v>
      </c>
      <c r="J210" t="s">
        <v>98</v>
      </c>
      <c r="K210" s="59">
        <v>3.1800000000000002E-2</v>
      </c>
      <c r="L210" s="59">
        <v>6.5699999999999995E-2</v>
      </c>
      <c r="M210" s="58">
        <v>7.72</v>
      </c>
      <c r="N210" s="58">
        <v>99.54</v>
      </c>
      <c r="O210" s="58">
        <v>7.6844879999999997E-3</v>
      </c>
      <c r="P210" s="59">
        <v>0</v>
      </c>
      <c r="Q210" s="59">
        <v>0</v>
      </c>
    </row>
    <row r="211" spans="1:17">
      <c r="A211" t="s">
        <v>3273</v>
      </c>
      <c r="B211" t="s">
        <v>2064</v>
      </c>
      <c r="C211" t="s">
        <v>2235</v>
      </c>
      <c r="D211" s="108" t="s">
        <v>3327</v>
      </c>
      <c r="E211" t="s">
        <v>298</v>
      </c>
      <c r="F211" t="s">
        <v>2236</v>
      </c>
      <c r="G211" t="s">
        <v>1982</v>
      </c>
      <c r="H211" s="58">
        <v>1.2</v>
      </c>
      <c r="I211" t="s">
        <v>110</v>
      </c>
      <c r="J211" t="s">
        <v>98</v>
      </c>
      <c r="K211" s="59">
        <v>3.3700000000000001E-2</v>
      </c>
      <c r="L211" s="59">
        <v>6.0299999999999999E-2</v>
      </c>
      <c r="M211" s="58">
        <v>5.91</v>
      </c>
      <c r="N211" s="58">
        <v>97.17</v>
      </c>
      <c r="O211" s="58">
        <v>5.7427470000000003E-3</v>
      </c>
      <c r="P211" s="59">
        <v>0</v>
      </c>
      <c r="Q211" s="59">
        <v>0</v>
      </c>
    </row>
    <row r="212" spans="1:17">
      <c r="A212" t="s">
        <v>3273</v>
      </c>
      <c r="B212" t="s">
        <v>2064</v>
      </c>
      <c r="C212" t="s">
        <v>2234</v>
      </c>
      <c r="D212" s="108" t="s">
        <v>3327</v>
      </c>
      <c r="E212" t="s">
        <v>298</v>
      </c>
      <c r="F212" t="s">
        <v>2233</v>
      </c>
      <c r="G212" t="s">
        <v>1982</v>
      </c>
      <c r="H212" s="58">
        <v>0.19</v>
      </c>
      <c r="I212" t="s">
        <v>110</v>
      </c>
      <c r="J212" t="s">
        <v>98</v>
      </c>
      <c r="K212" s="59">
        <v>6.8500000000000005E-2</v>
      </c>
      <c r="L212" s="59">
        <v>6.3100000000000003E-2</v>
      </c>
      <c r="M212" s="58">
        <v>7.56</v>
      </c>
      <c r="N212" s="58">
        <v>100.43</v>
      </c>
      <c r="O212" s="58">
        <v>7.5925080000000004E-3</v>
      </c>
      <c r="P212" s="59">
        <v>0</v>
      </c>
      <c r="Q212" s="59">
        <v>0</v>
      </c>
    </row>
    <row r="213" spans="1:17">
      <c r="A213" t="s">
        <v>3273</v>
      </c>
      <c r="B213" t="s">
        <v>2064</v>
      </c>
      <c r="C213" t="s">
        <v>2230</v>
      </c>
      <c r="D213" s="108" t="s">
        <v>3327</v>
      </c>
      <c r="E213" t="s">
        <v>298</v>
      </c>
      <c r="F213" t="s">
        <v>2231</v>
      </c>
      <c r="G213" t="s">
        <v>1982</v>
      </c>
      <c r="H213" s="58">
        <v>1.21</v>
      </c>
      <c r="I213" t="s">
        <v>110</v>
      </c>
      <c r="J213" t="s">
        <v>98</v>
      </c>
      <c r="K213" s="59">
        <v>2.3E-2</v>
      </c>
      <c r="L213" s="59">
        <v>3.2500000000000001E-2</v>
      </c>
      <c r="M213" s="58">
        <v>10.3</v>
      </c>
      <c r="N213" s="58">
        <v>112.08</v>
      </c>
      <c r="O213" s="58">
        <v>1.1544240000000001E-2</v>
      </c>
      <c r="P213" s="59">
        <v>0</v>
      </c>
      <c r="Q213" s="59">
        <v>0</v>
      </c>
    </row>
    <row r="214" spans="1:17">
      <c r="A214" t="s">
        <v>3273</v>
      </c>
      <c r="B214" t="s">
        <v>2064</v>
      </c>
      <c r="C214" t="s">
        <v>2237</v>
      </c>
      <c r="D214" s="108" t="s">
        <v>3327</v>
      </c>
      <c r="E214" t="s">
        <v>298</v>
      </c>
      <c r="F214" t="s">
        <v>2238</v>
      </c>
      <c r="G214" t="s">
        <v>1982</v>
      </c>
      <c r="H214" s="58">
        <v>1.43</v>
      </c>
      <c r="I214" t="s">
        <v>110</v>
      </c>
      <c r="J214" t="s">
        <v>98</v>
      </c>
      <c r="K214" s="59">
        <v>3.8399999999999997E-2</v>
      </c>
      <c r="L214" s="59">
        <v>5.96E-2</v>
      </c>
      <c r="M214" s="58">
        <v>3.8</v>
      </c>
      <c r="N214" s="58">
        <v>97.39</v>
      </c>
      <c r="O214" s="58">
        <v>3.7008200000000001E-3</v>
      </c>
      <c r="P214" s="59">
        <v>0</v>
      </c>
      <c r="Q214" s="59">
        <v>0</v>
      </c>
    </row>
    <row r="215" spans="1:17">
      <c r="A215" t="s">
        <v>3273</v>
      </c>
      <c r="B215" t="s">
        <v>2064</v>
      </c>
      <c r="C215" t="s">
        <v>2239</v>
      </c>
      <c r="D215" s="108" t="s">
        <v>3327</v>
      </c>
      <c r="E215" t="s">
        <v>298</v>
      </c>
      <c r="F215" t="s">
        <v>2240</v>
      </c>
      <c r="G215" t="s">
        <v>1982</v>
      </c>
      <c r="H215" s="58">
        <v>1.43</v>
      </c>
      <c r="I215" t="s">
        <v>110</v>
      </c>
      <c r="J215" t="s">
        <v>98</v>
      </c>
      <c r="K215" s="59">
        <v>3.85E-2</v>
      </c>
      <c r="L215" s="59">
        <v>5.9499999999999997E-2</v>
      </c>
      <c r="M215" s="58">
        <v>1.27</v>
      </c>
      <c r="N215" s="58">
        <v>97.41</v>
      </c>
      <c r="O215" s="58">
        <v>1.2371070000000001E-3</v>
      </c>
      <c r="P215" s="59">
        <v>0</v>
      </c>
      <c r="Q215" s="59">
        <v>0</v>
      </c>
    </row>
    <row r="216" spans="1:17">
      <c r="A216" t="s">
        <v>3274</v>
      </c>
      <c r="B216" t="s">
        <v>2022</v>
      </c>
      <c r="C216" t="s">
        <v>2224</v>
      </c>
      <c r="D216" s="108" t="s">
        <v>3327</v>
      </c>
      <c r="E216" t="s">
        <v>545</v>
      </c>
      <c r="F216" t="s">
        <v>2225</v>
      </c>
      <c r="G216" t="s">
        <v>177</v>
      </c>
      <c r="H216" s="58">
        <v>0</v>
      </c>
      <c r="I216" t="s">
        <v>731</v>
      </c>
      <c r="J216" t="s">
        <v>98</v>
      </c>
      <c r="K216" s="59">
        <v>3.6999999999999998E-2</v>
      </c>
      <c r="L216" s="59">
        <v>5.3400000000000003E-2</v>
      </c>
      <c r="M216" s="58">
        <v>22.2</v>
      </c>
      <c r="N216" s="58">
        <v>113.34</v>
      </c>
      <c r="O216" s="58">
        <v>2.516148E-2</v>
      </c>
      <c r="P216" s="59">
        <v>1E-4</v>
      </c>
      <c r="Q216" s="59">
        <v>0</v>
      </c>
    </row>
    <row r="217" spans="1:17">
      <c r="A217" t="s">
        <v>3274</v>
      </c>
      <c r="B217" t="s">
        <v>2022</v>
      </c>
      <c r="C217" t="s">
        <v>2228</v>
      </c>
      <c r="D217" s="108" t="s">
        <v>3327</v>
      </c>
      <c r="E217" t="s">
        <v>545</v>
      </c>
      <c r="F217" t="s">
        <v>2229</v>
      </c>
      <c r="G217" t="s">
        <v>177</v>
      </c>
      <c r="H217" s="58">
        <v>0.48</v>
      </c>
      <c r="I217" t="s">
        <v>731</v>
      </c>
      <c r="J217" t="s">
        <v>98</v>
      </c>
      <c r="K217" s="59">
        <v>3.6999999999999998E-2</v>
      </c>
      <c r="L217" s="59">
        <v>0.10489999999999999</v>
      </c>
      <c r="M217" s="58">
        <v>22.2</v>
      </c>
      <c r="N217" s="58">
        <v>110.03</v>
      </c>
      <c r="O217" s="58">
        <v>2.4426659999999999E-2</v>
      </c>
      <c r="P217" s="59">
        <v>1E-4</v>
      </c>
      <c r="Q217" s="59">
        <v>0</v>
      </c>
    </row>
    <row r="218" spans="1:17">
      <c r="A218" t="s">
        <v>3274</v>
      </c>
      <c r="B218" t="s">
        <v>2022</v>
      </c>
      <c r="C218" t="s">
        <v>2226</v>
      </c>
      <c r="D218" s="108" t="s">
        <v>3327</v>
      </c>
      <c r="E218" t="s">
        <v>545</v>
      </c>
      <c r="F218" t="s">
        <v>1924</v>
      </c>
      <c r="G218" t="s">
        <v>177</v>
      </c>
      <c r="H218" s="58">
        <v>1.48</v>
      </c>
      <c r="I218" t="s">
        <v>731</v>
      </c>
      <c r="J218" t="s">
        <v>98</v>
      </c>
      <c r="K218" s="59">
        <v>3.8800000000000001E-2</v>
      </c>
      <c r="L218" s="59">
        <v>5.0299999999999997E-2</v>
      </c>
      <c r="M218" s="58">
        <v>30.91</v>
      </c>
      <c r="N218" s="58">
        <v>100.09</v>
      </c>
      <c r="O218" s="58">
        <v>3.0937818999999998E-2</v>
      </c>
      <c r="P218" s="59">
        <v>1E-4</v>
      </c>
      <c r="Q218" s="59">
        <v>0</v>
      </c>
    </row>
    <row r="219" spans="1:17">
      <c r="A219" t="s">
        <v>3274</v>
      </c>
      <c r="B219" t="s">
        <v>2022</v>
      </c>
      <c r="C219" t="s">
        <v>2227</v>
      </c>
      <c r="D219" s="108" t="s">
        <v>3327</v>
      </c>
      <c r="E219" t="s">
        <v>545</v>
      </c>
      <c r="F219" t="s">
        <v>1924</v>
      </c>
      <c r="G219" t="s">
        <v>177</v>
      </c>
      <c r="H219" s="58">
        <v>1.43</v>
      </c>
      <c r="I219" t="s">
        <v>731</v>
      </c>
      <c r="J219" t="s">
        <v>98</v>
      </c>
      <c r="K219" s="59">
        <v>7.0499999999999993E-2</v>
      </c>
      <c r="L219" s="59">
        <v>7.17E-2</v>
      </c>
      <c r="M219" s="58">
        <v>30.91</v>
      </c>
      <c r="N219" s="58">
        <v>103.07</v>
      </c>
      <c r="O219" s="58">
        <v>3.1858936999999997E-2</v>
      </c>
      <c r="P219" s="59">
        <v>1E-4</v>
      </c>
      <c r="Q219" s="59">
        <v>0</v>
      </c>
    </row>
    <row r="220" spans="1:17">
      <c r="A220" t="s">
        <v>3275</v>
      </c>
      <c r="B220" t="s">
        <v>2022</v>
      </c>
      <c r="C220" t="s">
        <v>2279</v>
      </c>
      <c r="D220" s="108" t="s">
        <v>3327</v>
      </c>
      <c r="E220" t="s">
        <v>550</v>
      </c>
      <c r="F220" t="s">
        <v>2280</v>
      </c>
      <c r="G220" t="s">
        <v>127</v>
      </c>
      <c r="H220" s="58">
        <v>5.19</v>
      </c>
      <c r="I220" t="s">
        <v>672</v>
      </c>
      <c r="J220" t="s">
        <v>98</v>
      </c>
      <c r="K220" s="59">
        <v>0.04</v>
      </c>
      <c r="L220" s="59">
        <v>3.4099999999999998E-2</v>
      </c>
      <c r="M220" s="58">
        <v>112.86</v>
      </c>
      <c r="N220" s="58">
        <v>115.56</v>
      </c>
      <c r="O220" s="58">
        <v>0.130421016</v>
      </c>
      <c r="P220" s="59">
        <v>5.0000000000000001E-4</v>
      </c>
      <c r="Q220" s="59">
        <v>0</v>
      </c>
    </row>
    <row r="221" spans="1:17">
      <c r="A221" t="s">
        <v>3275</v>
      </c>
      <c r="B221" t="s">
        <v>2022</v>
      </c>
      <c r="C221" t="s">
        <v>2277</v>
      </c>
      <c r="D221" s="108" t="s">
        <v>3327</v>
      </c>
      <c r="E221" t="s">
        <v>550</v>
      </c>
      <c r="F221" t="s">
        <v>2278</v>
      </c>
      <c r="G221" t="s">
        <v>127</v>
      </c>
      <c r="H221" s="58">
        <v>5.18</v>
      </c>
      <c r="I221" t="s">
        <v>672</v>
      </c>
      <c r="J221" t="s">
        <v>98</v>
      </c>
      <c r="K221" s="59">
        <v>0.04</v>
      </c>
      <c r="L221" s="59">
        <v>3.4700000000000002E-2</v>
      </c>
      <c r="M221" s="58">
        <v>6.87</v>
      </c>
      <c r="N221" s="58">
        <v>113.93</v>
      </c>
      <c r="O221" s="58">
        <v>7.8269910000000002E-3</v>
      </c>
      <c r="P221" s="59">
        <v>0</v>
      </c>
      <c r="Q221" s="59">
        <v>0</v>
      </c>
    </row>
    <row r="222" spans="1:17">
      <c r="A222" t="s">
        <v>3276</v>
      </c>
      <c r="B222" t="s">
        <v>2022</v>
      </c>
      <c r="C222" t="s">
        <v>2295</v>
      </c>
      <c r="D222" s="108" t="s">
        <v>3327</v>
      </c>
      <c r="E222" t="s">
        <v>550</v>
      </c>
      <c r="F222" t="s">
        <v>2296</v>
      </c>
      <c r="G222" t="s">
        <v>127</v>
      </c>
      <c r="H222" s="58">
        <v>4.37</v>
      </c>
      <c r="I222" t="s">
        <v>672</v>
      </c>
      <c r="J222" t="s">
        <v>98</v>
      </c>
      <c r="K222" s="59">
        <v>2.5399999999999999E-2</v>
      </c>
      <c r="L222" s="59">
        <v>2.12E-2</v>
      </c>
      <c r="M222" s="58">
        <v>68.13</v>
      </c>
      <c r="N222" s="58">
        <v>115.92</v>
      </c>
      <c r="O222" s="58">
        <v>7.8976296000000001E-2</v>
      </c>
      <c r="P222" s="59">
        <v>2.9999999999999997E-4</v>
      </c>
      <c r="Q222" s="59">
        <v>0</v>
      </c>
    </row>
    <row r="223" spans="1:17">
      <c r="A223" t="s">
        <v>3277</v>
      </c>
      <c r="B223" t="s">
        <v>2064</v>
      </c>
      <c r="C223" t="s">
        <v>2285</v>
      </c>
      <c r="D223" s="108" t="s">
        <v>3327</v>
      </c>
      <c r="E223" t="s">
        <v>550</v>
      </c>
      <c r="F223" t="s">
        <v>2286</v>
      </c>
      <c r="G223" t="s">
        <v>127</v>
      </c>
      <c r="H223" s="58">
        <v>6.19</v>
      </c>
      <c r="I223" t="s">
        <v>672</v>
      </c>
      <c r="J223" t="s">
        <v>98</v>
      </c>
      <c r="K223" s="59">
        <v>8.0500000000000002E-2</v>
      </c>
      <c r="L223" s="59">
        <v>7.3700000000000002E-2</v>
      </c>
      <c r="M223" s="58">
        <v>30.34</v>
      </c>
      <c r="N223" s="58">
        <v>107.27</v>
      </c>
      <c r="O223" s="58">
        <v>3.2545718000000001E-2</v>
      </c>
      <c r="P223" s="59">
        <v>1E-4</v>
      </c>
      <c r="Q223" s="59">
        <v>0</v>
      </c>
    </row>
    <row r="224" spans="1:17">
      <c r="A224" t="s">
        <v>3277</v>
      </c>
      <c r="B224" t="s">
        <v>2064</v>
      </c>
      <c r="C224" t="s">
        <v>2287</v>
      </c>
      <c r="D224" s="108" t="s">
        <v>3327</v>
      </c>
      <c r="E224" t="s">
        <v>550</v>
      </c>
      <c r="F224" t="s">
        <v>2288</v>
      </c>
      <c r="G224" t="s">
        <v>127</v>
      </c>
      <c r="H224" s="58">
        <v>6.19</v>
      </c>
      <c r="I224" t="s">
        <v>672</v>
      </c>
      <c r="J224" t="s">
        <v>98</v>
      </c>
      <c r="K224" s="59">
        <v>8.0500000000000002E-2</v>
      </c>
      <c r="L224" s="59">
        <v>7.3700000000000002E-2</v>
      </c>
      <c r="M224" s="58">
        <v>27.83</v>
      </c>
      <c r="N224" s="58">
        <v>107.27</v>
      </c>
      <c r="O224" s="58">
        <v>2.9853240999999999E-2</v>
      </c>
      <c r="P224" s="59">
        <v>1E-4</v>
      </c>
      <c r="Q224" s="59">
        <v>0</v>
      </c>
    </row>
    <row r="225" spans="1:17">
      <c r="A225" t="s">
        <v>3277</v>
      </c>
      <c r="B225" t="s">
        <v>2064</v>
      </c>
      <c r="C225" t="s">
        <v>2289</v>
      </c>
      <c r="D225" s="108" t="s">
        <v>3327</v>
      </c>
      <c r="E225" t="s">
        <v>550</v>
      </c>
      <c r="F225" t="s">
        <v>411</v>
      </c>
      <c r="G225" t="s">
        <v>127</v>
      </c>
      <c r="H225" s="58">
        <v>6.19</v>
      </c>
      <c r="I225" t="s">
        <v>672</v>
      </c>
      <c r="J225" t="s">
        <v>98</v>
      </c>
      <c r="K225" s="59">
        <v>8.0500000000000002E-2</v>
      </c>
      <c r="L225" s="59">
        <v>7.3700000000000002E-2</v>
      </c>
      <c r="M225" s="58">
        <v>19.440000000000001</v>
      </c>
      <c r="N225" s="58">
        <v>107.27</v>
      </c>
      <c r="O225" s="58">
        <v>2.0853288000000001E-2</v>
      </c>
      <c r="P225" s="59">
        <v>1E-4</v>
      </c>
      <c r="Q225" s="59">
        <v>0</v>
      </c>
    </row>
    <row r="226" spans="1:17">
      <c r="A226" t="s">
        <v>3277</v>
      </c>
      <c r="B226" t="s">
        <v>2064</v>
      </c>
      <c r="C226" t="s">
        <v>2281</v>
      </c>
      <c r="D226" s="108" t="s">
        <v>3327</v>
      </c>
      <c r="E226" t="s">
        <v>550</v>
      </c>
      <c r="F226" t="s">
        <v>2282</v>
      </c>
      <c r="G226" t="s">
        <v>127</v>
      </c>
      <c r="H226" s="58">
        <v>6.19</v>
      </c>
      <c r="I226" t="s">
        <v>672</v>
      </c>
      <c r="J226" t="s">
        <v>98</v>
      </c>
      <c r="K226" s="59">
        <v>8.0500000000000002E-2</v>
      </c>
      <c r="L226" s="59">
        <v>7.3700000000000002E-2</v>
      </c>
      <c r="M226" s="58">
        <v>7.21</v>
      </c>
      <c r="N226" s="58">
        <v>107.27</v>
      </c>
      <c r="O226" s="58">
        <v>7.7341670000000001E-3</v>
      </c>
      <c r="P226" s="59">
        <v>0</v>
      </c>
      <c r="Q226" s="59">
        <v>0</v>
      </c>
    </row>
    <row r="227" spans="1:17">
      <c r="A227" t="s">
        <v>3277</v>
      </c>
      <c r="B227" t="s">
        <v>2064</v>
      </c>
      <c r="C227" t="s">
        <v>2290</v>
      </c>
      <c r="D227" s="108" t="s">
        <v>3327</v>
      </c>
      <c r="E227" t="s">
        <v>550</v>
      </c>
      <c r="F227" t="s">
        <v>2291</v>
      </c>
      <c r="G227" t="s">
        <v>127</v>
      </c>
      <c r="H227" s="58">
        <v>6.19</v>
      </c>
      <c r="I227" t="s">
        <v>672</v>
      </c>
      <c r="J227" t="s">
        <v>98</v>
      </c>
      <c r="K227" s="59">
        <v>8.0500000000000002E-2</v>
      </c>
      <c r="L227" s="59">
        <v>7.3700000000000002E-2</v>
      </c>
      <c r="M227" s="58">
        <v>23.03</v>
      </c>
      <c r="N227" s="58">
        <v>107.27</v>
      </c>
      <c r="O227" s="58">
        <v>2.4704281000000002E-2</v>
      </c>
      <c r="P227" s="59">
        <v>1E-4</v>
      </c>
      <c r="Q227" s="59">
        <v>0</v>
      </c>
    </row>
    <row r="228" spans="1:17">
      <c r="A228" t="s">
        <v>3277</v>
      </c>
      <c r="B228" t="s">
        <v>2064</v>
      </c>
      <c r="C228" t="s">
        <v>2292</v>
      </c>
      <c r="D228" s="108" t="s">
        <v>3327</v>
      </c>
      <c r="E228" t="s">
        <v>550</v>
      </c>
      <c r="F228" t="s">
        <v>2280</v>
      </c>
      <c r="G228" t="s">
        <v>127</v>
      </c>
      <c r="H228" s="58">
        <v>6.19</v>
      </c>
      <c r="I228" t="s">
        <v>672</v>
      </c>
      <c r="J228" t="s">
        <v>98</v>
      </c>
      <c r="K228" s="59">
        <v>8.0500000000000002E-2</v>
      </c>
      <c r="L228" s="59">
        <v>7.3700000000000002E-2</v>
      </c>
      <c r="M228" s="58">
        <v>14.29</v>
      </c>
      <c r="N228" s="58">
        <v>107.27</v>
      </c>
      <c r="O228" s="58">
        <v>1.5328883E-2</v>
      </c>
      <c r="P228" s="59">
        <v>1E-4</v>
      </c>
      <c r="Q228" s="59">
        <v>0</v>
      </c>
    </row>
    <row r="229" spans="1:17">
      <c r="A229" t="s">
        <v>3277</v>
      </c>
      <c r="B229" t="s">
        <v>2064</v>
      </c>
      <c r="C229" t="s">
        <v>2293</v>
      </c>
      <c r="D229" s="108" t="s">
        <v>3327</v>
      </c>
      <c r="E229" t="s">
        <v>550</v>
      </c>
      <c r="F229" t="s">
        <v>2294</v>
      </c>
      <c r="G229" t="s">
        <v>127</v>
      </c>
      <c r="H229" s="58">
        <v>6.19</v>
      </c>
      <c r="I229" t="s">
        <v>672</v>
      </c>
      <c r="J229" t="s">
        <v>98</v>
      </c>
      <c r="K229" s="59">
        <v>8.0500000000000002E-2</v>
      </c>
      <c r="L229" s="59">
        <v>7.3700000000000002E-2</v>
      </c>
      <c r="M229" s="58">
        <v>38.97</v>
      </c>
      <c r="N229" s="58">
        <v>107.27</v>
      </c>
      <c r="O229" s="58">
        <v>4.1803119E-2</v>
      </c>
      <c r="P229" s="59">
        <v>2.0000000000000001E-4</v>
      </c>
      <c r="Q229" s="59">
        <v>0</v>
      </c>
    </row>
    <row r="230" spans="1:17">
      <c r="A230" t="s">
        <v>3277</v>
      </c>
      <c r="B230" t="s">
        <v>2064</v>
      </c>
      <c r="C230" t="s">
        <v>2283</v>
      </c>
      <c r="D230" s="108" t="s">
        <v>3327</v>
      </c>
      <c r="E230" t="s">
        <v>550</v>
      </c>
      <c r="F230" t="s">
        <v>2284</v>
      </c>
      <c r="G230" t="s">
        <v>127</v>
      </c>
      <c r="H230" s="58">
        <v>7.51</v>
      </c>
      <c r="I230" t="s">
        <v>672</v>
      </c>
      <c r="J230" t="s">
        <v>98</v>
      </c>
      <c r="K230" s="59">
        <v>0.03</v>
      </c>
      <c r="L230" s="59">
        <v>4.2799999999999998E-2</v>
      </c>
      <c r="M230" s="58">
        <v>65.599999999999994</v>
      </c>
      <c r="N230" s="58">
        <v>102.2</v>
      </c>
      <c r="O230" s="58">
        <v>6.7043199999999997E-2</v>
      </c>
      <c r="P230" s="59">
        <v>2.0000000000000001E-4</v>
      </c>
      <c r="Q230" s="59">
        <v>0</v>
      </c>
    </row>
    <row r="231" spans="1:17">
      <c r="A231" t="s">
        <v>3278</v>
      </c>
      <c r="B231" t="s">
        <v>2064</v>
      </c>
      <c r="C231" t="s">
        <v>2300</v>
      </c>
      <c r="D231" s="108" t="s">
        <v>3327</v>
      </c>
      <c r="E231" t="s">
        <v>545</v>
      </c>
      <c r="F231" t="s">
        <v>2301</v>
      </c>
      <c r="G231" t="s">
        <v>177</v>
      </c>
      <c r="H231" s="58">
        <v>3.38</v>
      </c>
      <c r="I231" t="s">
        <v>322</v>
      </c>
      <c r="J231" t="s">
        <v>98</v>
      </c>
      <c r="K231" s="59">
        <v>2.3300000000000001E-2</v>
      </c>
      <c r="L231" s="59">
        <v>3.0800000000000001E-2</v>
      </c>
      <c r="M231" s="58">
        <v>82.94</v>
      </c>
      <c r="N231" s="58">
        <v>110.49</v>
      </c>
      <c r="O231" s="58">
        <v>9.1640405999999994E-2</v>
      </c>
      <c r="P231" s="59">
        <v>2.9999999999999997E-4</v>
      </c>
      <c r="Q231" s="59">
        <v>0</v>
      </c>
    </row>
    <row r="232" spans="1:17">
      <c r="A232" t="s">
        <v>3279</v>
      </c>
      <c r="B232" t="s">
        <v>2064</v>
      </c>
      <c r="C232" t="s">
        <v>2241</v>
      </c>
      <c r="D232" s="108" t="s">
        <v>3327</v>
      </c>
      <c r="E232" t="s">
        <v>550</v>
      </c>
      <c r="F232" t="s">
        <v>2242</v>
      </c>
      <c r="G232" t="s">
        <v>127</v>
      </c>
      <c r="H232" s="58">
        <v>5.17</v>
      </c>
      <c r="I232" t="s">
        <v>672</v>
      </c>
      <c r="J232" t="s">
        <v>98</v>
      </c>
      <c r="K232" s="59">
        <v>2.9000000000000001E-2</v>
      </c>
      <c r="L232" s="59">
        <v>2.4299999999999999E-2</v>
      </c>
      <c r="M232" s="58">
        <v>179.8</v>
      </c>
      <c r="N232" s="58">
        <v>116.59</v>
      </c>
      <c r="O232" s="58">
        <v>0.20962881999999999</v>
      </c>
      <c r="P232" s="59">
        <v>8.0000000000000004E-4</v>
      </c>
      <c r="Q232" s="59">
        <v>0</v>
      </c>
    </row>
    <row r="233" spans="1:17">
      <c r="A233" t="s">
        <v>3280</v>
      </c>
      <c r="B233" t="s">
        <v>2022</v>
      </c>
      <c r="C233" t="s">
        <v>2306</v>
      </c>
      <c r="D233" s="108" t="s">
        <v>3327</v>
      </c>
      <c r="E233" t="s">
        <v>298</v>
      </c>
      <c r="F233" t="s">
        <v>1924</v>
      </c>
      <c r="G233" t="s">
        <v>1982</v>
      </c>
      <c r="H233" s="58">
        <v>0.03</v>
      </c>
      <c r="I233" t="s">
        <v>110</v>
      </c>
      <c r="J233" t="s">
        <v>98</v>
      </c>
      <c r="K233" s="59">
        <v>2.0799999999999999E-2</v>
      </c>
      <c r="L233" s="59">
        <v>6.0900000000000003E-2</v>
      </c>
      <c r="M233" s="58">
        <v>4.7</v>
      </c>
      <c r="N233" s="58">
        <v>100.33</v>
      </c>
      <c r="O233" s="58">
        <v>4.71551E-3</v>
      </c>
      <c r="P233" s="59">
        <v>0</v>
      </c>
      <c r="Q233" s="59">
        <v>0</v>
      </c>
    </row>
    <row r="234" spans="1:17">
      <c r="A234" t="s">
        <v>3281</v>
      </c>
      <c r="B234" t="s">
        <v>2022</v>
      </c>
      <c r="C234" t="s">
        <v>2336</v>
      </c>
      <c r="D234" s="108" t="s">
        <v>3327</v>
      </c>
      <c r="E234" t="s">
        <v>860</v>
      </c>
      <c r="F234" t="s">
        <v>2337</v>
      </c>
      <c r="G234" t="s">
        <v>1982</v>
      </c>
      <c r="H234" s="58">
        <v>4.8899999999999997</v>
      </c>
      <c r="I234" t="s">
        <v>342</v>
      </c>
      <c r="J234" t="s">
        <v>98</v>
      </c>
      <c r="K234" s="59">
        <v>7.85E-2</v>
      </c>
      <c r="L234" s="59">
        <v>7.9500000000000001E-2</v>
      </c>
      <c r="M234" s="58">
        <v>131.19999999999999</v>
      </c>
      <c r="N234" s="58">
        <v>100.43</v>
      </c>
      <c r="O234" s="58">
        <v>0.13176415999999999</v>
      </c>
      <c r="P234" s="59">
        <v>5.0000000000000001E-4</v>
      </c>
      <c r="Q234" s="59">
        <v>0</v>
      </c>
    </row>
    <row r="235" spans="1:17">
      <c r="A235" t="s">
        <v>3282</v>
      </c>
      <c r="B235" t="s">
        <v>2022</v>
      </c>
      <c r="C235" t="s">
        <v>2320</v>
      </c>
      <c r="D235" s="108" t="s">
        <v>3327</v>
      </c>
      <c r="E235" t="s">
        <v>614</v>
      </c>
      <c r="F235" t="s">
        <v>365</v>
      </c>
      <c r="G235" t="s">
        <v>127</v>
      </c>
      <c r="H235" s="58">
        <v>4.03</v>
      </c>
      <c r="I235" t="s">
        <v>113</v>
      </c>
      <c r="J235" t="s">
        <v>98</v>
      </c>
      <c r="K235" s="59">
        <v>4.8899999999999999E-2</v>
      </c>
      <c r="L235" s="59">
        <v>5.3699999999999998E-2</v>
      </c>
      <c r="M235" s="58">
        <v>86.66</v>
      </c>
      <c r="N235" s="58">
        <v>99.52</v>
      </c>
      <c r="O235" s="58">
        <v>8.6244031999999998E-2</v>
      </c>
      <c r="P235" s="59">
        <v>2.9999999999999997E-4</v>
      </c>
      <c r="Q235" s="59">
        <v>0</v>
      </c>
    </row>
    <row r="236" spans="1:17">
      <c r="A236" t="s">
        <v>3282</v>
      </c>
      <c r="B236" t="s">
        <v>2022</v>
      </c>
      <c r="C236" t="s">
        <v>2332</v>
      </c>
      <c r="D236" s="108" t="s">
        <v>3327</v>
      </c>
      <c r="E236" t="s">
        <v>614</v>
      </c>
      <c r="F236" t="s">
        <v>365</v>
      </c>
      <c r="G236" t="s">
        <v>127</v>
      </c>
      <c r="H236" s="58">
        <v>3.99</v>
      </c>
      <c r="I236" t="s">
        <v>113</v>
      </c>
      <c r="J236" t="s">
        <v>98</v>
      </c>
      <c r="K236" s="59">
        <v>4.5100000000000001E-2</v>
      </c>
      <c r="L236" s="59">
        <v>6.3500000000000001E-2</v>
      </c>
      <c r="M236" s="58">
        <v>107.4</v>
      </c>
      <c r="N236" s="58">
        <v>94.34</v>
      </c>
      <c r="O236" s="58">
        <v>0.10132115999999999</v>
      </c>
      <c r="P236" s="59">
        <v>4.0000000000000002E-4</v>
      </c>
      <c r="Q236" s="59">
        <v>0</v>
      </c>
    </row>
    <row r="237" spans="1:17">
      <c r="A237" t="s">
        <v>3282</v>
      </c>
      <c r="B237" t="s">
        <v>2022</v>
      </c>
      <c r="C237" t="s">
        <v>2333</v>
      </c>
      <c r="D237" s="108" t="s">
        <v>3327</v>
      </c>
      <c r="E237" t="s">
        <v>614</v>
      </c>
      <c r="F237" t="s">
        <v>365</v>
      </c>
      <c r="G237" t="s">
        <v>127</v>
      </c>
      <c r="H237" s="58">
        <v>3.84</v>
      </c>
      <c r="I237" t="s">
        <v>113</v>
      </c>
      <c r="J237" t="s">
        <v>98</v>
      </c>
      <c r="K237" s="59">
        <v>4.5499999999999999E-2</v>
      </c>
      <c r="L237" s="59">
        <v>9.06E-2</v>
      </c>
      <c r="M237" s="58">
        <v>98.64</v>
      </c>
      <c r="N237" s="58">
        <v>85.62</v>
      </c>
      <c r="O237" s="58">
        <v>8.4455567999999995E-2</v>
      </c>
      <c r="P237" s="59">
        <v>2.9999999999999997E-4</v>
      </c>
      <c r="Q237" s="59">
        <v>0</v>
      </c>
    </row>
    <row r="238" spans="1:17">
      <c r="A238" t="s">
        <v>3282</v>
      </c>
      <c r="B238" t="s">
        <v>2022</v>
      </c>
      <c r="C238" t="s">
        <v>2323</v>
      </c>
      <c r="D238" s="108" t="s">
        <v>3327</v>
      </c>
      <c r="E238" t="s">
        <v>614</v>
      </c>
      <c r="F238" t="s">
        <v>2324</v>
      </c>
      <c r="G238" t="s">
        <v>127</v>
      </c>
      <c r="H238" s="58">
        <v>4.25</v>
      </c>
      <c r="I238" t="s">
        <v>113</v>
      </c>
      <c r="J238" t="s">
        <v>98</v>
      </c>
      <c r="K238" s="59">
        <v>4.2799999999999998E-2</v>
      </c>
      <c r="L238" s="59">
        <v>7.1300000000000002E-2</v>
      </c>
      <c r="M238" s="58">
        <v>80.400000000000006</v>
      </c>
      <c r="N238" s="58">
        <v>90.07</v>
      </c>
      <c r="O238" s="58">
        <v>7.241628E-2</v>
      </c>
      <c r="P238" s="59">
        <v>2.9999999999999997E-4</v>
      </c>
      <c r="Q238" s="59">
        <v>0</v>
      </c>
    </row>
    <row r="239" spans="1:17">
      <c r="A239" t="s">
        <v>3282</v>
      </c>
      <c r="B239" t="s">
        <v>2022</v>
      </c>
      <c r="C239" t="s">
        <v>2325</v>
      </c>
      <c r="D239" s="108" t="s">
        <v>3327</v>
      </c>
      <c r="E239" t="s">
        <v>614</v>
      </c>
      <c r="F239" t="s">
        <v>2326</v>
      </c>
      <c r="G239" t="s">
        <v>127</v>
      </c>
      <c r="H239" s="58">
        <v>4.21</v>
      </c>
      <c r="I239" t="s">
        <v>113</v>
      </c>
      <c r="J239" t="s">
        <v>98</v>
      </c>
      <c r="K239" s="59">
        <v>5.28E-2</v>
      </c>
      <c r="L239" s="59">
        <v>6.5699999999999995E-2</v>
      </c>
      <c r="M239" s="58">
        <v>129.04</v>
      </c>
      <c r="N239" s="58">
        <v>96.4</v>
      </c>
      <c r="O239" s="58">
        <v>0.12439456</v>
      </c>
      <c r="P239" s="59">
        <v>5.0000000000000001E-4</v>
      </c>
      <c r="Q239" s="59">
        <v>0</v>
      </c>
    </row>
    <row r="240" spans="1:17">
      <c r="A240" t="s">
        <v>3282</v>
      </c>
      <c r="B240" t="s">
        <v>2022</v>
      </c>
      <c r="C240" t="s">
        <v>2327</v>
      </c>
      <c r="D240" s="108" t="s">
        <v>3327</v>
      </c>
      <c r="E240" t="s">
        <v>614</v>
      </c>
      <c r="F240" t="s">
        <v>2328</v>
      </c>
      <c r="G240" t="s">
        <v>127</v>
      </c>
      <c r="H240" s="58">
        <v>4.12</v>
      </c>
      <c r="I240" t="s">
        <v>113</v>
      </c>
      <c r="J240" t="s">
        <v>98</v>
      </c>
      <c r="K240" s="59">
        <v>5.6000000000000001E-2</v>
      </c>
      <c r="L240" s="59">
        <v>7.8299999999999995E-2</v>
      </c>
      <c r="M240" s="58">
        <v>159.71</v>
      </c>
      <c r="N240" s="58">
        <v>93.15</v>
      </c>
      <c r="O240" s="58">
        <v>0.148769865</v>
      </c>
      <c r="P240" s="59">
        <v>5.0000000000000001E-4</v>
      </c>
      <c r="Q240" s="59">
        <v>0</v>
      </c>
    </row>
    <row r="241" spans="1:17">
      <c r="A241" t="s">
        <v>3282</v>
      </c>
      <c r="B241" t="s">
        <v>2022</v>
      </c>
      <c r="C241" t="s">
        <v>2334</v>
      </c>
      <c r="D241" s="108" t="s">
        <v>3327</v>
      </c>
      <c r="E241" t="s">
        <v>614</v>
      </c>
      <c r="F241" t="s">
        <v>2335</v>
      </c>
      <c r="G241" t="s">
        <v>127</v>
      </c>
      <c r="H241" s="58">
        <v>3.66</v>
      </c>
      <c r="I241" t="s">
        <v>113</v>
      </c>
      <c r="J241" t="s">
        <v>98</v>
      </c>
      <c r="K241" s="59">
        <v>7.2700000000000001E-2</v>
      </c>
      <c r="L241" s="59">
        <v>9.7100000000000006E-2</v>
      </c>
      <c r="M241" s="58">
        <v>87.47</v>
      </c>
      <c r="N241" s="58">
        <v>93.99</v>
      </c>
      <c r="O241" s="58">
        <v>8.2213052999999994E-2</v>
      </c>
      <c r="P241" s="59">
        <v>2.9999999999999997E-4</v>
      </c>
      <c r="Q241" s="59">
        <v>0</v>
      </c>
    </row>
    <row r="242" spans="1:17">
      <c r="A242" t="s">
        <v>3282</v>
      </c>
      <c r="B242" t="s">
        <v>2022</v>
      </c>
      <c r="C242" t="s">
        <v>2329</v>
      </c>
      <c r="D242" s="108" t="s">
        <v>3327</v>
      </c>
      <c r="E242" t="s">
        <v>614</v>
      </c>
      <c r="F242" t="s">
        <v>240</v>
      </c>
      <c r="G242" t="s">
        <v>127</v>
      </c>
      <c r="H242" s="58">
        <v>4.1500000000000004</v>
      </c>
      <c r="I242" t="s">
        <v>113</v>
      </c>
      <c r="J242" t="s">
        <v>98</v>
      </c>
      <c r="K242" s="59">
        <v>6.2E-2</v>
      </c>
      <c r="L242" s="59">
        <v>6.1800000000000001E-2</v>
      </c>
      <c r="M242" s="58">
        <v>156.46</v>
      </c>
      <c r="N242" s="58">
        <v>101.95</v>
      </c>
      <c r="O242" s="58">
        <v>0.15951097</v>
      </c>
      <c r="P242" s="59">
        <v>5.9999999999999995E-4</v>
      </c>
      <c r="Q242" s="59">
        <v>0</v>
      </c>
    </row>
    <row r="243" spans="1:17">
      <c r="A243" t="s">
        <v>3282</v>
      </c>
      <c r="B243" t="s">
        <v>2022</v>
      </c>
      <c r="C243" t="s">
        <v>2330</v>
      </c>
      <c r="D243" s="108" t="s">
        <v>3327</v>
      </c>
      <c r="E243" t="s">
        <v>614</v>
      </c>
      <c r="F243" t="s">
        <v>2331</v>
      </c>
      <c r="G243" t="s">
        <v>127</v>
      </c>
      <c r="H243" s="58">
        <v>4.1399999999999997</v>
      </c>
      <c r="I243" t="s">
        <v>113</v>
      </c>
      <c r="J243" t="s">
        <v>98</v>
      </c>
      <c r="K243" s="59">
        <v>6.3399999999999998E-2</v>
      </c>
      <c r="L243" s="59">
        <v>6.2E-2</v>
      </c>
      <c r="M243" s="58">
        <v>169.9</v>
      </c>
      <c r="N243" s="58">
        <v>102.47</v>
      </c>
      <c r="O243" s="58">
        <v>0.17409653</v>
      </c>
      <c r="P243" s="59">
        <v>5.9999999999999995E-4</v>
      </c>
      <c r="Q243" s="59">
        <v>0</v>
      </c>
    </row>
    <row r="244" spans="1:17">
      <c r="A244" t="s">
        <v>3282</v>
      </c>
      <c r="B244" t="s">
        <v>2064</v>
      </c>
      <c r="C244" t="s">
        <v>2321</v>
      </c>
      <c r="D244" s="108" t="s">
        <v>3327</v>
      </c>
      <c r="E244" t="s">
        <v>614</v>
      </c>
      <c r="F244" t="s">
        <v>2322</v>
      </c>
      <c r="G244" t="s">
        <v>127</v>
      </c>
      <c r="H244" s="58">
        <v>5.82</v>
      </c>
      <c r="I244" t="s">
        <v>113</v>
      </c>
      <c r="J244" t="s">
        <v>98</v>
      </c>
      <c r="K244" s="59">
        <v>7.3599999999999999E-2</v>
      </c>
      <c r="L244" s="59">
        <v>6.6000000000000003E-2</v>
      </c>
      <c r="M244" s="58">
        <v>67.989999999999995</v>
      </c>
      <c r="N244" s="58">
        <v>106.9</v>
      </c>
      <c r="O244" s="58">
        <v>7.2681309999999999E-2</v>
      </c>
      <c r="P244" s="59">
        <v>2.9999999999999997E-4</v>
      </c>
      <c r="Q244" s="59">
        <v>0</v>
      </c>
    </row>
    <row r="245" spans="1:17">
      <c r="A245" t="s">
        <v>3254</v>
      </c>
      <c r="B245" t="s">
        <v>2064</v>
      </c>
      <c r="C245" t="s">
        <v>2348</v>
      </c>
      <c r="D245" s="108" t="s">
        <v>3327</v>
      </c>
      <c r="E245" t="s">
        <v>614</v>
      </c>
      <c r="F245" t="s">
        <v>591</v>
      </c>
      <c r="G245" t="s">
        <v>127</v>
      </c>
      <c r="H245" s="58">
        <v>1.73</v>
      </c>
      <c r="I245" t="s">
        <v>110</v>
      </c>
      <c r="J245" t="s">
        <v>98</v>
      </c>
      <c r="K245" s="59">
        <v>6.7500000000000004E-2</v>
      </c>
      <c r="L245" s="59">
        <v>7.1800000000000003E-2</v>
      </c>
      <c r="M245" s="58">
        <v>66.97</v>
      </c>
      <c r="N245" s="58">
        <v>99.67</v>
      </c>
      <c r="O245" s="58">
        <v>6.6748999000000003E-2</v>
      </c>
      <c r="P245" s="59">
        <v>2.0000000000000001E-4</v>
      </c>
      <c r="Q245" s="59">
        <v>0</v>
      </c>
    </row>
    <row r="246" spans="1:17">
      <c r="A246" t="s">
        <v>3254</v>
      </c>
      <c r="B246" t="s">
        <v>2064</v>
      </c>
      <c r="C246" t="s">
        <v>2347</v>
      </c>
      <c r="D246" s="108" t="s">
        <v>3327</v>
      </c>
      <c r="E246" t="s">
        <v>614</v>
      </c>
      <c r="F246" t="s">
        <v>591</v>
      </c>
      <c r="G246" t="s">
        <v>127</v>
      </c>
      <c r="H246" s="58">
        <v>1.73</v>
      </c>
      <c r="I246" t="s">
        <v>110</v>
      </c>
      <c r="J246" t="s">
        <v>98</v>
      </c>
      <c r="K246" s="59">
        <v>6.7500000000000004E-2</v>
      </c>
      <c r="L246" s="59">
        <v>7.17E-2</v>
      </c>
      <c r="M246" s="58">
        <v>21.45</v>
      </c>
      <c r="N246" s="58">
        <v>99.67</v>
      </c>
      <c r="O246" s="58">
        <v>2.1379215E-2</v>
      </c>
      <c r="P246" s="59">
        <v>1E-4</v>
      </c>
      <c r="Q246" s="59">
        <v>0</v>
      </c>
    </row>
    <row r="247" spans="1:17">
      <c r="A247" t="s">
        <v>3254</v>
      </c>
      <c r="B247" t="s">
        <v>2064</v>
      </c>
      <c r="C247" t="s">
        <v>2349</v>
      </c>
      <c r="D247" s="108" t="s">
        <v>3327</v>
      </c>
      <c r="E247" t="s">
        <v>614</v>
      </c>
      <c r="F247" t="s">
        <v>444</v>
      </c>
      <c r="G247" t="s">
        <v>127</v>
      </c>
      <c r="H247" s="58">
        <v>1.73</v>
      </c>
      <c r="I247" t="s">
        <v>110</v>
      </c>
      <c r="J247" t="s">
        <v>98</v>
      </c>
      <c r="K247" s="59">
        <v>6.7500000000000004E-2</v>
      </c>
      <c r="L247" s="59">
        <v>7.17E-2</v>
      </c>
      <c r="M247" s="58">
        <v>30.83</v>
      </c>
      <c r="N247" s="58">
        <v>99.67</v>
      </c>
      <c r="O247" s="58">
        <v>3.0728261E-2</v>
      </c>
      <c r="P247" s="59">
        <v>1E-4</v>
      </c>
      <c r="Q247" s="59">
        <v>0</v>
      </c>
    </row>
    <row r="248" spans="1:17">
      <c r="A248" t="s">
        <v>3254</v>
      </c>
      <c r="B248" t="s">
        <v>2064</v>
      </c>
      <c r="C248" t="s">
        <v>2350</v>
      </c>
      <c r="D248" s="108" t="s">
        <v>3327</v>
      </c>
      <c r="E248" t="s">
        <v>614</v>
      </c>
      <c r="F248" t="s">
        <v>358</v>
      </c>
      <c r="G248" t="s">
        <v>127</v>
      </c>
      <c r="H248" s="58">
        <v>1.73</v>
      </c>
      <c r="I248" t="s">
        <v>110</v>
      </c>
      <c r="J248" t="s">
        <v>98</v>
      </c>
      <c r="K248" s="59">
        <v>6.7500000000000004E-2</v>
      </c>
      <c r="L248" s="59">
        <v>7.17E-2</v>
      </c>
      <c r="M248" s="58">
        <v>31.21</v>
      </c>
      <c r="N248" s="58">
        <v>99.67</v>
      </c>
      <c r="O248" s="58">
        <v>3.1107006999999999E-2</v>
      </c>
      <c r="P248" s="59">
        <v>1E-4</v>
      </c>
      <c r="Q248" s="59">
        <v>0</v>
      </c>
    </row>
    <row r="249" spans="1:17">
      <c r="A249" t="s">
        <v>3254</v>
      </c>
      <c r="B249" t="s">
        <v>2064</v>
      </c>
      <c r="C249" t="s">
        <v>2351</v>
      </c>
      <c r="D249" s="108" t="s">
        <v>3327</v>
      </c>
      <c r="E249" t="s">
        <v>614</v>
      </c>
      <c r="F249" t="s">
        <v>602</v>
      </c>
      <c r="G249" t="s">
        <v>127</v>
      </c>
      <c r="H249" s="58">
        <v>1.73</v>
      </c>
      <c r="I249" t="s">
        <v>110</v>
      </c>
      <c r="J249" t="s">
        <v>98</v>
      </c>
      <c r="K249" s="59">
        <v>6.7500000000000004E-2</v>
      </c>
      <c r="L249" s="59">
        <v>7.17E-2</v>
      </c>
      <c r="M249" s="58">
        <v>18.309999999999999</v>
      </c>
      <c r="N249" s="58">
        <v>99.67</v>
      </c>
      <c r="O249" s="58">
        <v>1.8249576999999999E-2</v>
      </c>
      <c r="P249" s="59">
        <v>1E-4</v>
      </c>
      <c r="Q249" s="59">
        <v>0</v>
      </c>
    </row>
    <row r="250" spans="1:17">
      <c r="A250" t="s">
        <v>3254</v>
      </c>
      <c r="B250" t="s">
        <v>2064</v>
      </c>
      <c r="C250" t="s">
        <v>2345</v>
      </c>
      <c r="D250" s="108" t="s">
        <v>3327</v>
      </c>
      <c r="E250" t="s">
        <v>614</v>
      </c>
      <c r="F250" t="s">
        <v>334</v>
      </c>
      <c r="G250" t="s">
        <v>127</v>
      </c>
      <c r="H250" s="58">
        <v>1.73</v>
      </c>
      <c r="I250" t="s">
        <v>110</v>
      </c>
      <c r="J250" t="s">
        <v>98</v>
      </c>
      <c r="K250" s="59">
        <v>6.7500000000000004E-2</v>
      </c>
      <c r="L250" s="59">
        <v>7.17E-2</v>
      </c>
      <c r="M250" s="58">
        <v>45.16</v>
      </c>
      <c r="N250" s="58">
        <v>99.67</v>
      </c>
      <c r="O250" s="58">
        <v>4.5010972000000003E-2</v>
      </c>
      <c r="P250" s="59">
        <v>2.0000000000000001E-4</v>
      </c>
      <c r="Q250" s="59">
        <v>0</v>
      </c>
    </row>
    <row r="251" spans="1:17">
      <c r="A251" t="s">
        <v>3254</v>
      </c>
      <c r="B251" t="s">
        <v>2064</v>
      </c>
      <c r="C251" t="s">
        <v>2352</v>
      </c>
      <c r="D251" s="108" t="s">
        <v>3327</v>
      </c>
      <c r="E251" t="s">
        <v>614</v>
      </c>
      <c r="F251" t="s">
        <v>501</v>
      </c>
      <c r="G251" t="s">
        <v>127</v>
      </c>
      <c r="H251" s="58">
        <v>1.73</v>
      </c>
      <c r="I251" t="s">
        <v>110</v>
      </c>
      <c r="J251" t="s">
        <v>98</v>
      </c>
      <c r="K251" s="59">
        <v>6.7500000000000004E-2</v>
      </c>
      <c r="L251" s="59">
        <v>7.17E-2</v>
      </c>
      <c r="M251" s="58">
        <v>29.19</v>
      </c>
      <c r="N251" s="58">
        <v>99.67</v>
      </c>
      <c r="O251" s="58">
        <v>2.9093673E-2</v>
      </c>
      <c r="P251" s="59">
        <v>1E-4</v>
      </c>
      <c r="Q251" s="59">
        <v>0</v>
      </c>
    </row>
    <row r="252" spans="1:17">
      <c r="A252" t="s">
        <v>3254</v>
      </c>
      <c r="B252" t="s">
        <v>2064</v>
      </c>
      <c r="C252" t="s">
        <v>2353</v>
      </c>
      <c r="D252" s="108" t="s">
        <v>3327</v>
      </c>
      <c r="E252" t="s">
        <v>614</v>
      </c>
      <c r="F252" t="s">
        <v>293</v>
      </c>
      <c r="G252" t="s">
        <v>127</v>
      </c>
      <c r="H252" s="58">
        <v>1.73</v>
      </c>
      <c r="I252" t="s">
        <v>110</v>
      </c>
      <c r="J252" t="s">
        <v>98</v>
      </c>
      <c r="K252" s="59">
        <v>6.7500000000000004E-2</v>
      </c>
      <c r="L252" s="59">
        <v>7.17E-2</v>
      </c>
      <c r="M252" s="58">
        <v>15.77</v>
      </c>
      <c r="N252" s="58">
        <v>99.67</v>
      </c>
      <c r="O252" s="58">
        <v>1.5717959E-2</v>
      </c>
      <c r="P252" s="59">
        <v>1E-4</v>
      </c>
      <c r="Q252" s="59">
        <v>0</v>
      </c>
    </row>
    <row r="253" spans="1:17">
      <c r="A253" t="s">
        <v>3254</v>
      </c>
      <c r="B253" t="s">
        <v>2064</v>
      </c>
      <c r="C253" t="s">
        <v>2354</v>
      </c>
      <c r="D253" s="108" t="s">
        <v>3327</v>
      </c>
      <c r="E253" t="s">
        <v>614</v>
      </c>
      <c r="F253" t="s">
        <v>290</v>
      </c>
      <c r="G253" t="s">
        <v>127</v>
      </c>
      <c r="H253" s="58">
        <v>1.73</v>
      </c>
      <c r="I253" t="s">
        <v>110</v>
      </c>
      <c r="J253" t="s">
        <v>98</v>
      </c>
      <c r="K253" s="59">
        <v>6.7500000000000004E-2</v>
      </c>
      <c r="L253" s="59">
        <v>7.17E-2</v>
      </c>
      <c r="M253" s="58">
        <v>21.87</v>
      </c>
      <c r="N253" s="58">
        <v>99.67</v>
      </c>
      <c r="O253" s="58">
        <v>2.1797829000000001E-2</v>
      </c>
      <c r="P253" s="59">
        <v>1E-4</v>
      </c>
      <c r="Q253" s="59">
        <v>0</v>
      </c>
    </row>
    <row r="254" spans="1:17">
      <c r="A254" t="s">
        <v>3254</v>
      </c>
      <c r="B254" t="s">
        <v>2064</v>
      </c>
      <c r="C254" t="s">
        <v>2355</v>
      </c>
      <c r="D254" s="108" t="s">
        <v>3327</v>
      </c>
      <c r="E254" t="s">
        <v>614</v>
      </c>
      <c r="F254" t="s">
        <v>527</v>
      </c>
      <c r="G254" t="s">
        <v>127</v>
      </c>
      <c r="H254" s="58">
        <v>1.73</v>
      </c>
      <c r="I254" t="s">
        <v>110</v>
      </c>
      <c r="J254" t="s">
        <v>98</v>
      </c>
      <c r="K254" s="59">
        <v>6.7500000000000004E-2</v>
      </c>
      <c r="L254" s="59">
        <v>7.17E-2</v>
      </c>
      <c r="M254" s="58">
        <v>40.94</v>
      </c>
      <c r="N254" s="58">
        <v>99.67</v>
      </c>
      <c r="O254" s="58">
        <v>4.0804897999999999E-2</v>
      </c>
      <c r="P254" s="59">
        <v>1E-4</v>
      </c>
      <c r="Q254" s="59">
        <v>0</v>
      </c>
    </row>
    <row r="255" spans="1:17">
      <c r="A255" t="s">
        <v>3254</v>
      </c>
      <c r="B255" t="s">
        <v>2064</v>
      </c>
      <c r="C255" t="s">
        <v>2356</v>
      </c>
      <c r="D255" s="108" t="s">
        <v>3327</v>
      </c>
      <c r="E255" t="s">
        <v>614</v>
      </c>
      <c r="F255" t="s">
        <v>234</v>
      </c>
      <c r="G255" t="s">
        <v>127</v>
      </c>
      <c r="H255" s="58">
        <v>1.73</v>
      </c>
      <c r="I255" t="s">
        <v>110</v>
      </c>
      <c r="J255" t="s">
        <v>98</v>
      </c>
      <c r="K255" s="59">
        <v>6.7500000000000004E-2</v>
      </c>
      <c r="L255" s="59">
        <v>7.17E-2</v>
      </c>
      <c r="M255" s="58">
        <v>29.75</v>
      </c>
      <c r="N255" s="58">
        <v>99.67</v>
      </c>
      <c r="O255" s="58">
        <v>2.9651825E-2</v>
      </c>
      <c r="P255" s="59">
        <v>1E-4</v>
      </c>
      <c r="Q255" s="59">
        <v>0</v>
      </c>
    </row>
    <row r="256" spans="1:17">
      <c r="A256" t="s">
        <v>3254</v>
      </c>
      <c r="B256" t="s">
        <v>2064</v>
      </c>
      <c r="C256" t="s">
        <v>2357</v>
      </c>
      <c r="D256" s="108" t="s">
        <v>3327</v>
      </c>
      <c r="E256" t="s">
        <v>614</v>
      </c>
      <c r="F256" t="s">
        <v>228</v>
      </c>
      <c r="G256" t="s">
        <v>127</v>
      </c>
      <c r="H256" s="58">
        <v>1.73</v>
      </c>
      <c r="I256" t="s">
        <v>110</v>
      </c>
      <c r="J256" t="s">
        <v>98</v>
      </c>
      <c r="K256" s="59">
        <v>6.7500000000000004E-2</v>
      </c>
      <c r="L256" s="59">
        <v>7.17E-2</v>
      </c>
      <c r="M256" s="58">
        <v>20.88</v>
      </c>
      <c r="N256" s="58">
        <v>99.67</v>
      </c>
      <c r="O256" s="58">
        <v>2.0811096000000001E-2</v>
      </c>
      <c r="P256" s="59">
        <v>1E-4</v>
      </c>
      <c r="Q256" s="59">
        <v>0</v>
      </c>
    </row>
    <row r="257" spans="1:17">
      <c r="A257" t="s">
        <v>3254</v>
      </c>
      <c r="B257" t="s">
        <v>2064</v>
      </c>
      <c r="C257" t="s">
        <v>2358</v>
      </c>
      <c r="D257" s="108" t="s">
        <v>3327</v>
      </c>
      <c r="E257" t="s">
        <v>614</v>
      </c>
      <c r="F257" t="s">
        <v>251</v>
      </c>
      <c r="G257" t="s">
        <v>127</v>
      </c>
      <c r="H257" s="58">
        <v>1.73</v>
      </c>
      <c r="I257" t="s">
        <v>110</v>
      </c>
      <c r="J257" t="s">
        <v>98</v>
      </c>
      <c r="K257" s="59">
        <v>6.7500000000000004E-2</v>
      </c>
      <c r="L257" s="59">
        <v>7.17E-2</v>
      </c>
      <c r="M257" s="58">
        <v>31.63</v>
      </c>
      <c r="N257" s="58">
        <v>99.67</v>
      </c>
      <c r="O257" s="58">
        <v>3.1525620999999997E-2</v>
      </c>
      <c r="P257" s="59">
        <v>1E-4</v>
      </c>
      <c r="Q257" s="59">
        <v>0</v>
      </c>
    </row>
    <row r="258" spans="1:17">
      <c r="A258" t="s">
        <v>3254</v>
      </c>
      <c r="B258" t="s">
        <v>2064</v>
      </c>
      <c r="C258" t="s">
        <v>2359</v>
      </c>
      <c r="D258" s="108" t="s">
        <v>3327</v>
      </c>
      <c r="E258" t="s">
        <v>614</v>
      </c>
      <c r="F258" t="s">
        <v>254</v>
      </c>
      <c r="G258" t="s">
        <v>127</v>
      </c>
      <c r="H258" s="58">
        <v>1.73</v>
      </c>
      <c r="I258" t="s">
        <v>110</v>
      </c>
      <c r="J258" t="s">
        <v>98</v>
      </c>
      <c r="K258" s="59">
        <v>6.7500000000000004E-2</v>
      </c>
      <c r="L258" s="59">
        <v>7.17E-2</v>
      </c>
      <c r="M258" s="58">
        <v>23.65</v>
      </c>
      <c r="N258" s="58">
        <v>99.67</v>
      </c>
      <c r="O258" s="58">
        <v>2.3571954999999999E-2</v>
      </c>
      <c r="P258" s="59">
        <v>1E-4</v>
      </c>
      <c r="Q258" s="59">
        <v>0</v>
      </c>
    </row>
    <row r="259" spans="1:17">
      <c r="A259" t="s">
        <v>3254</v>
      </c>
      <c r="B259" t="s">
        <v>2064</v>
      </c>
      <c r="C259" t="s">
        <v>2341</v>
      </c>
      <c r="D259" s="108" t="s">
        <v>3327</v>
      </c>
      <c r="E259" t="s">
        <v>614</v>
      </c>
      <c r="F259" t="s">
        <v>767</v>
      </c>
      <c r="G259" t="s">
        <v>127</v>
      </c>
      <c r="H259" s="58">
        <v>1.82</v>
      </c>
      <c r="I259" t="s">
        <v>110</v>
      </c>
      <c r="J259" t="s">
        <v>98</v>
      </c>
      <c r="K259" s="59">
        <v>6.9500000000000006E-2</v>
      </c>
      <c r="L259" s="59">
        <v>7.1400000000000005E-2</v>
      </c>
      <c r="M259" s="58">
        <v>30.41</v>
      </c>
      <c r="N259" s="58">
        <v>100.05</v>
      </c>
      <c r="O259" s="58">
        <v>3.0425205E-2</v>
      </c>
      <c r="P259" s="59">
        <v>1E-4</v>
      </c>
      <c r="Q259" s="59">
        <v>0</v>
      </c>
    </row>
    <row r="260" spans="1:17">
      <c r="A260" t="s">
        <v>3254</v>
      </c>
      <c r="B260" t="s">
        <v>2064</v>
      </c>
      <c r="C260" t="s">
        <v>2342</v>
      </c>
      <c r="D260" s="108" t="s">
        <v>3327</v>
      </c>
      <c r="E260" t="s">
        <v>614</v>
      </c>
      <c r="F260" t="s">
        <v>246</v>
      </c>
      <c r="G260" t="s">
        <v>127</v>
      </c>
      <c r="H260" s="58">
        <v>1.82</v>
      </c>
      <c r="I260" t="s">
        <v>110</v>
      </c>
      <c r="J260" t="s">
        <v>98</v>
      </c>
      <c r="K260" s="59">
        <v>6.9500000000000006E-2</v>
      </c>
      <c r="L260" s="59">
        <v>7.1400000000000005E-2</v>
      </c>
      <c r="M260" s="58">
        <v>16.03</v>
      </c>
      <c r="N260" s="58">
        <v>100.06</v>
      </c>
      <c r="O260" s="58">
        <v>1.6039617999999999E-2</v>
      </c>
      <c r="P260" s="59">
        <v>1E-4</v>
      </c>
      <c r="Q260" s="59">
        <v>0</v>
      </c>
    </row>
    <row r="261" spans="1:17">
      <c r="A261" t="s">
        <v>3254</v>
      </c>
      <c r="B261" t="s">
        <v>2064</v>
      </c>
      <c r="C261" t="s">
        <v>2343</v>
      </c>
      <c r="D261" s="108" t="s">
        <v>3327</v>
      </c>
      <c r="E261" t="s">
        <v>614</v>
      </c>
      <c r="F261" t="s">
        <v>690</v>
      </c>
      <c r="G261" t="s">
        <v>127</v>
      </c>
      <c r="H261" s="58">
        <v>1.82</v>
      </c>
      <c r="I261" t="s">
        <v>110</v>
      </c>
      <c r="J261" t="s">
        <v>98</v>
      </c>
      <c r="K261" s="59">
        <v>6.9500000000000006E-2</v>
      </c>
      <c r="L261" s="59">
        <v>6.3500000000000001E-2</v>
      </c>
      <c r="M261" s="58">
        <v>31.24</v>
      </c>
      <c r="N261" s="58">
        <v>101.41</v>
      </c>
      <c r="O261" s="58">
        <v>3.1680484000000002E-2</v>
      </c>
      <c r="P261" s="59">
        <v>1E-4</v>
      </c>
      <c r="Q261" s="59">
        <v>0</v>
      </c>
    </row>
    <row r="262" spans="1:17">
      <c r="A262" t="s">
        <v>3254</v>
      </c>
      <c r="B262" t="s">
        <v>2064</v>
      </c>
      <c r="C262" t="s">
        <v>2344</v>
      </c>
      <c r="D262" s="108" t="s">
        <v>3327</v>
      </c>
      <c r="E262" t="s">
        <v>614</v>
      </c>
      <c r="F262" t="s">
        <v>231</v>
      </c>
      <c r="G262" t="s">
        <v>127</v>
      </c>
      <c r="H262" s="58">
        <v>1.82</v>
      </c>
      <c r="I262" t="s">
        <v>110</v>
      </c>
      <c r="J262" t="s">
        <v>98</v>
      </c>
      <c r="K262" s="59">
        <v>6.9500000000000006E-2</v>
      </c>
      <c r="L262" s="59">
        <v>6.8099999999999994E-2</v>
      </c>
      <c r="M262" s="58">
        <v>19.68</v>
      </c>
      <c r="N262" s="58">
        <v>100.62</v>
      </c>
      <c r="O262" s="58">
        <v>1.9802015999999999E-2</v>
      </c>
      <c r="P262" s="59">
        <v>1E-4</v>
      </c>
      <c r="Q262" s="59">
        <v>0</v>
      </c>
    </row>
    <row r="263" spans="1:17">
      <c r="A263" t="s">
        <v>3254</v>
      </c>
      <c r="B263" t="s">
        <v>2064</v>
      </c>
      <c r="C263" t="s">
        <v>2340</v>
      </c>
      <c r="D263" s="108" t="s">
        <v>3327</v>
      </c>
      <c r="E263" t="s">
        <v>614</v>
      </c>
      <c r="F263" t="s">
        <v>237</v>
      </c>
      <c r="G263" t="s">
        <v>127</v>
      </c>
      <c r="H263" s="58">
        <v>1.73</v>
      </c>
      <c r="I263" t="s">
        <v>110</v>
      </c>
      <c r="J263" t="s">
        <v>98</v>
      </c>
      <c r="K263" s="59">
        <v>6.7500000000000004E-2</v>
      </c>
      <c r="L263" s="59">
        <v>7.17E-2</v>
      </c>
      <c r="M263" s="58">
        <v>18</v>
      </c>
      <c r="N263" s="58">
        <v>99.67</v>
      </c>
      <c r="O263" s="58">
        <v>1.7940600000000001E-2</v>
      </c>
      <c r="P263" s="59">
        <v>1E-4</v>
      </c>
      <c r="Q263" s="59">
        <v>0</v>
      </c>
    </row>
    <row r="264" spans="1:17">
      <c r="A264" t="s">
        <v>3283</v>
      </c>
      <c r="B264" t="s">
        <v>2022</v>
      </c>
      <c r="C264" t="s">
        <v>2346</v>
      </c>
      <c r="D264" s="108" t="s">
        <v>3327</v>
      </c>
      <c r="E264" t="s">
        <v>630</v>
      </c>
      <c r="F264" t="s">
        <v>243</v>
      </c>
      <c r="G264" t="s">
        <v>177</v>
      </c>
      <c r="H264" s="58">
        <v>3.8</v>
      </c>
      <c r="I264" t="s">
        <v>549</v>
      </c>
      <c r="J264" t="s">
        <v>98</v>
      </c>
      <c r="K264" s="59">
        <v>3.3599999999999998E-2</v>
      </c>
      <c r="L264" s="59">
        <v>2.98E-2</v>
      </c>
      <c r="M264" s="58">
        <v>133.49</v>
      </c>
      <c r="N264" s="58">
        <v>103.78</v>
      </c>
      <c r="O264" s="58">
        <v>0.13853592200000001</v>
      </c>
      <c r="P264" s="59">
        <v>5.0000000000000001E-4</v>
      </c>
      <c r="Q264" s="59">
        <v>0</v>
      </c>
    </row>
    <row r="265" spans="1:17">
      <c r="A265" t="s">
        <v>3284</v>
      </c>
      <c r="B265" t="s">
        <v>2064</v>
      </c>
      <c r="C265" t="s">
        <v>2338</v>
      </c>
      <c r="D265" s="108" t="s">
        <v>3327</v>
      </c>
      <c r="E265" t="s">
        <v>860</v>
      </c>
      <c r="F265" t="s">
        <v>2339</v>
      </c>
      <c r="G265" t="s">
        <v>1982</v>
      </c>
      <c r="H265" s="58">
        <v>2.29</v>
      </c>
      <c r="I265" t="s">
        <v>110</v>
      </c>
      <c r="J265" t="s">
        <v>98</v>
      </c>
      <c r="K265" s="59">
        <v>2.1600000000000001E-2</v>
      </c>
      <c r="L265" s="59">
        <v>2.3699999999999999E-2</v>
      </c>
      <c r="M265" s="58">
        <v>55.86</v>
      </c>
      <c r="N265" s="58">
        <v>112.3</v>
      </c>
      <c r="O265" s="58">
        <v>6.273078E-2</v>
      </c>
      <c r="P265" s="59">
        <v>2.0000000000000001E-4</v>
      </c>
      <c r="Q265" s="59">
        <v>0</v>
      </c>
    </row>
    <row r="266" spans="1:17">
      <c r="A266" s="65" t="s">
        <v>3285</v>
      </c>
      <c r="B266" t="s">
        <v>2064</v>
      </c>
      <c r="C266" t="s">
        <v>2360</v>
      </c>
      <c r="D266" s="108" t="s">
        <v>3327</v>
      </c>
      <c r="E266" t="s">
        <v>648</v>
      </c>
      <c r="F266" t="s">
        <v>2361</v>
      </c>
      <c r="G266" t="s">
        <v>127</v>
      </c>
      <c r="H266" s="58">
        <v>9.36</v>
      </c>
      <c r="I266" t="s">
        <v>110</v>
      </c>
      <c r="J266" t="s">
        <v>98</v>
      </c>
      <c r="K266" s="59">
        <v>6.7000000000000004E-2</v>
      </c>
      <c r="L266" s="59">
        <v>3.4099999999999998E-2</v>
      </c>
      <c r="M266" s="58">
        <v>82.42</v>
      </c>
      <c r="N266" s="58">
        <v>151.47999999999999</v>
      </c>
      <c r="O266" s="58">
        <v>0.124849816</v>
      </c>
      <c r="P266" s="59">
        <v>5.0000000000000001E-4</v>
      </c>
      <c r="Q266" s="59">
        <v>0</v>
      </c>
    </row>
    <row r="267" spans="1:17">
      <c r="A267" t="s">
        <v>3286</v>
      </c>
      <c r="B267" t="s">
        <v>2022</v>
      </c>
      <c r="C267" t="s">
        <v>2368</v>
      </c>
      <c r="D267" s="108" t="s">
        <v>3327</v>
      </c>
      <c r="E267" t="s">
        <v>648</v>
      </c>
      <c r="F267" t="s">
        <v>2369</v>
      </c>
      <c r="G267" t="s">
        <v>127</v>
      </c>
      <c r="H267" s="58">
        <v>3.37</v>
      </c>
      <c r="I267" t="s">
        <v>342</v>
      </c>
      <c r="J267" t="s">
        <v>98</v>
      </c>
      <c r="K267" s="59">
        <v>4.4299999999999999E-2</v>
      </c>
      <c r="L267" s="59">
        <v>4.19E-2</v>
      </c>
      <c r="M267" s="58">
        <v>102.15</v>
      </c>
      <c r="N267" s="58">
        <v>102.62</v>
      </c>
      <c r="O267" s="58">
        <v>0.10482633</v>
      </c>
      <c r="P267" s="59">
        <v>4.0000000000000002E-4</v>
      </c>
      <c r="Q267" s="59">
        <v>0</v>
      </c>
    </row>
    <row r="268" spans="1:17">
      <c r="A268" t="s">
        <v>3287</v>
      </c>
      <c r="B268" t="s">
        <v>2022</v>
      </c>
      <c r="C268" t="s">
        <v>2367</v>
      </c>
      <c r="D268" s="108" t="s">
        <v>3327</v>
      </c>
      <c r="E268" t="s">
        <v>648</v>
      </c>
      <c r="F268" t="s">
        <v>254</v>
      </c>
      <c r="G268" t="s">
        <v>127</v>
      </c>
      <c r="H268" s="58">
        <v>2.2999999999999998</v>
      </c>
      <c r="I268" t="s">
        <v>342</v>
      </c>
      <c r="J268" t="s">
        <v>98</v>
      </c>
      <c r="K268" s="59">
        <v>5.2200000000000003E-2</v>
      </c>
      <c r="L268" s="59">
        <v>5.79E-2</v>
      </c>
      <c r="M268" s="58">
        <v>68.099999999999994</v>
      </c>
      <c r="N268" s="58">
        <v>99.81</v>
      </c>
      <c r="O268" s="58">
        <v>6.7970610000000001E-2</v>
      </c>
      <c r="P268" s="59">
        <v>2.0000000000000001E-4</v>
      </c>
      <c r="Q268" s="59">
        <v>0</v>
      </c>
    </row>
    <row r="269" spans="1:17">
      <c r="A269" t="s">
        <v>3258</v>
      </c>
      <c r="B269" t="s">
        <v>2064</v>
      </c>
      <c r="C269" t="s">
        <v>2364</v>
      </c>
      <c r="D269" s="108" t="s">
        <v>3327</v>
      </c>
      <c r="E269" t="s">
        <v>648</v>
      </c>
      <c r="F269" t="s">
        <v>293</v>
      </c>
      <c r="G269" t="s">
        <v>127</v>
      </c>
      <c r="H269" s="58">
        <v>5.32</v>
      </c>
      <c r="I269" t="s">
        <v>672</v>
      </c>
      <c r="J269" t="s">
        <v>98</v>
      </c>
      <c r="K269" s="59">
        <v>3.49E-2</v>
      </c>
      <c r="L269" s="59">
        <v>4.4699999999999997E-2</v>
      </c>
      <c r="M269" s="58">
        <v>8.74</v>
      </c>
      <c r="N269" s="58">
        <v>99.98</v>
      </c>
      <c r="O269" s="58">
        <v>8.7382520000000002E-3</v>
      </c>
      <c r="P269" s="59">
        <v>0</v>
      </c>
      <c r="Q269" s="59">
        <v>0</v>
      </c>
    </row>
    <row r="270" spans="1:17">
      <c r="A270" t="s">
        <v>3258</v>
      </c>
      <c r="B270" t="s">
        <v>2064</v>
      </c>
      <c r="C270" t="s">
        <v>2365</v>
      </c>
      <c r="D270" s="108" t="s">
        <v>3327</v>
      </c>
      <c r="E270" t="s">
        <v>648</v>
      </c>
      <c r="F270" t="s">
        <v>293</v>
      </c>
      <c r="G270" t="s">
        <v>127</v>
      </c>
      <c r="H270" s="58">
        <v>5.36</v>
      </c>
      <c r="I270" t="s">
        <v>672</v>
      </c>
      <c r="J270" t="s">
        <v>98</v>
      </c>
      <c r="K270" s="59">
        <v>3.49E-2</v>
      </c>
      <c r="L270" s="59">
        <v>4.4699999999999997E-2</v>
      </c>
      <c r="M270" s="58">
        <v>10.63</v>
      </c>
      <c r="N270" s="58">
        <v>99.97</v>
      </c>
      <c r="O270" s="58">
        <v>1.0626811E-2</v>
      </c>
      <c r="P270" s="59">
        <v>0</v>
      </c>
      <c r="Q270" s="59">
        <v>0</v>
      </c>
    </row>
    <row r="271" spans="1:17">
      <c r="A271" t="s">
        <v>3258</v>
      </c>
      <c r="B271" t="s">
        <v>2064</v>
      </c>
      <c r="C271" t="s">
        <v>2366</v>
      </c>
      <c r="D271" s="108" t="s">
        <v>3327</v>
      </c>
      <c r="E271" t="s">
        <v>648</v>
      </c>
      <c r="F271" t="s">
        <v>293</v>
      </c>
      <c r="G271" t="s">
        <v>127</v>
      </c>
      <c r="H271" s="58">
        <v>5.52</v>
      </c>
      <c r="I271" t="s">
        <v>672</v>
      </c>
      <c r="J271" t="s">
        <v>98</v>
      </c>
      <c r="K271" s="59">
        <v>3.49E-2</v>
      </c>
      <c r="L271" s="59">
        <v>4.4499999999999998E-2</v>
      </c>
      <c r="M271" s="58">
        <v>6.32</v>
      </c>
      <c r="N271" s="58">
        <v>99.9</v>
      </c>
      <c r="O271" s="58">
        <v>6.3136800000000003E-3</v>
      </c>
      <c r="P271" s="59">
        <v>0</v>
      </c>
      <c r="Q271" s="59">
        <v>0</v>
      </c>
    </row>
    <row r="272" spans="1:17">
      <c r="A272" t="s">
        <v>3258</v>
      </c>
      <c r="B272" t="s">
        <v>2064</v>
      </c>
      <c r="C272" t="s">
        <v>2362</v>
      </c>
      <c r="D272" s="108" t="s">
        <v>3327</v>
      </c>
      <c r="E272" t="s">
        <v>648</v>
      </c>
      <c r="F272" t="s">
        <v>293</v>
      </c>
      <c r="G272" t="s">
        <v>127</v>
      </c>
      <c r="H272" s="58">
        <v>5.4</v>
      </c>
      <c r="I272" t="s">
        <v>672</v>
      </c>
      <c r="J272" t="s">
        <v>98</v>
      </c>
      <c r="K272" s="59">
        <v>3.49E-2</v>
      </c>
      <c r="L272" s="59">
        <v>4.4699999999999997E-2</v>
      </c>
      <c r="M272" s="58">
        <v>8.44</v>
      </c>
      <c r="N272" s="58">
        <v>99.93</v>
      </c>
      <c r="O272" s="58">
        <v>8.4340920000000007E-3</v>
      </c>
      <c r="P272" s="59">
        <v>0</v>
      </c>
      <c r="Q272" s="59">
        <v>0</v>
      </c>
    </row>
    <row r="273" spans="1:17">
      <c r="A273" t="s">
        <v>3258</v>
      </c>
      <c r="B273" t="s">
        <v>2064</v>
      </c>
      <c r="C273" t="s">
        <v>2363</v>
      </c>
      <c r="D273" s="108" t="s">
        <v>3327</v>
      </c>
      <c r="E273" t="s">
        <v>648</v>
      </c>
      <c r="F273" t="s">
        <v>293</v>
      </c>
      <c r="G273" t="s">
        <v>127</v>
      </c>
      <c r="H273" s="58">
        <v>5.43</v>
      </c>
      <c r="I273" t="s">
        <v>672</v>
      </c>
      <c r="J273" t="s">
        <v>98</v>
      </c>
      <c r="K273" s="59">
        <v>3.49E-2</v>
      </c>
      <c r="L273" s="59">
        <v>4.4600000000000001E-2</v>
      </c>
      <c r="M273" s="58">
        <v>6.99</v>
      </c>
      <c r="N273" s="58">
        <v>99.94</v>
      </c>
      <c r="O273" s="58">
        <v>6.9858059999999998E-3</v>
      </c>
      <c r="P273" s="59">
        <v>0</v>
      </c>
      <c r="Q273" s="59">
        <v>0</v>
      </c>
    </row>
    <row r="274" spans="1:17">
      <c r="A274" t="s">
        <v>3255</v>
      </c>
      <c r="B274" t="s">
        <v>2064</v>
      </c>
      <c r="C274" t="s">
        <v>2190</v>
      </c>
      <c r="D274" s="108" t="s">
        <v>3327</v>
      </c>
      <c r="E274" t="s">
        <v>3239</v>
      </c>
      <c r="F274" t="s">
        <v>2191</v>
      </c>
      <c r="G274" s="108" t="s">
        <v>3327</v>
      </c>
      <c r="H274" s="58">
        <v>1.42</v>
      </c>
      <c r="I274" t="s">
        <v>342</v>
      </c>
      <c r="J274" t="s">
        <v>98</v>
      </c>
      <c r="K274" s="59">
        <v>7.5700000000000003E-2</v>
      </c>
      <c r="L274" s="59">
        <v>7.8399999999999997E-2</v>
      </c>
      <c r="M274" s="58">
        <v>484.6</v>
      </c>
      <c r="N274" s="58">
        <v>101.68</v>
      </c>
      <c r="O274" s="58">
        <v>0.49274128</v>
      </c>
      <c r="P274" s="59">
        <v>1.8E-3</v>
      </c>
      <c r="Q274" s="59">
        <v>0</v>
      </c>
    </row>
    <row r="275" spans="1:17">
      <c r="A275" t="s">
        <v>3240</v>
      </c>
      <c r="B275" t="s">
        <v>2022</v>
      </c>
      <c r="C275" t="s">
        <v>2379</v>
      </c>
      <c r="D275" s="108" t="s">
        <v>3327</v>
      </c>
      <c r="E275" t="s">
        <v>3239</v>
      </c>
      <c r="F275" t="s">
        <v>2380</v>
      </c>
      <c r="G275" s="108" t="s">
        <v>3327</v>
      </c>
      <c r="H275" s="58">
        <v>0.01</v>
      </c>
      <c r="I275" t="s">
        <v>731</v>
      </c>
      <c r="J275" t="s">
        <v>98</v>
      </c>
      <c r="K275" s="59">
        <v>0</v>
      </c>
      <c r="L275" s="59">
        <v>1E-4</v>
      </c>
      <c r="M275" s="58">
        <v>-0.53</v>
      </c>
      <c r="N275" s="58">
        <v>166.88372100000001</v>
      </c>
      <c r="O275" s="58">
        <v>-8.8448372130000002E-4</v>
      </c>
      <c r="P275" s="59">
        <v>0</v>
      </c>
      <c r="Q275" s="59">
        <v>0</v>
      </c>
    </row>
    <row r="276" spans="1:17">
      <c r="A276" t="s">
        <v>3241</v>
      </c>
      <c r="B276" t="s">
        <v>2022</v>
      </c>
      <c r="C276" t="s">
        <v>2391</v>
      </c>
      <c r="D276" s="108" t="s">
        <v>3327</v>
      </c>
      <c r="E276" t="s">
        <v>3239</v>
      </c>
      <c r="F276" t="s">
        <v>237</v>
      </c>
      <c r="G276" s="108" t="s">
        <v>3327</v>
      </c>
      <c r="H276" s="58">
        <v>3</v>
      </c>
      <c r="I276" t="s">
        <v>595</v>
      </c>
      <c r="J276" t="s">
        <v>98</v>
      </c>
      <c r="K276" s="59">
        <v>6.5000000000000002E-2</v>
      </c>
      <c r="L276" s="59">
        <v>6.5000000000000002E-2</v>
      </c>
      <c r="M276" s="58">
        <v>449.64</v>
      </c>
      <c r="N276" s="58">
        <v>107.70966199999999</v>
      </c>
      <c r="O276" s="58">
        <v>0.48430572421680002</v>
      </c>
      <c r="P276" s="59">
        <v>1.8E-3</v>
      </c>
      <c r="Q276" s="59">
        <v>0</v>
      </c>
    </row>
    <row r="277" spans="1:17">
      <c r="A277" t="s">
        <v>3288</v>
      </c>
      <c r="B277" t="s">
        <v>2064</v>
      </c>
      <c r="C277" t="s">
        <v>2381</v>
      </c>
      <c r="D277" s="108" t="s">
        <v>3327</v>
      </c>
      <c r="E277" t="s">
        <v>3239</v>
      </c>
      <c r="F277" t="s">
        <v>2382</v>
      </c>
      <c r="G277" s="108" t="s">
        <v>3327</v>
      </c>
      <c r="H277" s="58">
        <v>4.6900000000000004</v>
      </c>
      <c r="I277" t="s">
        <v>342</v>
      </c>
      <c r="J277" t="s">
        <v>98</v>
      </c>
      <c r="K277" s="59">
        <v>0.05</v>
      </c>
      <c r="L277" s="59">
        <v>6.9900000000000004E-2</v>
      </c>
      <c r="M277" s="58">
        <v>102.01</v>
      </c>
      <c r="N277" s="58">
        <v>95.84</v>
      </c>
      <c r="O277" s="58">
        <v>9.7766383999999998E-2</v>
      </c>
      <c r="P277" s="59">
        <v>4.0000000000000002E-4</v>
      </c>
      <c r="Q277" s="59">
        <v>0</v>
      </c>
    </row>
    <row r="278" spans="1:17">
      <c r="A278" t="s">
        <v>3288</v>
      </c>
      <c r="B278" t="s">
        <v>2064</v>
      </c>
      <c r="C278" t="s">
        <v>2383</v>
      </c>
      <c r="D278" s="108" t="s">
        <v>3327</v>
      </c>
      <c r="E278" t="s">
        <v>3239</v>
      </c>
      <c r="F278" t="s">
        <v>2384</v>
      </c>
      <c r="G278" s="108" t="s">
        <v>3327</v>
      </c>
      <c r="H278" s="58">
        <v>4.6900000000000004</v>
      </c>
      <c r="I278" t="s">
        <v>342</v>
      </c>
      <c r="J278" t="s">
        <v>98</v>
      </c>
      <c r="K278" s="59">
        <v>0.05</v>
      </c>
      <c r="L278" s="59">
        <v>6.7100000000000007E-2</v>
      </c>
      <c r="M278" s="58">
        <v>73.959999999999994</v>
      </c>
      <c r="N278" s="58">
        <v>96.56</v>
      </c>
      <c r="O278" s="58">
        <v>7.1415776E-2</v>
      </c>
      <c r="P278" s="59">
        <v>2.9999999999999997E-4</v>
      </c>
      <c r="Q278" s="59">
        <v>0</v>
      </c>
    </row>
    <row r="279" spans="1:17">
      <c r="A279" t="s">
        <v>3288</v>
      </c>
      <c r="B279" t="s">
        <v>2064</v>
      </c>
      <c r="C279" t="s">
        <v>2385</v>
      </c>
      <c r="D279" s="108" t="s">
        <v>3327</v>
      </c>
      <c r="E279" t="s">
        <v>3239</v>
      </c>
      <c r="F279" t="s">
        <v>2386</v>
      </c>
      <c r="G279" s="108" t="s">
        <v>3327</v>
      </c>
      <c r="H279" s="58">
        <v>4.6900000000000004</v>
      </c>
      <c r="I279" t="s">
        <v>342</v>
      </c>
      <c r="J279" t="s">
        <v>98</v>
      </c>
      <c r="K279" s="59">
        <v>0.05</v>
      </c>
      <c r="L279" s="59">
        <v>4.1799999999999997E-2</v>
      </c>
      <c r="M279" s="58">
        <v>35.270000000000003</v>
      </c>
      <c r="N279" s="58">
        <v>107.78</v>
      </c>
      <c r="O279" s="58">
        <v>3.8014006000000003E-2</v>
      </c>
      <c r="P279" s="59">
        <v>1E-4</v>
      </c>
      <c r="Q279" s="59">
        <v>0</v>
      </c>
    </row>
    <row r="280" spans="1:17">
      <c r="A280" t="s">
        <v>3288</v>
      </c>
      <c r="B280" t="s">
        <v>2064</v>
      </c>
      <c r="C280" t="s">
        <v>2387</v>
      </c>
      <c r="D280" s="108" t="s">
        <v>3327</v>
      </c>
      <c r="E280" t="s">
        <v>3239</v>
      </c>
      <c r="F280" t="s">
        <v>2388</v>
      </c>
      <c r="G280" s="108" t="s">
        <v>3327</v>
      </c>
      <c r="H280" s="58">
        <v>4.6900000000000004</v>
      </c>
      <c r="I280" t="s">
        <v>342</v>
      </c>
      <c r="J280" t="s">
        <v>98</v>
      </c>
      <c r="K280" s="59">
        <v>0.05</v>
      </c>
      <c r="L280" s="59">
        <v>5.2499999999999998E-2</v>
      </c>
      <c r="M280" s="58">
        <v>31.85</v>
      </c>
      <c r="N280" s="58">
        <v>101.37</v>
      </c>
      <c r="O280" s="58">
        <v>3.2286345000000001E-2</v>
      </c>
      <c r="P280" s="59">
        <v>1E-4</v>
      </c>
      <c r="Q280" s="59">
        <v>0</v>
      </c>
    </row>
    <row r="281" spans="1:17">
      <c r="A281" t="s">
        <v>3288</v>
      </c>
      <c r="B281" t="s">
        <v>2064</v>
      </c>
      <c r="C281" t="s">
        <v>2389</v>
      </c>
      <c r="D281" s="108" t="s">
        <v>3327</v>
      </c>
      <c r="E281" t="s">
        <v>3239</v>
      </c>
      <c r="F281" t="s">
        <v>2390</v>
      </c>
      <c r="G281" s="108" t="s">
        <v>3327</v>
      </c>
      <c r="H281" s="58">
        <v>4.6900000000000004</v>
      </c>
      <c r="I281" t="s">
        <v>342</v>
      </c>
      <c r="J281" t="s">
        <v>98</v>
      </c>
      <c r="K281" s="59">
        <v>0.05</v>
      </c>
      <c r="L281" s="59">
        <v>4.9200000000000001E-2</v>
      </c>
      <c r="M281" s="58">
        <v>38.06</v>
      </c>
      <c r="N281" s="58">
        <v>101.61</v>
      </c>
      <c r="O281" s="58">
        <v>3.8672765999999997E-2</v>
      </c>
      <c r="P281" s="59">
        <v>1E-4</v>
      </c>
      <c r="Q281" s="59">
        <v>0</v>
      </c>
    </row>
    <row r="282" spans="1:17">
      <c r="A282" t="s">
        <v>3289</v>
      </c>
      <c r="B282" t="s">
        <v>2064</v>
      </c>
      <c r="C282" t="s">
        <v>2425</v>
      </c>
      <c r="D282" s="108" t="s">
        <v>3327</v>
      </c>
      <c r="E282" t="s">
        <v>3239</v>
      </c>
      <c r="F282" t="s">
        <v>2426</v>
      </c>
      <c r="G282" s="108" t="s">
        <v>3327</v>
      </c>
      <c r="H282" s="58">
        <v>5.54</v>
      </c>
      <c r="I282" t="s">
        <v>672</v>
      </c>
      <c r="J282" t="s">
        <v>98</v>
      </c>
      <c r="K282" s="59">
        <v>4.4999999999999998E-2</v>
      </c>
      <c r="L282" s="59">
        <v>9.0700000000000003E-2</v>
      </c>
      <c r="M282" s="58">
        <v>25.36</v>
      </c>
      <c r="N282" s="58">
        <v>87.22</v>
      </c>
      <c r="O282" s="58">
        <v>2.2118992000000001E-2</v>
      </c>
      <c r="P282" s="59">
        <v>1E-4</v>
      </c>
      <c r="Q282" s="59">
        <v>0</v>
      </c>
    </row>
    <row r="283" spans="1:17">
      <c r="A283" t="s">
        <v>3289</v>
      </c>
      <c r="B283" t="s">
        <v>2064</v>
      </c>
      <c r="C283" t="s">
        <v>2399</v>
      </c>
      <c r="D283" s="108" t="s">
        <v>3327</v>
      </c>
      <c r="E283" t="s">
        <v>3239</v>
      </c>
      <c r="F283" t="s">
        <v>2400</v>
      </c>
      <c r="G283" s="108" t="s">
        <v>3327</v>
      </c>
      <c r="H283" s="58">
        <v>5.54</v>
      </c>
      <c r="I283" t="s">
        <v>672</v>
      </c>
      <c r="J283" t="s">
        <v>98</v>
      </c>
      <c r="K283" s="59">
        <v>4.4999999999999998E-2</v>
      </c>
      <c r="L283" s="59">
        <v>9.0700000000000003E-2</v>
      </c>
      <c r="M283" s="58">
        <v>17.14</v>
      </c>
      <c r="N283" s="58">
        <v>87.75</v>
      </c>
      <c r="O283" s="58">
        <v>1.5040349999999999E-2</v>
      </c>
      <c r="P283" s="59">
        <v>1E-4</v>
      </c>
      <c r="Q283" s="59">
        <v>0</v>
      </c>
    </row>
    <row r="284" spans="1:17">
      <c r="A284" t="s">
        <v>3289</v>
      </c>
      <c r="B284" t="s">
        <v>2064</v>
      </c>
      <c r="C284" t="s">
        <v>2401</v>
      </c>
      <c r="D284" s="108" t="s">
        <v>3327</v>
      </c>
      <c r="E284" t="s">
        <v>3239</v>
      </c>
      <c r="F284" t="s">
        <v>2402</v>
      </c>
      <c r="G284" s="108" t="s">
        <v>3327</v>
      </c>
      <c r="H284" s="58">
        <v>5.54</v>
      </c>
      <c r="I284" t="s">
        <v>672</v>
      </c>
      <c r="J284" t="s">
        <v>98</v>
      </c>
      <c r="K284" s="59">
        <v>4.4999999999999998E-2</v>
      </c>
      <c r="L284" s="59">
        <v>9.0700000000000003E-2</v>
      </c>
      <c r="M284" s="58">
        <v>15.77</v>
      </c>
      <c r="N284" s="58">
        <v>87.57</v>
      </c>
      <c r="O284" s="58">
        <v>1.3809788999999999E-2</v>
      </c>
      <c r="P284" s="59">
        <v>1E-4</v>
      </c>
      <c r="Q284" s="59">
        <v>0</v>
      </c>
    </row>
    <row r="285" spans="1:17">
      <c r="A285" t="s">
        <v>3289</v>
      </c>
      <c r="B285" t="s">
        <v>2064</v>
      </c>
      <c r="C285" t="s">
        <v>2403</v>
      </c>
      <c r="D285" s="108" t="s">
        <v>3327</v>
      </c>
      <c r="E285" t="s">
        <v>3239</v>
      </c>
      <c r="F285" t="s">
        <v>2404</v>
      </c>
      <c r="G285" s="108" t="s">
        <v>3327</v>
      </c>
      <c r="H285" s="58">
        <v>5.54</v>
      </c>
      <c r="I285" t="s">
        <v>672</v>
      </c>
      <c r="J285" t="s">
        <v>98</v>
      </c>
      <c r="K285" s="59">
        <v>4.4999999999999998E-2</v>
      </c>
      <c r="L285" s="59">
        <v>9.0700000000000003E-2</v>
      </c>
      <c r="M285" s="58">
        <v>18.73</v>
      </c>
      <c r="N285" s="58">
        <v>88.46</v>
      </c>
      <c r="O285" s="58">
        <v>1.6568558000000001E-2</v>
      </c>
      <c r="P285" s="59">
        <v>1E-4</v>
      </c>
      <c r="Q285" s="59">
        <v>0</v>
      </c>
    </row>
    <row r="286" spans="1:17">
      <c r="A286" t="s">
        <v>3289</v>
      </c>
      <c r="B286" t="s">
        <v>2064</v>
      </c>
      <c r="C286" t="s">
        <v>2394</v>
      </c>
      <c r="D286" s="108" t="s">
        <v>3327</v>
      </c>
      <c r="E286" t="s">
        <v>3239</v>
      </c>
      <c r="F286" t="s">
        <v>2395</v>
      </c>
      <c r="G286" s="108" t="s">
        <v>3327</v>
      </c>
      <c r="H286" s="58">
        <v>5.54</v>
      </c>
      <c r="I286" t="s">
        <v>672</v>
      </c>
      <c r="J286" t="s">
        <v>98</v>
      </c>
      <c r="K286" s="59">
        <v>4.4999999999999998E-2</v>
      </c>
      <c r="L286" s="59">
        <v>9.0700000000000003E-2</v>
      </c>
      <c r="M286" s="58">
        <v>18.22</v>
      </c>
      <c r="N286" s="58">
        <v>87.75</v>
      </c>
      <c r="O286" s="58">
        <v>1.598805E-2</v>
      </c>
      <c r="P286" s="59">
        <v>1E-4</v>
      </c>
      <c r="Q286" s="59">
        <v>0</v>
      </c>
    </row>
    <row r="287" spans="1:17">
      <c r="A287" t="s">
        <v>3289</v>
      </c>
      <c r="B287" t="s">
        <v>2064</v>
      </c>
      <c r="C287" t="s">
        <v>2405</v>
      </c>
      <c r="D287" s="108" t="s">
        <v>3327</v>
      </c>
      <c r="E287" t="s">
        <v>3239</v>
      </c>
      <c r="F287" t="s">
        <v>2406</v>
      </c>
      <c r="G287" s="108" t="s">
        <v>3327</v>
      </c>
      <c r="H287" s="58">
        <v>5.56</v>
      </c>
      <c r="I287" t="s">
        <v>672</v>
      </c>
      <c r="J287" t="s">
        <v>98</v>
      </c>
      <c r="K287" s="59">
        <v>4.4999999999999998E-2</v>
      </c>
      <c r="L287" s="59">
        <v>8.9399999999999993E-2</v>
      </c>
      <c r="M287" s="58">
        <v>13.18</v>
      </c>
      <c r="N287" s="58">
        <v>88.86</v>
      </c>
      <c r="O287" s="58">
        <v>1.1711747999999999E-2</v>
      </c>
      <c r="P287" s="59">
        <v>0</v>
      </c>
      <c r="Q287" s="59">
        <v>0</v>
      </c>
    </row>
    <row r="288" spans="1:17">
      <c r="A288" t="s">
        <v>3289</v>
      </c>
      <c r="B288" t="s">
        <v>2064</v>
      </c>
      <c r="C288" t="s">
        <v>2423</v>
      </c>
      <c r="D288" s="108" t="s">
        <v>3327</v>
      </c>
      <c r="E288" t="s">
        <v>3239</v>
      </c>
      <c r="F288" t="s">
        <v>2424</v>
      </c>
      <c r="G288" s="108" t="s">
        <v>3327</v>
      </c>
      <c r="H288" s="58">
        <v>5.54</v>
      </c>
      <c r="I288" t="s">
        <v>672</v>
      </c>
      <c r="J288" t="s">
        <v>98</v>
      </c>
      <c r="K288" s="59">
        <v>4.4999999999999998E-2</v>
      </c>
      <c r="L288" s="59">
        <v>9.0700000000000003E-2</v>
      </c>
      <c r="M288" s="58">
        <v>17.23</v>
      </c>
      <c r="N288" s="58">
        <v>87.66</v>
      </c>
      <c r="O288" s="58">
        <v>1.5103818E-2</v>
      </c>
      <c r="P288" s="59">
        <v>1E-4</v>
      </c>
      <c r="Q288" s="59">
        <v>0</v>
      </c>
    </row>
    <row r="289" spans="1:17">
      <c r="A289" t="s">
        <v>3289</v>
      </c>
      <c r="B289" t="s">
        <v>2064</v>
      </c>
      <c r="C289" t="s">
        <v>2396</v>
      </c>
      <c r="D289" s="108" t="s">
        <v>3327</v>
      </c>
      <c r="E289" t="s">
        <v>3239</v>
      </c>
      <c r="F289" t="s">
        <v>326</v>
      </c>
      <c r="G289" s="108" t="s">
        <v>3327</v>
      </c>
      <c r="H289" s="58">
        <v>5.54</v>
      </c>
      <c r="I289" t="s">
        <v>672</v>
      </c>
      <c r="J289" t="s">
        <v>98</v>
      </c>
      <c r="K289" s="59">
        <v>4.4999999999999998E-2</v>
      </c>
      <c r="L289" s="59">
        <v>9.0700000000000003E-2</v>
      </c>
      <c r="M289" s="58">
        <v>7.06</v>
      </c>
      <c r="N289" s="58">
        <v>87.66</v>
      </c>
      <c r="O289" s="58">
        <v>6.1887959999999999E-3</v>
      </c>
      <c r="P289" s="59">
        <v>0</v>
      </c>
      <c r="Q289" s="59">
        <v>0</v>
      </c>
    </row>
    <row r="290" spans="1:17">
      <c r="A290" t="s">
        <v>3289</v>
      </c>
      <c r="B290" t="s">
        <v>2064</v>
      </c>
      <c r="C290" t="s">
        <v>2419</v>
      </c>
      <c r="D290" s="108" t="s">
        <v>3327</v>
      </c>
      <c r="E290" t="s">
        <v>3239</v>
      </c>
      <c r="F290" t="s">
        <v>2420</v>
      </c>
      <c r="G290" s="108" t="s">
        <v>3327</v>
      </c>
      <c r="H290" s="58">
        <v>5.54</v>
      </c>
      <c r="I290" t="s">
        <v>672</v>
      </c>
      <c r="J290" t="s">
        <v>98</v>
      </c>
      <c r="K290" s="59">
        <v>4.4999999999999998E-2</v>
      </c>
      <c r="L290" s="59">
        <v>9.0700000000000003E-2</v>
      </c>
      <c r="M290" s="58">
        <v>5.34</v>
      </c>
      <c r="N290" s="58">
        <v>87.84</v>
      </c>
      <c r="O290" s="58">
        <v>4.6906559999999996E-3</v>
      </c>
      <c r="P290" s="59">
        <v>0</v>
      </c>
      <c r="Q290" s="59">
        <v>0</v>
      </c>
    </row>
    <row r="291" spans="1:17">
      <c r="A291" t="s">
        <v>3289</v>
      </c>
      <c r="B291" t="s">
        <v>2064</v>
      </c>
      <c r="C291" t="s">
        <v>2417</v>
      </c>
      <c r="D291" s="108" t="s">
        <v>3327</v>
      </c>
      <c r="E291" t="s">
        <v>3239</v>
      </c>
      <c r="F291" t="s">
        <v>2418</v>
      </c>
      <c r="G291" s="108" t="s">
        <v>3327</v>
      </c>
      <c r="H291" s="58">
        <v>5.54</v>
      </c>
      <c r="I291" t="s">
        <v>672</v>
      </c>
      <c r="J291" t="s">
        <v>98</v>
      </c>
      <c r="K291" s="59">
        <v>4.4999999999999998E-2</v>
      </c>
      <c r="L291" s="59">
        <v>9.0700000000000003E-2</v>
      </c>
      <c r="M291" s="58">
        <v>34.24</v>
      </c>
      <c r="N291" s="58">
        <v>88.37</v>
      </c>
      <c r="O291" s="58">
        <v>3.0257888E-2</v>
      </c>
      <c r="P291" s="59">
        <v>1E-4</v>
      </c>
      <c r="Q291" s="59">
        <v>0</v>
      </c>
    </row>
    <row r="292" spans="1:17">
      <c r="A292" t="s">
        <v>3289</v>
      </c>
      <c r="B292" t="s">
        <v>2064</v>
      </c>
      <c r="C292" t="s">
        <v>2421</v>
      </c>
      <c r="D292" s="108" t="s">
        <v>3327</v>
      </c>
      <c r="E292" t="s">
        <v>3239</v>
      </c>
      <c r="F292" t="s">
        <v>2422</v>
      </c>
      <c r="G292" s="108" t="s">
        <v>3327</v>
      </c>
      <c r="H292" s="58">
        <v>5.54</v>
      </c>
      <c r="I292" t="s">
        <v>672</v>
      </c>
      <c r="J292" t="s">
        <v>98</v>
      </c>
      <c r="K292" s="59">
        <v>4.4999999999999998E-2</v>
      </c>
      <c r="L292" s="59">
        <v>9.0700000000000003E-2</v>
      </c>
      <c r="M292" s="58">
        <v>6.44</v>
      </c>
      <c r="N292" s="58">
        <v>87.92</v>
      </c>
      <c r="O292" s="58">
        <v>5.6620480000000003E-3</v>
      </c>
      <c r="P292" s="59">
        <v>0</v>
      </c>
      <c r="Q292" s="59">
        <v>0</v>
      </c>
    </row>
    <row r="293" spans="1:17">
      <c r="A293" t="s">
        <v>3289</v>
      </c>
      <c r="B293" t="s">
        <v>2064</v>
      </c>
      <c r="C293" t="s">
        <v>2407</v>
      </c>
      <c r="D293" s="108" t="s">
        <v>3327</v>
      </c>
      <c r="E293" t="s">
        <v>3239</v>
      </c>
      <c r="F293" t="s">
        <v>2408</v>
      </c>
      <c r="G293" s="108" t="s">
        <v>3327</v>
      </c>
      <c r="H293" s="58">
        <v>5.54</v>
      </c>
      <c r="I293" t="s">
        <v>672</v>
      </c>
      <c r="J293" t="s">
        <v>98</v>
      </c>
      <c r="K293" s="59">
        <v>4.4999999999999998E-2</v>
      </c>
      <c r="L293" s="59">
        <v>9.0700000000000003E-2</v>
      </c>
      <c r="M293" s="58">
        <v>8.11</v>
      </c>
      <c r="N293" s="58">
        <v>88.28</v>
      </c>
      <c r="O293" s="58">
        <v>7.1595080000000002E-3</v>
      </c>
      <c r="P293" s="59">
        <v>0</v>
      </c>
      <c r="Q293" s="59">
        <v>0</v>
      </c>
    </row>
    <row r="294" spans="1:17">
      <c r="A294" t="s">
        <v>3289</v>
      </c>
      <c r="B294" t="s">
        <v>2064</v>
      </c>
      <c r="C294" t="s">
        <v>2409</v>
      </c>
      <c r="D294" s="108" t="s">
        <v>3327</v>
      </c>
      <c r="E294" t="s">
        <v>3239</v>
      </c>
      <c r="F294" t="s">
        <v>2410</v>
      </c>
      <c r="G294" s="108" t="s">
        <v>3327</v>
      </c>
      <c r="H294" s="58">
        <v>5.54</v>
      </c>
      <c r="I294" t="s">
        <v>672</v>
      </c>
      <c r="J294" t="s">
        <v>98</v>
      </c>
      <c r="K294" s="59">
        <v>4.4999999999999998E-2</v>
      </c>
      <c r="L294" s="59">
        <v>9.0700000000000003E-2</v>
      </c>
      <c r="M294" s="58">
        <v>2.5099999999999998</v>
      </c>
      <c r="N294" s="58">
        <v>87.67</v>
      </c>
      <c r="O294" s="58">
        <v>2.2005169999999999E-3</v>
      </c>
      <c r="P294" s="59">
        <v>0</v>
      </c>
      <c r="Q294" s="59">
        <v>0</v>
      </c>
    </row>
    <row r="295" spans="1:17">
      <c r="A295" t="s">
        <v>3289</v>
      </c>
      <c r="B295" t="s">
        <v>2064</v>
      </c>
      <c r="C295" t="s">
        <v>2411</v>
      </c>
      <c r="D295" s="108" t="s">
        <v>3327</v>
      </c>
      <c r="E295" t="s">
        <v>3239</v>
      </c>
      <c r="F295" t="s">
        <v>2412</v>
      </c>
      <c r="G295" s="108" t="s">
        <v>3327</v>
      </c>
      <c r="H295" s="58">
        <v>5.43</v>
      </c>
      <c r="I295" t="s">
        <v>672</v>
      </c>
      <c r="J295" t="s">
        <v>98</v>
      </c>
      <c r="K295" s="59">
        <v>4.4999999999999998E-2</v>
      </c>
      <c r="L295" s="59">
        <v>9.1499999999999998E-2</v>
      </c>
      <c r="M295" s="58">
        <v>1.88</v>
      </c>
      <c r="N295" s="58">
        <v>88.28</v>
      </c>
      <c r="O295" s="58">
        <v>1.6596639999999999E-3</v>
      </c>
      <c r="P295" s="59">
        <v>0</v>
      </c>
      <c r="Q295" s="59">
        <v>0</v>
      </c>
    </row>
    <row r="296" spans="1:17">
      <c r="A296" t="s">
        <v>3289</v>
      </c>
      <c r="B296" t="s">
        <v>2064</v>
      </c>
      <c r="C296" t="s">
        <v>2413</v>
      </c>
      <c r="D296" s="108" t="s">
        <v>3327</v>
      </c>
      <c r="E296" t="s">
        <v>3239</v>
      </c>
      <c r="F296" t="s">
        <v>2414</v>
      </c>
      <c r="G296" s="108" t="s">
        <v>3327</v>
      </c>
      <c r="H296" s="58">
        <v>5.58</v>
      </c>
      <c r="I296" t="s">
        <v>672</v>
      </c>
      <c r="J296" t="s">
        <v>98</v>
      </c>
      <c r="K296" s="59">
        <v>4.4999999999999998E-2</v>
      </c>
      <c r="L296" s="59">
        <v>8.7800000000000003E-2</v>
      </c>
      <c r="M296" s="58">
        <v>4.71</v>
      </c>
      <c r="N296" s="58">
        <v>88.28</v>
      </c>
      <c r="O296" s="58">
        <v>4.1579879999999996E-3</v>
      </c>
      <c r="P296" s="59">
        <v>0</v>
      </c>
      <c r="Q296" s="59">
        <v>0</v>
      </c>
    </row>
    <row r="297" spans="1:17">
      <c r="A297" t="s">
        <v>3289</v>
      </c>
      <c r="B297" t="s">
        <v>2064</v>
      </c>
      <c r="C297" t="s">
        <v>2415</v>
      </c>
      <c r="D297" s="108" t="s">
        <v>3327</v>
      </c>
      <c r="E297" t="s">
        <v>3239</v>
      </c>
      <c r="F297" t="s">
        <v>2416</v>
      </c>
      <c r="G297" s="108" t="s">
        <v>3327</v>
      </c>
      <c r="H297" s="58">
        <v>5.54</v>
      </c>
      <c r="I297" t="s">
        <v>672</v>
      </c>
      <c r="J297" t="s">
        <v>98</v>
      </c>
      <c r="K297" s="59">
        <v>4.4999999999999998E-2</v>
      </c>
      <c r="L297" s="59">
        <v>9.0700000000000003E-2</v>
      </c>
      <c r="M297" s="58">
        <v>4.8600000000000003</v>
      </c>
      <c r="N297" s="58">
        <v>86.97</v>
      </c>
      <c r="O297" s="58">
        <v>4.2267420000000003E-3</v>
      </c>
      <c r="P297" s="59">
        <v>0</v>
      </c>
      <c r="Q297" s="59">
        <v>0</v>
      </c>
    </row>
    <row r="298" spans="1:17">
      <c r="A298" t="s">
        <v>3289</v>
      </c>
      <c r="B298" t="s">
        <v>2064</v>
      </c>
      <c r="C298" t="s">
        <v>2392</v>
      </c>
      <c r="D298" s="108" t="s">
        <v>3327</v>
      </c>
      <c r="E298" t="s">
        <v>3239</v>
      </c>
      <c r="F298" t="s">
        <v>2393</v>
      </c>
      <c r="G298" s="108" t="s">
        <v>3327</v>
      </c>
      <c r="H298" s="58">
        <v>5.54</v>
      </c>
      <c r="I298" t="s">
        <v>672</v>
      </c>
      <c r="J298" t="s">
        <v>98</v>
      </c>
      <c r="K298" s="59">
        <v>4.4999999999999998E-2</v>
      </c>
      <c r="L298" s="59">
        <v>9.0700000000000003E-2</v>
      </c>
      <c r="M298" s="58">
        <v>4.97</v>
      </c>
      <c r="N298" s="58">
        <v>86.88</v>
      </c>
      <c r="O298" s="58">
        <v>4.3179359999999996E-3</v>
      </c>
      <c r="P298" s="59">
        <v>0</v>
      </c>
      <c r="Q298" s="59">
        <v>0</v>
      </c>
    </row>
    <row r="299" spans="1:17">
      <c r="A299" t="s">
        <v>3289</v>
      </c>
      <c r="B299" t="s">
        <v>2064</v>
      </c>
      <c r="C299" t="s">
        <v>2397</v>
      </c>
      <c r="D299" s="108" t="s">
        <v>3327</v>
      </c>
      <c r="E299" t="s">
        <v>3239</v>
      </c>
      <c r="F299" t="s">
        <v>2398</v>
      </c>
      <c r="G299" s="108" t="s">
        <v>3327</v>
      </c>
      <c r="H299" s="58">
        <v>5.54</v>
      </c>
      <c r="I299" t="s">
        <v>672</v>
      </c>
      <c r="J299" t="s">
        <v>98</v>
      </c>
      <c r="K299" s="59">
        <v>4.4999999999999998E-2</v>
      </c>
      <c r="L299" s="59">
        <v>9.0700000000000003E-2</v>
      </c>
      <c r="M299" s="58">
        <v>9.11</v>
      </c>
      <c r="N299" s="58">
        <v>87.13</v>
      </c>
      <c r="O299" s="58">
        <v>7.937543E-3</v>
      </c>
      <c r="P299" s="59">
        <v>0</v>
      </c>
      <c r="Q299" s="59">
        <v>0</v>
      </c>
    </row>
    <row r="300" spans="1:17">
      <c r="A300" s="77" t="s">
        <v>2427</v>
      </c>
      <c r="B300" s="109" t="s">
        <v>3327</v>
      </c>
      <c r="C300" s="109" t="s">
        <v>3327</v>
      </c>
      <c r="D300" s="110" t="s">
        <v>3327</v>
      </c>
      <c r="E300" s="110" t="s">
        <v>3327</v>
      </c>
      <c r="F300" s="110" t="s">
        <v>3327</v>
      </c>
      <c r="G300" s="110" t="s">
        <v>3327</v>
      </c>
      <c r="H300" s="78">
        <v>0</v>
      </c>
      <c r="I300" s="110" t="s">
        <v>3327</v>
      </c>
      <c r="J300" s="110" t="s">
        <v>3327</v>
      </c>
      <c r="K300" s="110" t="s">
        <v>3327</v>
      </c>
      <c r="L300" s="79">
        <v>0</v>
      </c>
      <c r="M300" s="78">
        <v>0</v>
      </c>
      <c r="N300" s="110" t="s">
        <v>3327</v>
      </c>
      <c r="O300" s="78">
        <v>0</v>
      </c>
      <c r="P300" s="79">
        <v>0</v>
      </c>
      <c r="Q300" s="79">
        <v>0</v>
      </c>
    </row>
    <row r="301" spans="1:17">
      <c r="A301" t="s">
        <v>180</v>
      </c>
      <c r="B301" s="109" t="s">
        <v>3327</v>
      </c>
      <c r="C301" t="s">
        <v>180</v>
      </c>
      <c r="D301" s="110" t="s">
        <v>3327</v>
      </c>
      <c r="E301" t="s">
        <v>180</v>
      </c>
      <c r="F301" s="110" t="s">
        <v>3327</v>
      </c>
      <c r="G301" s="110" t="s">
        <v>3327</v>
      </c>
      <c r="H301" s="58">
        <v>0</v>
      </c>
      <c r="I301" t="s">
        <v>180</v>
      </c>
      <c r="J301" t="s">
        <v>180</v>
      </c>
      <c r="K301" s="59">
        <v>0</v>
      </c>
      <c r="L301" s="59">
        <v>0</v>
      </c>
      <c r="M301" s="58">
        <v>0</v>
      </c>
      <c r="N301" s="58">
        <v>0</v>
      </c>
      <c r="O301" s="58">
        <v>0</v>
      </c>
      <c r="P301" s="59">
        <v>0</v>
      </c>
      <c r="Q301" s="59">
        <v>0</v>
      </c>
    </row>
    <row r="302" spans="1:17">
      <c r="A302" s="77" t="s">
        <v>2428</v>
      </c>
      <c r="B302" s="109" t="s">
        <v>3327</v>
      </c>
      <c r="C302" s="109" t="s">
        <v>3327</v>
      </c>
      <c r="D302" s="110" t="s">
        <v>3327</v>
      </c>
      <c r="E302" s="110" t="s">
        <v>3327</v>
      </c>
      <c r="F302" s="110" t="s">
        <v>3327</v>
      </c>
      <c r="G302" s="110" t="s">
        <v>3327</v>
      </c>
      <c r="H302" s="78">
        <v>0</v>
      </c>
      <c r="I302" s="110" t="s">
        <v>3327</v>
      </c>
      <c r="J302" s="110" t="s">
        <v>3327</v>
      </c>
      <c r="K302" s="110" t="s">
        <v>3327</v>
      </c>
      <c r="L302" s="79">
        <v>0</v>
      </c>
      <c r="M302" s="78">
        <v>0</v>
      </c>
      <c r="N302" s="110" t="s">
        <v>3327</v>
      </c>
      <c r="O302" s="78">
        <v>0</v>
      </c>
      <c r="P302" s="79">
        <v>0</v>
      </c>
      <c r="Q302" s="79">
        <v>0</v>
      </c>
    </row>
    <row r="303" spans="1:17">
      <c r="A303" s="77" t="s">
        <v>2429</v>
      </c>
      <c r="B303" s="109" t="s">
        <v>3327</v>
      </c>
      <c r="C303" s="109" t="s">
        <v>3327</v>
      </c>
      <c r="D303" s="110" t="s">
        <v>3327</v>
      </c>
      <c r="E303" s="110" t="s">
        <v>3327</v>
      </c>
      <c r="F303" s="110" t="s">
        <v>3327</v>
      </c>
      <c r="G303" s="110" t="s">
        <v>3327</v>
      </c>
      <c r="H303" s="78">
        <v>0</v>
      </c>
      <c r="I303" s="110" t="s">
        <v>3327</v>
      </c>
      <c r="J303" s="110" t="s">
        <v>3327</v>
      </c>
      <c r="K303" s="110" t="s">
        <v>3327</v>
      </c>
      <c r="L303" s="79">
        <v>0</v>
      </c>
      <c r="M303" s="78">
        <v>0</v>
      </c>
      <c r="N303" s="110" t="s">
        <v>3327</v>
      </c>
      <c r="O303" s="78">
        <v>0</v>
      </c>
      <c r="P303" s="79">
        <v>0</v>
      </c>
      <c r="Q303" s="79">
        <v>0</v>
      </c>
    </row>
    <row r="304" spans="1:17">
      <c r="A304" t="s">
        <v>180</v>
      </c>
      <c r="B304" s="109" t="s">
        <v>3327</v>
      </c>
      <c r="C304" t="s">
        <v>180</v>
      </c>
      <c r="D304" s="110" t="s">
        <v>3327</v>
      </c>
      <c r="E304" t="s">
        <v>180</v>
      </c>
      <c r="F304" s="110" t="s">
        <v>3327</v>
      </c>
      <c r="G304" s="110" t="s">
        <v>3327</v>
      </c>
      <c r="H304" s="58">
        <v>0</v>
      </c>
      <c r="I304" t="s">
        <v>180</v>
      </c>
      <c r="J304" t="s">
        <v>180</v>
      </c>
      <c r="K304" s="59">
        <v>0</v>
      </c>
      <c r="L304" s="59">
        <v>0</v>
      </c>
      <c r="M304" s="58">
        <v>0</v>
      </c>
      <c r="N304" s="58">
        <v>0</v>
      </c>
      <c r="O304" s="58">
        <v>0</v>
      </c>
      <c r="P304" s="59">
        <v>0</v>
      </c>
      <c r="Q304" s="59">
        <v>0</v>
      </c>
    </row>
    <row r="305" spans="1:17">
      <c r="A305" s="77" t="s">
        <v>2430</v>
      </c>
      <c r="B305" s="109" t="s">
        <v>3327</v>
      </c>
      <c r="C305" s="109" t="s">
        <v>3327</v>
      </c>
      <c r="D305" s="110" t="s">
        <v>3327</v>
      </c>
      <c r="E305" s="110" t="s">
        <v>3327</v>
      </c>
      <c r="F305" s="110" t="s">
        <v>3327</v>
      </c>
      <c r="G305" s="110" t="s">
        <v>3327</v>
      </c>
      <c r="H305" s="78">
        <v>0</v>
      </c>
      <c r="I305" s="110" t="s">
        <v>3327</v>
      </c>
      <c r="J305" s="110" t="s">
        <v>3327</v>
      </c>
      <c r="K305" s="110" t="s">
        <v>3327</v>
      </c>
      <c r="L305" s="79">
        <v>0</v>
      </c>
      <c r="M305" s="78">
        <v>0</v>
      </c>
      <c r="N305" s="110" t="s">
        <v>3327</v>
      </c>
      <c r="O305" s="78">
        <v>0</v>
      </c>
      <c r="P305" s="79">
        <v>0</v>
      </c>
      <c r="Q305" s="79">
        <v>0</v>
      </c>
    </row>
    <row r="306" spans="1:17">
      <c r="A306" t="s">
        <v>180</v>
      </c>
      <c r="B306" s="109" t="s">
        <v>3327</v>
      </c>
      <c r="C306" t="s">
        <v>180</v>
      </c>
      <c r="D306" s="110" t="s">
        <v>3327</v>
      </c>
      <c r="E306" t="s">
        <v>180</v>
      </c>
      <c r="F306" s="110" t="s">
        <v>3327</v>
      </c>
      <c r="G306" s="110" t="s">
        <v>3327</v>
      </c>
      <c r="H306" s="58">
        <v>0</v>
      </c>
      <c r="I306" t="s">
        <v>180</v>
      </c>
      <c r="J306" t="s">
        <v>180</v>
      </c>
      <c r="K306" s="59">
        <v>0</v>
      </c>
      <c r="L306" s="59">
        <v>0</v>
      </c>
      <c r="M306" s="58">
        <v>0</v>
      </c>
      <c r="N306" s="58">
        <v>0</v>
      </c>
      <c r="O306" s="58">
        <v>0</v>
      </c>
      <c r="P306" s="59">
        <v>0</v>
      </c>
      <c r="Q306" s="59">
        <v>0</v>
      </c>
    </row>
    <row r="307" spans="1:17">
      <c r="A307" s="77" t="s">
        <v>2431</v>
      </c>
      <c r="B307" s="109" t="s">
        <v>3327</v>
      </c>
      <c r="C307" s="109" t="s">
        <v>3327</v>
      </c>
      <c r="D307" s="110" t="s">
        <v>3327</v>
      </c>
      <c r="E307" s="110" t="s">
        <v>3327</v>
      </c>
      <c r="F307" s="110" t="s">
        <v>3327</v>
      </c>
      <c r="G307" s="110" t="s">
        <v>3327</v>
      </c>
      <c r="H307" s="78">
        <v>0</v>
      </c>
      <c r="I307" s="110" t="s">
        <v>3327</v>
      </c>
      <c r="J307" s="110" t="s">
        <v>3327</v>
      </c>
      <c r="K307" s="110" t="s">
        <v>3327</v>
      </c>
      <c r="L307" s="79">
        <v>0</v>
      </c>
      <c r="M307" s="78">
        <v>0</v>
      </c>
      <c r="N307" s="110" t="s">
        <v>3327</v>
      </c>
      <c r="O307" s="78">
        <v>0</v>
      </c>
      <c r="P307" s="79">
        <v>0</v>
      </c>
      <c r="Q307" s="79">
        <v>0</v>
      </c>
    </row>
    <row r="308" spans="1:17">
      <c r="A308" t="s">
        <v>180</v>
      </c>
      <c r="B308" s="109" t="s">
        <v>3327</v>
      </c>
      <c r="C308" t="s">
        <v>180</v>
      </c>
      <c r="D308" s="110" t="s">
        <v>3327</v>
      </c>
      <c r="E308" t="s">
        <v>180</v>
      </c>
      <c r="F308" s="110" t="s">
        <v>3327</v>
      </c>
      <c r="G308" s="110" t="s">
        <v>3327</v>
      </c>
      <c r="H308" s="58">
        <v>0</v>
      </c>
      <c r="I308" t="s">
        <v>180</v>
      </c>
      <c r="J308" t="s">
        <v>180</v>
      </c>
      <c r="K308" s="59">
        <v>0</v>
      </c>
      <c r="L308" s="59">
        <v>0</v>
      </c>
      <c r="M308" s="58">
        <v>0</v>
      </c>
      <c r="N308" s="58">
        <v>0</v>
      </c>
      <c r="O308" s="58">
        <v>0</v>
      </c>
      <c r="P308" s="59">
        <v>0</v>
      </c>
      <c r="Q308" s="59">
        <v>0</v>
      </c>
    </row>
    <row r="309" spans="1:17">
      <c r="A309" s="77" t="s">
        <v>2432</v>
      </c>
      <c r="B309" s="109" t="s">
        <v>3327</v>
      </c>
      <c r="C309" s="109" t="s">
        <v>3327</v>
      </c>
      <c r="D309" s="110" t="s">
        <v>3327</v>
      </c>
      <c r="E309" s="110" t="s">
        <v>3327</v>
      </c>
      <c r="F309" s="110" t="s">
        <v>3327</v>
      </c>
      <c r="G309" s="110" t="s">
        <v>3327</v>
      </c>
      <c r="H309" s="78">
        <v>0</v>
      </c>
      <c r="I309" s="110" t="s">
        <v>3327</v>
      </c>
      <c r="J309" s="110" t="s">
        <v>3327</v>
      </c>
      <c r="K309" s="110" t="s">
        <v>3327</v>
      </c>
      <c r="L309" s="79">
        <v>0</v>
      </c>
      <c r="M309" s="78">
        <v>0</v>
      </c>
      <c r="N309" s="110" t="s">
        <v>3327</v>
      </c>
      <c r="O309" s="78">
        <v>0</v>
      </c>
      <c r="P309" s="79">
        <v>0</v>
      </c>
      <c r="Q309" s="79">
        <v>0</v>
      </c>
    </row>
    <row r="310" spans="1:17">
      <c r="A310" t="s">
        <v>180</v>
      </c>
      <c r="B310" s="109" t="s">
        <v>3327</v>
      </c>
      <c r="C310" t="s">
        <v>180</v>
      </c>
      <c r="D310" s="110" t="s">
        <v>3327</v>
      </c>
      <c r="E310" t="s">
        <v>180</v>
      </c>
      <c r="F310" s="110" t="s">
        <v>3327</v>
      </c>
      <c r="G310" s="110" t="s">
        <v>3327</v>
      </c>
      <c r="H310" s="58">
        <v>0</v>
      </c>
      <c r="I310" t="s">
        <v>180</v>
      </c>
      <c r="J310" t="s">
        <v>180</v>
      </c>
      <c r="K310" s="59">
        <v>0</v>
      </c>
      <c r="L310" s="59">
        <v>0</v>
      </c>
      <c r="M310" s="58">
        <v>0</v>
      </c>
      <c r="N310" s="58">
        <v>0</v>
      </c>
      <c r="O310" s="58">
        <v>0</v>
      </c>
      <c r="P310" s="59">
        <v>0</v>
      </c>
      <c r="Q310" s="59">
        <v>0</v>
      </c>
    </row>
    <row r="311" spans="1:17">
      <c r="A311" s="77" t="s">
        <v>190</v>
      </c>
      <c r="B311" s="109" t="s">
        <v>3327</v>
      </c>
      <c r="C311" s="109" t="s">
        <v>3327</v>
      </c>
      <c r="D311" s="110" t="s">
        <v>3327</v>
      </c>
      <c r="E311" s="110" t="s">
        <v>3327</v>
      </c>
      <c r="F311" s="110" t="s">
        <v>3327</v>
      </c>
      <c r="G311" s="110" t="s">
        <v>3327</v>
      </c>
      <c r="H311" s="78">
        <v>1.99</v>
      </c>
      <c r="I311" s="110" t="s">
        <v>3327</v>
      </c>
      <c r="J311" s="110" t="s">
        <v>3327</v>
      </c>
      <c r="K311" s="110" t="s">
        <v>3327</v>
      </c>
      <c r="L311" s="79">
        <v>6.2899999999999998E-2</v>
      </c>
      <c r="M311" s="78">
        <v>29624.99</v>
      </c>
      <c r="N311" s="110" t="s">
        <v>3327</v>
      </c>
      <c r="O311" s="78">
        <v>102.94974578062238</v>
      </c>
      <c r="P311" s="79">
        <v>0.37359999999999999</v>
      </c>
      <c r="Q311" s="79">
        <v>8.9999999999999998E-4</v>
      </c>
    </row>
    <row r="312" spans="1:17">
      <c r="A312" s="77" t="s">
        <v>2433</v>
      </c>
      <c r="B312" s="109" t="s">
        <v>3327</v>
      </c>
      <c r="C312" s="109" t="s">
        <v>3327</v>
      </c>
      <c r="D312" s="110" t="s">
        <v>3327</v>
      </c>
      <c r="E312" s="110" t="s">
        <v>3327</v>
      </c>
      <c r="F312" s="110" t="s">
        <v>3327</v>
      </c>
      <c r="G312" s="110" t="s">
        <v>3327</v>
      </c>
      <c r="H312" s="78">
        <v>0</v>
      </c>
      <c r="I312" s="110" t="s">
        <v>3327</v>
      </c>
      <c r="J312" s="110" t="s">
        <v>3327</v>
      </c>
      <c r="K312" s="110" t="s">
        <v>3327</v>
      </c>
      <c r="L312" s="79">
        <v>0</v>
      </c>
      <c r="M312" s="78">
        <v>0</v>
      </c>
      <c r="N312" s="110" t="s">
        <v>3327</v>
      </c>
      <c r="O312" s="78">
        <v>0</v>
      </c>
      <c r="P312" s="79">
        <v>0</v>
      </c>
      <c r="Q312" s="79">
        <v>0</v>
      </c>
    </row>
    <row r="313" spans="1:17">
      <c r="A313" t="s">
        <v>180</v>
      </c>
      <c r="B313" s="109" t="s">
        <v>3327</v>
      </c>
      <c r="C313" t="s">
        <v>180</v>
      </c>
      <c r="D313" s="110" t="s">
        <v>3327</v>
      </c>
      <c r="E313" t="s">
        <v>180</v>
      </c>
      <c r="F313" s="110" t="s">
        <v>3327</v>
      </c>
      <c r="G313" s="110" t="s">
        <v>3327</v>
      </c>
      <c r="H313" s="58">
        <v>0</v>
      </c>
      <c r="I313" t="s">
        <v>180</v>
      </c>
      <c r="J313" t="s">
        <v>180</v>
      </c>
      <c r="K313" s="59">
        <v>0</v>
      </c>
      <c r="L313" s="59">
        <v>0</v>
      </c>
      <c r="M313" s="58">
        <v>0</v>
      </c>
      <c r="N313" s="58">
        <v>0</v>
      </c>
      <c r="O313" s="58">
        <v>0</v>
      </c>
      <c r="P313" s="59">
        <v>0</v>
      </c>
      <c r="Q313" s="59">
        <v>0</v>
      </c>
    </row>
    <row r="314" spans="1:17">
      <c r="A314" s="77" t="s">
        <v>2062</v>
      </c>
      <c r="B314" s="109" t="s">
        <v>3327</v>
      </c>
      <c r="C314" s="109" t="s">
        <v>3327</v>
      </c>
      <c r="D314" s="110" t="s">
        <v>3327</v>
      </c>
      <c r="E314" s="110" t="s">
        <v>3327</v>
      </c>
      <c r="F314" s="110" t="s">
        <v>3327</v>
      </c>
      <c r="G314" s="110" t="s">
        <v>3327</v>
      </c>
      <c r="H314" s="78">
        <v>0</v>
      </c>
      <c r="I314" s="110" t="s">
        <v>3327</v>
      </c>
      <c r="J314" s="110" t="s">
        <v>3327</v>
      </c>
      <c r="K314" s="110" t="s">
        <v>3327</v>
      </c>
      <c r="L314" s="79">
        <v>0</v>
      </c>
      <c r="M314" s="78">
        <v>0</v>
      </c>
      <c r="N314" s="110" t="s">
        <v>3327</v>
      </c>
      <c r="O314" s="78">
        <v>0</v>
      </c>
      <c r="P314" s="79">
        <v>0</v>
      </c>
      <c r="Q314" s="79">
        <v>0</v>
      </c>
    </row>
    <row r="315" spans="1:17">
      <c r="A315" t="s">
        <v>180</v>
      </c>
      <c r="B315" s="109" t="s">
        <v>3327</v>
      </c>
      <c r="C315" t="s">
        <v>180</v>
      </c>
      <c r="D315" s="110" t="s">
        <v>3327</v>
      </c>
      <c r="E315" t="s">
        <v>180</v>
      </c>
      <c r="F315" s="110" t="s">
        <v>3327</v>
      </c>
      <c r="G315" s="110" t="s">
        <v>3327</v>
      </c>
      <c r="H315" s="58">
        <v>0</v>
      </c>
      <c r="I315" t="s">
        <v>180</v>
      </c>
      <c r="J315" t="s">
        <v>180</v>
      </c>
      <c r="K315" s="59">
        <v>0</v>
      </c>
      <c r="L315" s="59">
        <v>0</v>
      </c>
      <c r="M315" s="58">
        <v>0</v>
      </c>
      <c r="N315" s="58">
        <v>0</v>
      </c>
      <c r="O315" s="58">
        <v>0</v>
      </c>
      <c r="P315" s="59">
        <v>0</v>
      </c>
      <c r="Q315" s="59">
        <v>0</v>
      </c>
    </row>
    <row r="316" spans="1:17">
      <c r="A316" s="77" t="s">
        <v>2063</v>
      </c>
      <c r="B316" s="109" t="s">
        <v>3327</v>
      </c>
      <c r="C316" s="109" t="s">
        <v>3327</v>
      </c>
      <c r="D316" s="110" t="s">
        <v>3327</v>
      </c>
      <c r="E316" s="110" t="s">
        <v>3327</v>
      </c>
      <c r="F316" s="110" t="s">
        <v>3327</v>
      </c>
      <c r="G316" s="110" t="s">
        <v>3327</v>
      </c>
      <c r="H316" s="78">
        <v>1.99</v>
      </c>
      <c r="I316" s="110" t="s">
        <v>3327</v>
      </c>
      <c r="J316" s="110" t="s">
        <v>3327</v>
      </c>
      <c r="K316" s="110" t="s">
        <v>3327</v>
      </c>
      <c r="L316" s="79">
        <v>6.2899999999999998E-2</v>
      </c>
      <c r="M316" s="78">
        <v>29624.99</v>
      </c>
      <c r="N316" s="110" t="s">
        <v>3327</v>
      </c>
      <c r="O316" s="78">
        <v>102.94974578062238</v>
      </c>
      <c r="P316" s="79">
        <v>0.37359999999999999</v>
      </c>
      <c r="Q316" s="79">
        <v>8.9999999999999998E-4</v>
      </c>
    </row>
    <row r="317" spans="1:17">
      <c r="A317" s="65" t="s">
        <v>3325</v>
      </c>
      <c r="B317" t="s">
        <v>2022</v>
      </c>
      <c r="C317" t="s">
        <v>2435</v>
      </c>
      <c r="D317" s="108" t="s">
        <v>3327</v>
      </c>
      <c r="E317" t="s">
        <v>468</v>
      </c>
      <c r="F317" t="s">
        <v>416</v>
      </c>
      <c r="G317" t="s">
        <v>177</v>
      </c>
      <c r="H317" s="58">
        <v>3.33</v>
      </c>
      <c r="I317" t="s">
        <v>672</v>
      </c>
      <c r="J317" t="s">
        <v>100</v>
      </c>
      <c r="K317" s="59">
        <v>4.8000000000000001E-2</v>
      </c>
      <c r="L317" s="59">
        <v>6.0100000000000001E-2</v>
      </c>
      <c r="M317" s="58">
        <v>119.96</v>
      </c>
      <c r="N317" s="58">
        <v>97.74</v>
      </c>
      <c r="O317" s="58">
        <v>0.42526177480799998</v>
      </c>
      <c r="P317" s="59">
        <v>1.5E-3</v>
      </c>
      <c r="Q317" s="59">
        <v>0</v>
      </c>
    </row>
    <row r="318" spans="1:17">
      <c r="A318" s="65" t="s">
        <v>3325</v>
      </c>
      <c r="B318" t="s">
        <v>2022</v>
      </c>
      <c r="C318" t="s">
        <v>2434</v>
      </c>
      <c r="D318" s="108" t="s">
        <v>3327</v>
      </c>
      <c r="E318" t="s">
        <v>468</v>
      </c>
      <c r="F318" t="s">
        <v>416</v>
      </c>
      <c r="G318" t="s">
        <v>177</v>
      </c>
      <c r="H318" s="58">
        <v>3.33</v>
      </c>
      <c r="I318" t="s">
        <v>672</v>
      </c>
      <c r="J318" t="s">
        <v>100</v>
      </c>
      <c r="K318" s="59">
        <v>4.5999999999999999E-2</v>
      </c>
      <c r="L318" s="59">
        <v>6.4399999999999999E-2</v>
      </c>
      <c r="M318" s="58">
        <v>59.83</v>
      </c>
      <c r="N318" s="58">
        <v>95.72</v>
      </c>
      <c r="O318" s="58">
        <v>0.20771566405200001</v>
      </c>
      <c r="P318" s="59">
        <v>8.0000000000000004E-4</v>
      </c>
      <c r="Q318" s="59">
        <v>0</v>
      </c>
    </row>
    <row r="319" spans="1:17">
      <c r="A319" s="65" t="s">
        <v>3325</v>
      </c>
      <c r="B319" t="s">
        <v>2022</v>
      </c>
      <c r="C319" t="s">
        <v>2436</v>
      </c>
      <c r="D319" s="108" t="s">
        <v>3327</v>
      </c>
      <c r="E319" t="s">
        <v>468</v>
      </c>
      <c r="F319" t="s">
        <v>416</v>
      </c>
      <c r="G319" t="s">
        <v>177</v>
      </c>
      <c r="H319" s="58">
        <v>3.26</v>
      </c>
      <c r="I319" t="s">
        <v>672</v>
      </c>
      <c r="J319" t="s">
        <v>100</v>
      </c>
      <c r="K319" s="59">
        <v>5.4399999999999997E-2</v>
      </c>
      <c r="L319" s="59">
        <v>7.5999999999999998E-2</v>
      </c>
      <c r="M319" s="58">
        <v>60.79</v>
      </c>
      <c r="N319" s="58">
        <v>95.24</v>
      </c>
      <c r="O319" s="58">
        <v>0.20999022829200001</v>
      </c>
      <c r="P319" s="59">
        <v>8.0000000000000004E-4</v>
      </c>
      <c r="Q319" s="59">
        <v>0</v>
      </c>
    </row>
    <row r="320" spans="1:17">
      <c r="A320" t="s">
        <v>3290</v>
      </c>
      <c r="B320" t="s">
        <v>2064</v>
      </c>
      <c r="C320" t="s">
        <v>2450</v>
      </c>
      <c r="D320" s="108" t="s">
        <v>3327</v>
      </c>
      <c r="E320" t="s">
        <v>2111</v>
      </c>
      <c r="F320" t="s">
        <v>2451</v>
      </c>
      <c r="G320" t="s">
        <v>1982</v>
      </c>
      <c r="H320" s="58">
        <v>0.23</v>
      </c>
      <c r="I320" t="s">
        <v>957</v>
      </c>
      <c r="J320" t="s">
        <v>100</v>
      </c>
      <c r="K320" s="59">
        <v>7.9699999999999993E-2</v>
      </c>
      <c r="L320" s="59">
        <v>8.8599999999999998E-2</v>
      </c>
      <c r="M320" s="58">
        <v>47.55</v>
      </c>
      <c r="N320" s="58">
        <v>100.14</v>
      </c>
      <c r="O320" s="58">
        <v>0.17270529939000001</v>
      </c>
      <c r="P320" s="59">
        <v>5.9999999999999995E-4</v>
      </c>
      <c r="Q320" s="59">
        <v>0</v>
      </c>
    </row>
    <row r="321" spans="1:17">
      <c r="A321" t="s">
        <v>3290</v>
      </c>
      <c r="B321" t="s">
        <v>2064</v>
      </c>
      <c r="C321" t="s">
        <v>2452</v>
      </c>
      <c r="D321" s="108" t="s">
        <v>3327</v>
      </c>
      <c r="E321" t="s">
        <v>2111</v>
      </c>
      <c r="F321" t="s">
        <v>2453</v>
      </c>
      <c r="G321" t="s">
        <v>1982</v>
      </c>
      <c r="H321" s="58">
        <v>0.23</v>
      </c>
      <c r="I321" t="s">
        <v>957</v>
      </c>
      <c r="J321" t="s">
        <v>100</v>
      </c>
      <c r="K321" s="59">
        <v>7.9699999999999993E-2</v>
      </c>
      <c r="L321" s="59">
        <v>8.8599999999999998E-2</v>
      </c>
      <c r="M321" s="58">
        <v>0.13</v>
      </c>
      <c r="N321" s="58">
        <v>103.45198610958899</v>
      </c>
      <c r="O321" s="58">
        <v>4.87786459705323E-4</v>
      </c>
      <c r="P321" s="59">
        <v>0</v>
      </c>
      <c r="Q321" s="59">
        <v>0</v>
      </c>
    </row>
    <row r="322" spans="1:17">
      <c r="A322" t="s">
        <v>3290</v>
      </c>
      <c r="B322" t="s">
        <v>2064</v>
      </c>
      <c r="C322" t="s">
        <v>2454</v>
      </c>
      <c r="D322" s="108" t="s">
        <v>3327</v>
      </c>
      <c r="E322" t="s">
        <v>2111</v>
      </c>
      <c r="F322" t="s">
        <v>240</v>
      </c>
      <c r="G322" t="s">
        <v>1982</v>
      </c>
      <c r="H322" s="58">
        <v>0.23</v>
      </c>
      <c r="I322" t="s">
        <v>957</v>
      </c>
      <c r="J322" t="s">
        <v>100</v>
      </c>
      <c r="K322" s="59">
        <v>7.9699999999999993E-2</v>
      </c>
      <c r="L322" s="59">
        <v>8.8599999999999998E-2</v>
      </c>
      <c r="M322" s="58">
        <v>0.18</v>
      </c>
      <c r="N322" s="58">
        <v>100.14</v>
      </c>
      <c r="O322" s="58">
        <v>6.5377400399999996E-4</v>
      </c>
      <c r="P322" s="59">
        <v>0</v>
      </c>
      <c r="Q322" s="59">
        <v>0</v>
      </c>
    </row>
    <row r="323" spans="1:17">
      <c r="A323" t="s">
        <v>3290</v>
      </c>
      <c r="B323" t="s">
        <v>2064</v>
      </c>
      <c r="C323" t="s">
        <v>2455</v>
      </c>
      <c r="D323" s="108" t="s">
        <v>3327</v>
      </c>
      <c r="E323" t="s">
        <v>2111</v>
      </c>
      <c r="F323" t="s">
        <v>2456</v>
      </c>
      <c r="G323" t="s">
        <v>1982</v>
      </c>
      <c r="H323" s="58">
        <v>0.23</v>
      </c>
      <c r="I323" t="s">
        <v>957</v>
      </c>
      <c r="J323" t="s">
        <v>100</v>
      </c>
      <c r="K323" s="59">
        <v>7.9600000000000004E-2</v>
      </c>
      <c r="L323" s="59">
        <v>8.8599999999999998E-2</v>
      </c>
      <c r="M323" s="58">
        <v>0.09</v>
      </c>
      <c r="N323" s="58">
        <v>100.14</v>
      </c>
      <c r="O323" s="58">
        <v>3.2688700199999998E-4</v>
      </c>
      <c r="P323" s="59">
        <v>0</v>
      </c>
      <c r="Q323" s="59">
        <v>0</v>
      </c>
    </row>
    <row r="324" spans="1:17">
      <c r="A324" t="s">
        <v>3290</v>
      </c>
      <c r="B324" t="s">
        <v>2064</v>
      </c>
      <c r="C324" t="s">
        <v>2457</v>
      </c>
      <c r="D324" s="108" t="s">
        <v>3327</v>
      </c>
      <c r="E324" t="s">
        <v>2111</v>
      </c>
      <c r="F324" t="s">
        <v>2458</v>
      </c>
      <c r="G324" t="s">
        <v>1982</v>
      </c>
      <c r="H324" s="58">
        <v>0.23</v>
      </c>
      <c r="I324" t="s">
        <v>957</v>
      </c>
      <c r="J324" t="s">
        <v>100</v>
      </c>
      <c r="K324" s="59">
        <v>7.9699999999999993E-2</v>
      </c>
      <c r="L324" s="59">
        <v>8.8599999999999998E-2</v>
      </c>
      <c r="M324" s="58">
        <v>0.34</v>
      </c>
      <c r="N324" s="58">
        <v>100.14</v>
      </c>
      <c r="O324" s="58">
        <v>1.234906452E-3</v>
      </c>
      <c r="P324" s="59">
        <v>0</v>
      </c>
      <c r="Q324" s="59">
        <v>0</v>
      </c>
    </row>
    <row r="325" spans="1:17">
      <c r="A325" t="s">
        <v>3290</v>
      </c>
      <c r="B325" t="s">
        <v>2064</v>
      </c>
      <c r="C325" t="s">
        <v>2459</v>
      </c>
      <c r="D325" s="108" t="s">
        <v>3327</v>
      </c>
      <c r="E325" t="s">
        <v>2111</v>
      </c>
      <c r="F325" t="s">
        <v>251</v>
      </c>
      <c r="G325" t="s">
        <v>1982</v>
      </c>
      <c r="H325" s="58">
        <v>0.23</v>
      </c>
      <c r="I325" t="s">
        <v>957</v>
      </c>
      <c r="J325" t="s">
        <v>100</v>
      </c>
      <c r="K325" s="59">
        <v>7.9699999999999993E-2</v>
      </c>
      <c r="L325" s="59">
        <v>8.8599999999999998E-2</v>
      </c>
      <c r="M325" s="58">
        <v>0.19</v>
      </c>
      <c r="N325" s="58">
        <v>100.14</v>
      </c>
      <c r="O325" s="58">
        <v>6.9009478199999995E-4</v>
      </c>
      <c r="P325" s="59">
        <v>0</v>
      </c>
      <c r="Q325" s="59">
        <v>0</v>
      </c>
    </row>
    <row r="326" spans="1:17">
      <c r="A326" t="s">
        <v>3290</v>
      </c>
      <c r="B326" t="s">
        <v>2064</v>
      </c>
      <c r="C326" t="s">
        <v>2460</v>
      </c>
      <c r="D326" s="108" t="s">
        <v>3327</v>
      </c>
      <c r="E326" t="s">
        <v>2111</v>
      </c>
      <c r="F326" t="s">
        <v>254</v>
      </c>
      <c r="G326" t="s">
        <v>1982</v>
      </c>
      <c r="H326" s="58">
        <v>0.23</v>
      </c>
      <c r="I326" t="s">
        <v>957</v>
      </c>
      <c r="J326" t="s">
        <v>100</v>
      </c>
      <c r="K326" s="59">
        <v>7.9699999999999993E-2</v>
      </c>
      <c r="L326" s="59">
        <v>8.8599999999999998E-2</v>
      </c>
      <c r="M326" s="58">
        <v>0.15</v>
      </c>
      <c r="N326" s="58">
        <v>100.14</v>
      </c>
      <c r="O326" s="58">
        <v>5.4481167E-4</v>
      </c>
      <c r="P326" s="59">
        <v>0</v>
      </c>
      <c r="Q326" s="59">
        <v>0</v>
      </c>
    </row>
    <row r="327" spans="1:17">
      <c r="A327" t="s">
        <v>3290</v>
      </c>
      <c r="B327" t="s">
        <v>2064</v>
      </c>
      <c r="C327" t="s">
        <v>2461</v>
      </c>
      <c r="D327" s="108" t="s">
        <v>3327</v>
      </c>
      <c r="E327" t="s">
        <v>2111</v>
      </c>
      <c r="F327" t="s">
        <v>2462</v>
      </c>
      <c r="G327" t="s">
        <v>1982</v>
      </c>
      <c r="H327" s="58">
        <v>0.23</v>
      </c>
      <c r="I327" t="s">
        <v>957</v>
      </c>
      <c r="J327" t="s">
        <v>100</v>
      </c>
      <c r="K327" s="59">
        <v>7.9699999999999993E-2</v>
      </c>
      <c r="L327" s="59">
        <v>8.8599999999999998E-2</v>
      </c>
      <c r="M327" s="58">
        <v>0.36</v>
      </c>
      <c r="N327" s="58">
        <v>100.14</v>
      </c>
      <c r="O327" s="58">
        <v>1.3075480079999999E-3</v>
      </c>
      <c r="P327" s="59">
        <v>0</v>
      </c>
      <c r="Q327" s="59">
        <v>0</v>
      </c>
    </row>
    <row r="328" spans="1:17">
      <c r="A328" t="s">
        <v>3290</v>
      </c>
      <c r="B328" t="s">
        <v>2064</v>
      </c>
      <c r="C328" t="s">
        <v>2463</v>
      </c>
      <c r="D328" s="108" t="s">
        <v>3327</v>
      </c>
      <c r="E328" t="s">
        <v>2111</v>
      </c>
      <c r="F328" t="s">
        <v>246</v>
      </c>
      <c r="G328" t="s">
        <v>1982</v>
      </c>
      <c r="H328" s="58">
        <v>0.23</v>
      </c>
      <c r="I328" t="s">
        <v>957</v>
      </c>
      <c r="J328" t="s">
        <v>100</v>
      </c>
      <c r="K328" s="59">
        <v>7.9699999999999993E-2</v>
      </c>
      <c r="L328" s="59">
        <v>8.8599999999999998E-2</v>
      </c>
      <c r="M328" s="58">
        <v>0.18</v>
      </c>
      <c r="N328" s="58">
        <v>100.14</v>
      </c>
      <c r="O328" s="58">
        <v>6.5377400399999996E-4</v>
      </c>
      <c r="P328" s="59">
        <v>0</v>
      </c>
      <c r="Q328" s="59">
        <v>0</v>
      </c>
    </row>
    <row r="329" spans="1:17">
      <c r="A329" t="s">
        <v>3290</v>
      </c>
      <c r="B329" t="s">
        <v>2064</v>
      </c>
      <c r="C329" t="s">
        <v>2464</v>
      </c>
      <c r="D329" s="108" t="s">
        <v>3327</v>
      </c>
      <c r="E329" t="s">
        <v>2111</v>
      </c>
      <c r="F329" t="s">
        <v>2465</v>
      </c>
      <c r="G329" t="s">
        <v>1982</v>
      </c>
      <c r="H329" s="58">
        <v>0.23</v>
      </c>
      <c r="I329" t="s">
        <v>957</v>
      </c>
      <c r="J329" t="s">
        <v>100</v>
      </c>
      <c r="K329" s="59">
        <v>7.9699999999999993E-2</v>
      </c>
      <c r="L329" s="59">
        <v>8.8599999999999998E-2</v>
      </c>
      <c r="M329" s="58">
        <v>0.18</v>
      </c>
      <c r="N329" s="58">
        <v>100.14</v>
      </c>
      <c r="O329" s="58">
        <v>6.5377400399999996E-4</v>
      </c>
      <c r="P329" s="59">
        <v>0</v>
      </c>
      <c r="Q329" s="59">
        <v>0</v>
      </c>
    </row>
    <row r="330" spans="1:17">
      <c r="A330" t="s">
        <v>3290</v>
      </c>
      <c r="B330" t="s">
        <v>2064</v>
      </c>
      <c r="C330" t="s">
        <v>2466</v>
      </c>
      <c r="D330" s="108" t="s">
        <v>3327</v>
      </c>
      <c r="E330" t="s">
        <v>2111</v>
      </c>
      <c r="F330" t="s">
        <v>2467</v>
      </c>
      <c r="G330" t="s">
        <v>1982</v>
      </c>
      <c r="H330" s="58">
        <v>0.23</v>
      </c>
      <c r="I330" t="s">
        <v>957</v>
      </c>
      <c r="J330" t="s">
        <v>100</v>
      </c>
      <c r="K330" s="59">
        <v>7.9699999999999993E-2</v>
      </c>
      <c r="L330" s="59">
        <v>8.8599999999999998E-2</v>
      </c>
      <c r="M330" s="58">
        <v>0.14000000000000001</v>
      </c>
      <c r="N330" s="58">
        <v>100.14</v>
      </c>
      <c r="O330" s="58">
        <v>5.0849089200000002E-4</v>
      </c>
      <c r="P330" s="59">
        <v>0</v>
      </c>
      <c r="Q330" s="59">
        <v>0</v>
      </c>
    </row>
    <row r="331" spans="1:17">
      <c r="A331" t="s">
        <v>3291</v>
      </c>
      <c r="B331" t="s">
        <v>2064</v>
      </c>
      <c r="C331" t="s">
        <v>2445</v>
      </c>
      <c r="D331" s="108" t="s">
        <v>3327</v>
      </c>
      <c r="E331" t="s">
        <v>2111</v>
      </c>
      <c r="F331" t="s">
        <v>365</v>
      </c>
      <c r="G331" t="s">
        <v>1982</v>
      </c>
      <c r="H331" s="58">
        <v>0.6</v>
      </c>
      <c r="I331" t="s">
        <v>1581</v>
      </c>
      <c r="J331" t="s">
        <v>171</v>
      </c>
      <c r="K331" s="59">
        <v>7.7299999999999994E-2</v>
      </c>
      <c r="L331" s="59">
        <v>7.9899999999999999E-2</v>
      </c>
      <c r="M331" s="58">
        <v>462.64</v>
      </c>
      <c r="N331" s="58">
        <v>101.35</v>
      </c>
      <c r="O331" s="58">
        <v>0.16687639927600001</v>
      </c>
      <c r="P331" s="59">
        <v>5.9999999999999995E-4</v>
      </c>
      <c r="Q331" s="59">
        <v>0</v>
      </c>
    </row>
    <row r="332" spans="1:17">
      <c r="A332" t="s">
        <v>3291</v>
      </c>
      <c r="B332" t="s">
        <v>2064</v>
      </c>
      <c r="C332" t="s">
        <v>2446</v>
      </c>
      <c r="D332" s="108" t="s">
        <v>3327</v>
      </c>
      <c r="E332" t="s">
        <v>2111</v>
      </c>
      <c r="F332" t="s">
        <v>2335</v>
      </c>
      <c r="G332" t="s">
        <v>1982</v>
      </c>
      <c r="H332" s="58">
        <v>0.6</v>
      </c>
      <c r="I332" t="s">
        <v>1581</v>
      </c>
      <c r="J332" t="s">
        <v>169</v>
      </c>
      <c r="K332" s="59">
        <v>7.1199999999999999E-2</v>
      </c>
      <c r="L332" s="59">
        <v>6.9599999999999995E-2</v>
      </c>
      <c r="M332" s="58">
        <v>12.68</v>
      </c>
      <c r="N332" s="58">
        <v>101.43</v>
      </c>
      <c r="O332" s="58">
        <v>4.6648022147999998E-3</v>
      </c>
      <c r="P332" s="59">
        <v>0</v>
      </c>
      <c r="Q332" s="59">
        <v>0</v>
      </c>
    </row>
    <row r="333" spans="1:17">
      <c r="A333" t="s">
        <v>3291</v>
      </c>
      <c r="B333" t="s">
        <v>2064</v>
      </c>
      <c r="C333" t="s">
        <v>2447</v>
      </c>
      <c r="D333" s="108" t="s">
        <v>3327</v>
      </c>
      <c r="E333" t="s">
        <v>2111</v>
      </c>
      <c r="F333" t="s">
        <v>240</v>
      </c>
      <c r="G333" t="s">
        <v>1982</v>
      </c>
      <c r="H333" s="58">
        <v>0.6</v>
      </c>
      <c r="I333" t="s">
        <v>1581</v>
      </c>
      <c r="J333" t="s">
        <v>169</v>
      </c>
      <c r="K333" s="59">
        <v>7.1199999999999999E-2</v>
      </c>
      <c r="L333" s="59">
        <v>6.9599999999999995E-2</v>
      </c>
      <c r="M333" s="58">
        <v>4.91</v>
      </c>
      <c r="N333" s="58">
        <v>101.43</v>
      </c>
      <c r="O333" s="58">
        <v>1.8063232551E-3</v>
      </c>
      <c r="P333" s="59">
        <v>0</v>
      </c>
      <c r="Q333" s="59">
        <v>0</v>
      </c>
    </row>
    <row r="334" spans="1:17">
      <c r="A334" t="s">
        <v>3291</v>
      </c>
      <c r="B334" t="s">
        <v>2064</v>
      </c>
      <c r="C334" t="s">
        <v>2448</v>
      </c>
      <c r="D334" s="108" t="s">
        <v>3327</v>
      </c>
      <c r="E334" t="s">
        <v>2111</v>
      </c>
      <c r="F334" t="s">
        <v>251</v>
      </c>
      <c r="G334" t="s">
        <v>1982</v>
      </c>
      <c r="H334" s="58">
        <v>0.6</v>
      </c>
      <c r="I334" t="s">
        <v>1581</v>
      </c>
      <c r="J334" t="s">
        <v>169</v>
      </c>
      <c r="K334" s="59">
        <v>7.1199999999999999E-2</v>
      </c>
      <c r="L334" s="59">
        <v>6.9599999999999995E-2</v>
      </c>
      <c r="M334" s="58">
        <v>8.06</v>
      </c>
      <c r="N334" s="58">
        <v>101.43</v>
      </c>
      <c r="O334" s="58">
        <v>2.9651660766000002E-3</v>
      </c>
      <c r="P334" s="59">
        <v>0</v>
      </c>
      <c r="Q334" s="59">
        <v>0</v>
      </c>
    </row>
    <row r="335" spans="1:17">
      <c r="A335" t="s">
        <v>3292</v>
      </c>
      <c r="B335" t="s">
        <v>2064</v>
      </c>
      <c r="C335" t="s">
        <v>2437</v>
      </c>
      <c r="D335" s="108" t="s">
        <v>3327</v>
      </c>
      <c r="E335" t="s">
        <v>2111</v>
      </c>
      <c r="F335" t="s">
        <v>2438</v>
      </c>
      <c r="G335" t="s">
        <v>1982</v>
      </c>
      <c r="H335" s="58">
        <v>0.6</v>
      </c>
      <c r="I335" t="s">
        <v>1581</v>
      </c>
      <c r="J335" t="s">
        <v>171</v>
      </c>
      <c r="K335" s="59">
        <v>7.7299999999999994E-2</v>
      </c>
      <c r="L335" s="59">
        <v>8.1500000000000003E-2</v>
      </c>
      <c r="M335" s="58">
        <v>47.85</v>
      </c>
      <c r="N335" s="58">
        <v>101.26</v>
      </c>
      <c r="O335" s="58">
        <v>1.7244390669E-2</v>
      </c>
      <c r="P335" s="59">
        <v>1E-4</v>
      </c>
      <c r="Q335" s="59">
        <v>0</v>
      </c>
    </row>
    <row r="336" spans="1:17">
      <c r="A336" t="s">
        <v>3292</v>
      </c>
      <c r="B336" t="s">
        <v>2064</v>
      </c>
      <c r="C336" t="s">
        <v>2439</v>
      </c>
      <c r="D336" s="108" t="s">
        <v>3327</v>
      </c>
      <c r="E336" t="s">
        <v>2111</v>
      </c>
      <c r="F336" t="s">
        <v>767</v>
      </c>
      <c r="G336" t="s">
        <v>1982</v>
      </c>
      <c r="H336" s="58">
        <v>0.6</v>
      </c>
      <c r="I336" t="s">
        <v>1581</v>
      </c>
      <c r="J336" t="s">
        <v>171</v>
      </c>
      <c r="K336" s="59">
        <v>7.7299999999999994E-2</v>
      </c>
      <c r="L336" s="59">
        <v>8.1299999999999997E-2</v>
      </c>
      <c r="M336" s="58">
        <v>20.25</v>
      </c>
      <c r="N336" s="58">
        <v>101.27</v>
      </c>
      <c r="O336" s="58">
        <v>7.2985035825000001E-3</v>
      </c>
      <c r="P336" s="59">
        <v>0</v>
      </c>
      <c r="Q336" s="59">
        <v>0</v>
      </c>
    </row>
    <row r="337" spans="1:17">
      <c r="A337" t="s">
        <v>3292</v>
      </c>
      <c r="B337" t="s">
        <v>2064</v>
      </c>
      <c r="C337" t="s">
        <v>2440</v>
      </c>
      <c r="D337" s="108" t="s">
        <v>3327</v>
      </c>
      <c r="E337" t="s">
        <v>2111</v>
      </c>
      <c r="F337" t="s">
        <v>2441</v>
      </c>
      <c r="G337" t="s">
        <v>1982</v>
      </c>
      <c r="H337" s="58">
        <v>0.61</v>
      </c>
      <c r="I337" t="s">
        <v>1581</v>
      </c>
      <c r="J337" t="s">
        <v>171</v>
      </c>
      <c r="K337" s="59">
        <v>7.7299999999999994E-2</v>
      </c>
      <c r="L337" s="59">
        <v>8.0699999999999994E-2</v>
      </c>
      <c r="M337" s="58">
        <v>14.06</v>
      </c>
      <c r="N337" s="58">
        <v>101.26</v>
      </c>
      <c r="O337" s="58">
        <v>5.0670038204000001E-3</v>
      </c>
      <c r="P337" s="59">
        <v>0</v>
      </c>
      <c r="Q337" s="59">
        <v>0</v>
      </c>
    </row>
    <row r="338" spans="1:17">
      <c r="A338" t="s">
        <v>3292</v>
      </c>
      <c r="B338" t="s">
        <v>2064</v>
      </c>
      <c r="C338" t="s">
        <v>2442</v>
      </c>
      <c r="D338" s="108" t="s">
        <v>3327</v>
      </c>
      <c r="E338" t="s">
        <v>2111</v>
      </c>
      <c r="F338" t="s">
        <v>690</v>
      </c>
      <c r="G338" t="s">
        <v>1982</v>
      </c>
      <c r="H338" s="58">
        <v>0.6</v>
      </c>
      <c r="I338" t="s">
        <v>1581</v>
      </c>
      <c r="J338" t="s">
        <v>171</v>
      </c>
      <c r="K338" s="59">
        <v>7.7200000000000005E-2</v>
      </c>
      <c r="L338" s="59">
        <v>8.1500000000000003E-2</v>
      </c>
      <c r="M338" s="58">
        <v>8.4700000000000006</v>
      </c>
      <c r="N338" s="58">
        <v>101.28</v>
      </c>
      <c r="O338" s="58">
        <v>3.0530582544000002E-3</v>
      </c>
      <c r="P338" s="59">
        <v>0</v>
      </c>
      <c r="Q338" s="59">
        <v>0</v>
      </c>
    </row>
    <row r="339" spans="1:17">
      <c r="A339" t="s">
        <v>3292</v>
      </c>
      <c r="B339" t="s">
        <v>2064</v>
      </c>
      <c r="C339" t="s">
        <v>2443</v>
      </c>
      <c r="D339" s="108" t="s">
        <v>3327</v>
      </c>
      <c r="E339" t="s">
        <v>2111</v>
      </c>
      <c r="F339" t="s">
        <v>2444</v>
      </c>
      <c r="G339" t="s">
        <v>1982</v>
      </c>
      <c r="H339" s="58">
        <v>0.6</v>
      </c>
      <c r="I339" t="s">
        <v>1581</v>
      </c>
      <c r="J339" t="s">
        <v>171</v>
      </c>
      <c r="K339" s="59">
        <v>7.6700000000000004E-2</v>
      </c>
      <c r="L339" s="59">
        <v>8.2799999999999999E-2</v>
      </c>
      <c r="M339" s="58">
        <v>1.89</v>
      </c>
      <c r="N339" s="58">
        <v>100.39</v>
      </c>
      <c r="O339" s="58">
        <v>6.7527433889999998E-4</v>
      </c>
      <c r="P339" s="59">
        <v>0</v>
      </c>
      <c r="Q339" s="59">
        <v>0</v>
      </c>
    </row>
    <row r="340" spans="1:17">
      <c r="A340" t="s">
        <v>3292</v>
      </c>
      <c r="B340" t="s">
        <v>2064</v>
      </c>
      <c r="C340" t="s">
        <v>2449</v>
      </c>
      <c r="D340" s="108" t="s">
        <v>3327</v>
      </c>
      <c r="E340" t="s">
        <v>2111</v>
      </c>
      <c r="F340" t="s">
        <v>2444</v>
      </c>
      <c r="G340" t="s">
        <v>1982</v>
      </c>
      <c r="H340" s="58">
        <v>0.6</v>
      </c>
      <c r="I340" t="s">
        <v>1581</v>
      </c>
      <c r="J340" t="s">
        <v>169</v>
      </c>
      <c r="K340" s="59">
        <v>7.0099999999999996E-2</v>
      </c>
      <c r="L340" s="59">
        <v>7.0300000000000001E-2</v>
      </c>
      <c r="M340" s="58">
        <v>7.2</v>
      </c>
      <c r="N340" s="58">
        <v>100.65</v>
      </c>
      <c r="O340" s="58">
        <v>2.6284143599999998E-3</v>
      </c>
      <c r="P340" s="59">
        <v>0</v>
      </c>
      <c r="Q340" s="59">
        <v>0</v>
      </c>
    </row>
    <row r="341" spans="1:17">
      <c r="A341" t="s">
        <v>3293</v>
      </c>
      <c r="B341" t="s">
        <v>2064</v>
      </c>
      <c r="C341" t="s">
        <v>2468</v>
      </c>
      <c r="D341" s="108" t="s">
        <v>3327</v>
      </c>
      <c r="E341" t="s">
        <v>298</v>
      </c>
      <c r="F341" t="s">
        <v>666</v>
      </c>
      <c r="G341" t="s">
        <v>1982</v>
      </c>
      <c r="H341" s="58">
        <v>2.63</v>
      </c>
      <c r="I341" t="s">
        <v>1581</v>
      </c>
      <c r="J341" t="s">
        <v>171</v>
      </c>
      <c r="K341" s="59">
        <v>0.115</v>
      </c>
      <c r="L341" s="59">
        <v>0.1221</v>
      </c>
      <c r="M341" s="58">
        <v>141.07</v>
      </c>
      <c r="N341" s="58">
        <v>100</v>
      </c>
      <c r="O341" s="58">
        <v>5.0206813000000003E-2</v>
      </c>
      <c r="P341" s="59">
        <v>2.0000000000000001E-4</v>
      </c>
      <c r="Q341" s="59">
        <v>0</v>
      </c>
    </row>
    <row r="342" spans="1:17">
      <c r="A342" t="s">
        <v>3293</v>
      </c>
      <c r="B342" t="s">
        <v>2064</v>
      </c>
      <c r="C342" t="s">
        <v>2469</v>
      </c>
      <c r="D342" s="108" t="s">
        <v>3327</v>
      </c>
      <c r="E342" t="s">
        <v>298</v>
      </c>
      <c r="F342" t="s">
        <v>666</v>
      </c>
      <c r="G342" t="s">
        <v>1982</v>
      </c>
      <c r="H342" s="58">
        <v>2.8</v>
      </c>
      <c r="I342" t="s">
        <v>1581</v>
      </c>
      <c r="J342" t="s">
        <v>171</v>
      </c>
      <c r="K342" s="59">
        <v>7.5800000000000006E-2</v>
      </c>
      <c r="L342" s="59">
        <v>7.9299999999999995E-2</v>
      </c>
      <c r="M342" s="58">
        <v>452.87</v>
      </c>
      <c r="N342" s="58">
        <v>100</v>
      </c>
      <c r="O342" s="58">
        <v>0.16117643300000001</v>
      </c>
      <c r="P342" s="59">
        <v>5.9999999999999995E-4</v>
      </c>
      <c r="Q342" s="59">
        <v>0</v>
      </c>
    </row>
    <row r="343" spans="1:17">
      <c r="A343" t="s">
        <v>3293</v>
      </c>
      <c r="B343" t="s">
        <v>2064</v>
      </c>
      <c r="C343" t="s">
        <v>2470</v>
      </c>
      <c r="D343" s="108" t="s">
        <v>3327</v>
      </c>
      <c r="E343" t="s">
        <v>298</v>
      </c>
      <c r="F343" t="s">
        <v>2471</v>
      </c>
      <c r="G343" t="s">
        <v>1982</v>
      </c>
      <c r="H343" s="58">
        <v>2.73</v>
      </c>
      <c r="I343" t="s">
        <v>1581</v>
      </c>
      <c r="J343" t="s">
        <v>171</v>
      </c>
      <c r="K343" s="59">
        <v>7.9399999999999998E-2</v>
      </c>
      <c r="L343" s="59">
        <v>8.1500000000000003E-2</v>
      </c>
      <c r="M343" s="58">
        <v>22.91</v>
      </c>
      <c r="N343" s="58">
        <v>101.98</v>
      </c>
      <c r="O343" s="58">
        <v>8.3151116461999998E-3</v>
      </c>
      <c r="P343" s="59">
        <v>0</v>
      </c>
      <c r="Q343" s="59">
        <v>0</v>
      </c>
    </row>
    <row r="344" spans="1:17">
      <c r="A344" t="s">
        <v>3293</v>
      </c>
      <c r="B344" t="s">
        <v>2064</v>
      </c>
      <c r="C344" t="s">
        <v>2472</v>
      </c>
      <c r="D344" s="108" t="s">
        <v>3327</v>
      </c>
      <c r="E344" t="s">
        <v>298</v>
      </c>
      <c r="F344" t="s">
        <v>2473</v>
      </c>
      <c r="G344" t="s">
        <v>1982</v>
      </c>
      <c r="H344" s="58">
        <v>2.75</v>
      </c>
      <c r="I344" t="s">
        <v>1581</v>
      </c>
      <c r="J344" t="s">
        <v>171</v>
      </c>
      <c r="K344" s="59">
        <v>7.8700000000000006E-2</v>
      </c>
      <c r="L344" s="59">
        <v>8.3299999999999999E-2</v>
      </c>
      <c r="M344" s="58">
        <v>33.9</v>
      </c>
      <c r="N344" s="58">
        <v>100.52</v>
      </c>
      <c r="O344" s="58">
        <v>1.2127748052E-2</v>
      </c>
      <c r="P344" s="59">
        <v>0</v>
      </c>
      <c r="Q344" s="59">
        <v>0</v>
      </c>
    </row>
    <row r="345" spans="1:17">
      <c r="A345" t="s">
        <v>3293</v>
      </c>
      <c r="B345" t="s">
        <v>2064</v>
      </c>
      <c r="C345" t="s">
        <v>2474</v>
      </c>
      <c r="D345" s="108" t="s">
        <v>3327</v>
      </c>
      <c r="E345" t="s">
        <v>298</v>
      </c>
      <c r="F345" t="s">
        <v>2475</v>
      </c>
      <c r="G345" t="s">
        <v>1982</v>
      </c>
      <c r="H345" s="58">
        <v>2.75</v>
      </c>
      <c r="I345" t="s">
        <v>1581</v>
      </c>
      <c r="J345" t="s">
        <v>171</v>
      </c>
      <c r="K345" s="59">
        <v>7.8700000000000006E-2</v>
      </c>
      <c r="L345" s="59">
        <v>8.3299999999999999E-2</v>
      </c>
      <c r="M345" s="58">
        <v>32.299999999999997</v>
      </c>
      <c r="N345" s="58">
        <v>100.41</v>
      </c>
      <c r="O345" s="58">
        <v>1.1542701837E-2</v>
      </c>
      <c r="P345" s="59">
        <v>0</v>
      </c>
      <c r="Q345" s="59">
        <v>0</v>
      </c>
    </row>
    <row r="346" spans="1:17">
      <c r="A346" t="s">
        <v>3293</v>
      </c>
      <c r="B346" t="s">
        <v>2064</v>
      </c>
      <c r="C346" t="s">
        <v>2476</v>
      </c>
      <c r="D346" s="108" t="s">
        <v>3327</v>
      </c>
      <c r="E346" t="s">
        <v>298</v>
      </c>
      <c r="F346" t="s">
        <v>2477</v>
      </c>
      <c r="G346" t="s">
        <v>1982</v>
      </c>
      <c r="H346" s="58">
        <v>2.75</v>
      </c>
      <c r="I346" t="s">
        <v>1581</v>
      </c>
      <c r="J346" t="s">
        <v>171</v>
      </c>
      <c r="K346" s="59">
        <v>7.8700000000000006E-2</v>
      </c>
      <c r="L346" s="59">
        <v>8.3299999999999999E-2</v>
      </c>
      <c r="M346" s="58">
        <v>46.78</v>
      </c>
      <c r="N346" s="58">
        <v>100.43</v>
      </c>
      <c r="O346" s="58">
        <v>1.6720592708600001E-2</v>
      </c>
      <c r="P346" s="59">
        <v>1E-4</v>
      </c>
      <c r="Q346" s="59">
        <v>0</v>
      </c>
    </row>
    <row r="347" spans="1:17">
      <c r="A347" t="s">
        <v>3293</v>
      </c>
      <c r="B347" t="s">
        <v>2064</v>
      </c>
      <c r="C347" t="s">
        <v>2478</v>
      </c>
      <c r="D347" s="108" t="s">
        <v>3327</v>
      </c>
      <c r="E347" t="s">
        <v>298</v>
      </c>
      <c r="F347" t="s">
        <v>2479</v>
      </c>
      <c r="G347" t="s">
        <v>1982</v>
      </c>
      <c r="H347" s="58">
        <v>2.73</v>
      </c>
      <c r="I347" t="s">
        <v>1581</v>
      </c>
      <c r="J347" t="s">
        <v>171</v>
      </c>
      <c r="K347" s="59">
        <v>7.9500000000000001E-2</v>
      </c>
      <c r="L347" s="59">
        <v>8.3400000000000002E-2</v>
      </c>
      <c r="M347" s="58">
        <v>57.98</v>
      </c>
      <c r="N347" s="58">
        <v>101.16</v>
      </c>
      <c r="O347" s="58">
        <v>2.0874448951200001E-2</v>
      </c>
      <c r="P347" s="59">
        <v>1E-4</v>
      </c>
      <c r="Q347" s="59">
        <v>0</v>
      </c>
    </row>
    <row r="348" spans="1:17">
      <c r="A348" t="s">
        <v>3293</v>
      </c>
      <c r="B348" t="s">
        <v>2064</v>
      </c>
      <c r="C348" t="s">
        <v>2480</v>
      </c>
      <c r="D348" s="108" t="s">
        <v>3327</v>
      </c>
      <c r="E348" t="s">
        <v>298</v>
      </c>
      <c r="F348" t="s">
        <v>2481</v>
      </c>
      <c r="G348" t="s">
        <v>1982</v>
      </c>
      <c r="H348" s="58">
        <v>2.75</v>
      </c>
      <c r="I348" t="s">
        <v>1581</v>
      </c>
      <c r="J348" t="s">
        <v>171</v>
      </c>
      <c r="K348" s="59">
        <v>7.8700000000000006E-2</v>
      </c>
      <c r="L348" s="59">
        <v>8.3299999999999999E-2</v>
      </c>
      <c r="M348" s="58">
        <v>17.399999999999999</v>
      </c>
      <c r="N348" s="58">
        <v>100.43</v>
      </c>
      <c r="O348" s="58">
        <v>6.2192884379999999E-3</v>
      </c>
      <c r="P348" s="59">
        <v>0</v>
      </c>
      <c r="Q348" s="59">
        <v>0</v>
      </c>
    </row>
    <row r="349" spans="1:17">
      <c r="A349" t="s">
        <v>3294</v>
      </c>
      <c r="B349" t="s">
        <v>2064</v>
      </c>
      <c r="C349" t="s">
        <v>2370</v>
      </c>
      <c r="D349" s="108" t="s">
        <v>3327</v>
      </c>
      <c r="E349" t="s">
        <v>838</v>
      </c>
      <c r="F349" t="s">
        <v>331</v>
      </c>
      <c r="G349" t="s">
        <v>299</v>
      </c>
      <c r="H349" s="58">
        <v>3.9</v>
      </c>
      <c r="I349" t="s">
        <v>845</v>
      </c>
      <c r="J349" t="s">
        <v>105</v>
      </c>
      <c r="K349" s="59">
        <v>4.2200000000000001E-2</v>
      </c>
      <c r="L349" s="59">
        <v>6.6600000000000006E-2</v>
      </c>
      <c r="M349" s="58">
        <v>28.18</v>
      </c>
      <c r="N349" s="58">
        <v>91.4</v>
      </c>
      <c r="O349" s="58">
        <v>7.0549683932000007E-2</v>
      </c>
      <c r="P349" s="59">
        <v>2.9999999999999997E-4</v>
      </c>
      <c r="Q349" s="59">
        <v>0</v>
      </c>
    </row>
    <row r="350" spans="1:17">
      <c r="A350" t="s">
        <v>3295</v>
      </c>
      <c r="B350" t="s">
        <v>2064</v>
      </c>
      <c r="C350" t="s">
        <v>2482</v>
      </c>
      <c r="D350" s="108" t="s">
        <v>3327</v>
      </c>
      <c r="E350" t="s">
        <v>838</v>
      </c>
      <c r="F350" t="s">
        <v>2483</v>
      </c>
      <c r="G350" t="s">
        <v>299</v>
      </c>
      <c r="H350" s="58">
        <v>2</v>
      </c>
      <c r="I350" t="s">
        <v>845</v>
      </c>
      <c r="J350" t="s">
        <v>100</v>
      </c>
      <c r="K350" s="59">
        <v>5.0200000000000002E-2</v>
      </c>
      <c r="L350" s="59">
        <v>6.2399999999999997E-2</v>
      </c>
      <c r="M350" s="58">
        <v>26105.79</v>
      </c>
      <c r="N350" s="58">
        <v>100.26</v>
      </c>
      <c r="O350" s="58">
        <v>94.931883150857999</v>
      </c>
      <c r="P350" s="59">
        <v>0.34449999999999997</v>
      </c>
      <c r="Q350" s="59">
        <v>8.0000000000000004E-4</v>
      </c>
    </row>
    <row r="351" spans="1:17">
      <c r="A351" t="s">
        <v>3241</v>
      </c>
      <c r="B351" t="s">
        <v>2064</v>
      </c>
      <c r="C351" t="s">
        <v>2533</v>
      </c>
      <c r="D351" s="108" t="s">
        <v>3327</v>
      </c>
      <c r="E351" t="s">
        <v>3239</v>
      </c>
      <c r="F351" t="s">
        <v>2534</v>
      </c>
      <c r="G351" s="108" t="s">
        <v>3327</v>
      </c>
      <c r="H351" s="58">
        <v>0.82</v>
      </c>
      <c r="I351" t="s">
        <v>885</v>
      </c>
      <c r="J351" t="s">
        <v>100</v>
      </c>
      <c r="K351" s="59">
        <v>7.7100000000000002E-2</v>
      </c>
      <c r="L351" s="59">
        <v>7.8100000000000003E-2</v>
      </c>
      <c r="M351" s="58">
        <v>4.49</v>
      </c>
      <c r="N351" s="58">
        <v>100.7</v>
      </c>
      <c r="O351" s="58">
        <v>1.6399226610000001E-2</v>
      </c>
      <c r="P351" s="59">
        <v>1E-4</v>
      </c>
      <c r="Q351" s="59">
        <v>0</v>
      </c>
    </row>
    <row r="352" spans="1:17">
      <c r="A352" t="s">
        <v>3296</v>
      </c>
      <c r="B352" t="s">
        <v>2064</v>
      </c>
      <c r="C352" t="s">
        <v>2500</v>
      </c>
      <c r="D352" s="108" t="s">
        <v>3327</v>
      </c>
      <c r="E352" t="s">
        <v>3239</v>
      </c>
      <c r="F352" t="s">
        <v>207</v>
      </c>
      <c r="G352" s="108" t="s">
        <v>3327</v>
      </c>
      <c r="H352" s="58">
        <v>0.49</v>
      </c>
      <c r="I352" t="s">
        <v>845</v>
      </c>
      <c r="J352" t="s">
        <v>100</v>
      </c>
      <c r="K352" s="59">
        <v>8.1799999999999998E-2</v>
      </c>
      <c r="L352" s="59">
        <v>8.3000000000000004E-2</v>
      </c>
      <c r="M352" s="58">
        <v>5.15</v>
      </c>
      <c r="N352" s="58">
        <v>100.15</v>
      </c>
      <c r="O352" s="58">
        <v>1.8707068574999999E-2</v>
      </c>
      <c r="P352" s="59">
        <v>1E-4</v>
      </c>
      <c r="Q352" s="59">
        <v>0</v>
      </c>
    </row>
    <row r="353" spans="1:17">
      <c r="A353" t="s">
        <v>3296</v>
      </c>
      <c r="B353" t="s">
        <v>2064</v>
      </c>
      <c r="C353" t="s">
        <v>2501</v>
      </c>
      <c r="D353" s="108" t="s">
        <v>3327</v>
      </c>
      <c r="E353" t="s">
        <v>3239</v>
      </c>
      <c r="F353" t="s">
        <v>223</v>
      </c>
      <c r="G353" s="108" t="s">
        <v>3327</v>
      </c>
      <c r="H353" s="58">
        <v>0.49</v>
      </c>
      <c r="I353" t="s">
        <v>845</v>
      </c>
      <c r="J353" t="s">
        <v>100</v>
      </c>
      <c r="K353" s="59">
        <v>8.1799999999999998E-2</v>
      </c>
      <c r="L353" s="59">
        <v>6.9599999999999995E-2</v>
      </c>
      <c r="M353" s="58">
        <v>0.04</v>
      </c>
      <c r="N353" s="58">
        <v>99.97</v>
      </c>
      <c r="O353" s="58">
        <v>1.4503647599999999E-4</v>
      </c>
      <c r="P353" s="59">
        <v>0</v>
      </c>
      <c r="Q353" s="59">
        <v>0</v>
      </c>
    </row>
    <row r="354" spans="1:17">
      <c r="A354" t="s">
        <v>3297</v>
      </c>
      <c r="B354" t="s">
        <v>2064</v>
      </c>
      <c r="C354" t="s">
        <v>2494</v>
      </c>
      <c r="D354" s="108" t="s">
        <v>3327</v>
      </c>
      <c r="E354" t="s">
        <v>3239</v>
      </c>
      <c r="F354" t="s">
        <v>251</v>
      </c>
      <c r="G354" s="108" t="s">
        <v>3327</v>
      </c>
      <c r="H354" s="58">
        <v>0.51</v>
      </c>
      <c r="I354" t="s">
        <v>845</v>
      </c>
      <c r="J354" t="s">
        <v>105</v>
      </c>
      <c r="K354" s="59">
        <v>7.2300000000000003E-2</v>
      </c>
      <c r="L354" s="59">
        <v>7.0800000000000002E-2</v>
      </c>
      <c r="M354" s="58">
        <v>2.4300000000000002</v>
      </c>
      <c r="N354" s="58">
        <v>101.92</v>
      </c>
      <c r="O354" s="58">
        <v>6.7838084496000001E-3</v>
      </c>
      <c r="P354" s="59">
        <v>0</v>
      </c>
      <c r="Q354" s="59">
        <v>0</v>
      </c>
    </row>
    <row r="355" spans="1:17">
      <c r="A355" t="s">
        <v>3297</v>
      </c>
      <c r="B355" t="s">
        <v>2064</v>
      </c>
      <c r="C355" t="s">
        <v>2495</v>
      </c>
      <c r="D355" s="108" t="s">
        <v>3327</v>
      </c>
      <c r="E355" t="s">
        <v>3239</v>
      </c>
      <c r="F355" t="s">
        <v>251</v>
      </c>
      <c r="G355" s="108" t="s">
        <v>3327</v>
      </c>
      <c r="H355" s="58">
        <v>4.82</v>
      </c>
      <c r="I355" t="s">
        <v>845</v>
      </c>
      <c r="J355" t="s">
        <v>105</v>
      </c>
      <c r="K355" s="59">
        <v>7.3300000000000004E-2</v>
      </c>
      <c r="L355" s="59">
        <v>7.22E-2</v>
      </c>
      <c r="M355" s="58">
        <v>7.49</v>
      </c>
      <c r="N355" s="58">
        <v>102.77</v>
      </c>
      <c r="O355" s="58">
        <v>2.1084148294300002E-2</v>
      </c>
      <c r="P355" s="59">
        <v>1E-4</v>
      </c>
      <c r="Q355" s="59">
        <v>0</v>
      </c>
    </row>
    <row r="356" spans="1:17">
      <c r="A356" t="s">
        <v>3297</v>
      </c>
      <c r="B356" t="s">
        <v>2064</v>
      </c>
      <c r="C356" t="s">
        <v>2496</v>
      </c>
      <c r="D356" s="108" t="s">
        <v>3327</v>
      </c>
      <c r="E356" t="s">
        <v>3239</v>
      </c>
      <c r="F356" t="s">
        <v>251</v>
      </c>
      <c r="G356" s="108" t="s">
        <v>3327</v>
      </c>
      <c r="H356" s="58">
        <v>5.15</v>
      </c>
      <c r="I356" t="s">
        <v>845</v>
      </c>
      <c r="J356" t="s">
        <v>105</v>
      </c>
      <c r="K356" s="59">
        <v>4.4999999999999998E-2</v>
      </c>
      <c r="L356" s="59">
        <v>6.08E-2</v>
      </c>
      <c r="M356" s="58">
        <v>29.95</v>
      </c>
      <c r="N356" s="58">
        <v>93.81</v>
      </c>
      <c r="O356" s="58">
        <v>7.6958013814500001E-2</v>
      </c>
      <c r="P356" s="59">
        <v>2.9999999999999997E-4</v>
      </c>
      <c r="Q356" s="59">
        <v>0</v>
      </c>
    </row>
    <row r="357" spans="1:17">
      <c r="A357" t="s">
        <v>3298</v>
      </c>
      <c r="B357" t="s">
        <v>2064</v>
      </c>
      <c r="C357" t="s">
        <v>2516</v>
      </c>
      <c r="D357" s="108" t="s">
        <v>3327</v>
      </c>
      <c r="E357" t="s">
        <v>3239</v>
      </c>
      <c r="F357" t="s">
        <v>2517</v>
      </c>
      <c r="G357" s="108" t="s">
        <v>3327</v>
      </c>
      <c r="H357" s="58">
        <v>0.7</v>
      </c>
      <c r="I357" t="s">
        <v>885</v>
      </c>
      <c r="J357" t="s">
        <v>100</v>
      </c>
      <c r="K357" s="59">
        <v>7.4499999999999997E-2</v>
      </c>
      <c r="L357" s="59">
        <v>7.6999999999999999E-2</v>
      </c>
      <c r="M357" s="58">
        <v>171.9</v>
      </c>
      <c r="N357" s="58">
        <v>100.71</v>
      </c>
      <c r="O357" s="58">
        <v>0.62790801723</v>
      </c>
      <c r="P357" s="59">
        <v>2.3E-3</v>
      </c>
      <c r="Q357" s="59">
        <v>0</v>
      </c>
    </row>
    <row r="358" spans="1:17">
      <c r="A358" t="s">
        <v>3298</v>
      </c>
      <c r="B358" t="s">
        <v>2064</v>
      </c>
      <c r="C358" t="s">
        <v>2518</v>
      </c>
      <c r="D358" s="108" t="s">
        <v>3327</v>
      </c>
      <c r="E358" t="s">
        <v>3239</v>
      </c>
      <c r="F358" t="s">
        <v>666</v>
      </c>
      <c r="G358" s="108" t="s">
        <v>3327</v>
      </c>
      <c r="H358" s="58">
        <v>0.7</v>
      </c>
      <c r="I358" t="s">
        <v>885</v>
      </c>
      <c r="J358" t="s">
        <v>100</v>
      </c>
      <c r="K358" s="59">
        <v>7.4499999999999997E-2</v>
      </c>
      <c r="L358" s="59">
        <v>7.6999999999999999E-2</v>
      </c>
      <c r="M358" s="58">
        <v>1.48</v>
      </c>
      <c r="N358" s="58">
        <v>100.71</v>
      </c>
      <c r="O358" s="58">
        <v>5.4060725160000002E-3</v>
      </c>
      <c r="P358" s="59">
        <v>0</v>
      </c>
      <c r="Q358" s="59">
        <v>0</v>
      </c>
    </row>
    <row r="359" spans="1:17">
      <c r="A359" t="s">
        <v>3298</v>
      </c>
      <c r="B359" t="s">
        <v>2064</v>
      </c>
      <c r="C359" t="s">
        <v>2519</v>
      </c>
      <c r="D359" s="108" t="s">
        <v>3327</v>
      </c>
      <c r="E359" t="s">
        <v>3239</v>
      </c>
      <c r="F359" t="s">
        <v>2520</v>
      </c>
      <c r="G359" s="108" t="s">
        <v>3327</v>
      </c>
      <c r="H359" s="58">
        <v>0.7</v>
      </c>
      <c r="I359" t="s">
        <v>885</v>
      </c>
      <c r="J359" t="s">
        <v>100</v>
      </c>
      <c r="K359" s="59">
        <v>7.4499999999999997E-2</v>
      </c>
      <c r="L359" s="59">
        <v>7.6999999999999999E-2</v>
      </c>
      <c r="M359" s="58">
        <v>2.68</v>
      </c>
      <c r="N359" s="58">
        <v>100.71</v>
      </c>
      <c r="O359" s="58">
        <v>9.7893745559999995E-3</v>
      </c>
      <c r="P359" s="59">
        <v>0</v>
      </c>
      <c r="Q359" s="59">
        <v>0</v>
      </c>
    </row>
    <row r="360" spans="1:17">
      <c r="A360" t="s">
        <v>3299</v>
      </c>
      <c r="B360" t="s">
        <v>2064</v>
      </c>
      <c r="C360" t="s">
        <v>2372</v>
      </c>
      <c r="D360" s="108" t="s">
        <v>3327</v>
      </c>
      <c r="E360" t="s">
        <v>3239</v>
      </c>
      <c r="F360" t="s">
        <v>358</v>
      </c>
      <c r="G360" s="108" t="s">
        <v>3327</v>
      </c>
      <c r="H360" s="58">
        <v>4.2699999999999996</v>
      </c>
      <c r="I360" t="s">
        <v>845</v>
      </c>
      <c r="J360" t="s">
        <v>104</v>
      </c>
      <c r="K360" s="59">
        <v>3.0300000000000001E-2</v>
      </c>
      <c r="L360" s="59">
        <v>6.3E-2</v>
      </c>
      <c r="M360" s="58">
        <v>77.03</v>
      </c>
      <c r="N360" s="58">
        <v>87.41</v>
      </c>
      <c r="O360" s="58">
        <v>0.3111340829907</v>
      </c>
      <c r="P360" s="59">
        <v>1.1000000000000001E-3</v>
      </c>
      <c r="Q360" s="59">
        <v>0</v>
      </c>
    </row>
    <row r="361" spans="1:17">
      <c r="A361" t="s">
        <v>3300</v>
      </c>
      <c r="B361" t="s">
        <v>2064</v>
      </c>
      <c r="C361" t="s">
        <v>2514</v>
      </c>
      <c r="D361" s="108" t="s">
        <v>3327</v>
      </c>
      <c r="E361" t="s">
        <v>3239</v>
      </c>
      <c r="F361" t="s">
        <v>416</v>
      </c>
      <c r="G361" s="108" t="s">
        <v>3327</v>
      </c>
      <c r="H361" s="58">
        <v>0.25</v>
      </c>
      <c r="I361" t="s">
        <v>885</v>
      </c>
      <c r="J361" t="s">
        <v>100</v>
      </c>
      <c r="K361" s="59">
        <v>7.2700000000000001E-2</v>
      </c>
      <c r="L361" s="59">
        <v>1E-4</v>
      </c>
      <c r="M361" s="58">
        <v>149.77000000000001</v>
      </c>
      <c r="N361" s="58">
        <v>91.926795999999925</v>
      </c>
      <c r="O361" s="58">
        <v>0.49936087111308802</v>
      </c>
      <c r="P361" s="59">
        <v>1.8E-3</v>
      </c>
      <c r="Q361" s="59">
        <v>0</v>
      </c>
    </row>
    <row r="362" spans="1:17">
      <c r="A362" t="s">
        <v>3300</v>
      </c>
      <c r="B362" t="s">
        <v>2064</v>
      </c>
      <c r="C362" t="s">
        <v>2511</v>
      </c>
      <c r="D362" s="108" t="s">
        <v>3327</v>
      </c>
      <c r="E362" t="s">
        <v>3239</v>
      </c>
      <c r="F362" t="s">
        <v>416</v>
      </c>
      <c r="G362" s="108" t="s">
        <v>3327</v>
      </c>
      <c r="H362" s="58">
        <v>0.25</v>
      </c>
      <c r="I362" t="s">
        <v>885</v>
      </c>
      <c r="J362" t="s">
        <v>100</v>
      </c>
      <c r="K362" s="59">
        <v>7.2700000000000001E-2</v>
      </c>
      <c r="L362" s="59">
        <v>1E-4</v>
      </c>
      <c r="M362" s="58">
        <v>0.36</v>
      </c>
      <c r="N362" s="58">
        <v>91.926796999999993</v>
      </c>
      <c r="O362" s="58">
        <v>1.2003065737884E-3</v>
      </c>
      <c r="P362" s="59">
        <v>0</v>
      </c>
      <c r="Q362" s="59">
        <v>0</v>
      </c>
    </row>
    <row r="363" spans="1:17">
      <c r="A363" t="s">
        <v>3300</v>
      </c>
      <c r="B363" t="s">
        <v>2064</v>
      </c>
      <c r="C363" t="s">
        <v>2512</v>
      </c>
      <c r="D363" s="108" t="s">
        <v>3327</v>
      </c>
      <c r="E363" t="s">
        <v>3239</v>
      </c>
      <c r="F363" t="s">
        <v>2513</v>
      </c>
      <c r="G363" s="108" t="s">
        <v>3327</v>
      </c>
      <c r="H363" s="58">
        <v>0.25</v>
      </c>
      <c r="I363" t="s">
        <v>885</v>
      </c>
      <c r="J363" t="s">
        <v>100</v>
      </c>
      <c r="K363" s="59">
        <v>7.2700000000000001E-2</v>
      </c>
      <c r="L363" s="59">
        <v>1E-4</v>
      </c>
      <c r="M363" s="58">
        <v>0.08</v>
      </c>
      <c r="N363" s="58">
        <v>91.926799000000003</v>
      </c>
      <c r="O363" s="58">
        <v>2.6673479997840001E-4</v>
      </c>
      <c r="P363" s="59">
        <v>0</v>
      </c>
      <c r="Q363" s="59">
        <v>0</v>
      </c>
    </row>
    <row r="364" spans="1:17">
      <c r="A364" t="s">
        <v>3300</v>
      </c>
      <c r="B364" t="s">
        <v>2064</v>
      </c>
      <c r="C364" t="s">
        <v>2502</v>
      </c>
      <c r="D364" s="108" t="s">
        <v>3327</v>
      </c>
      <c r="E364" t="s">
        <v>3239</v>
      </c>
      <c r="F364" t="s">
        <v>284</v>
      </c>
      <c r="G364" s="108" t="s">
        <v>3327</v>
      </c>
      <c r="H364" s="58">
        <v>0.25</v>
      </c>
      <c r="I364" t="s">
        <v>885</v>
      </c>
      <c r="J364" t="s">
        <v>100</v>
      </c>
      <c r="K364" s="59">
        <v>7.2700000000000001E-2</v>
      </c>
      <c r="L364" s="59">
        <v>1E-4</v>
      </c>
      <c r="M364" s="58">
        <v>0.11</v>
      </c>
      <c r="N364" s="58">
        <v>91.926800999999998</v>
      </c>
      <c r="O364" s="58">
        <v>3.6676035794969998E-4</v>
      </c>
      <c r="P364" s="59">
        <v>0</v>
      </c>
      <c r="Q364" s="59">
        <v>0</v>
      </c>
    </row>
    <row r="365" spans="1:17">
      <c r="A365" t="s">
        <v>3300</v>
      </c>
      <c r="B365" t="s">
        <v>2064</v>
      </c>
      <c r="C365" t="s">
        <v>2503</v>
      </c>
      <c r="D365" s="108" t="s">
        <v>3327</v>
      </c>
      <c r="E365" t="s">
        <v>3239</v>
      </c>
      <c r="F365" t="s">
        <v>602</v>
      </c>
      <c r="G365" s="108" t="s">
        <v>3327</v>
      </c>
      <c r="H365" s="58">
        <v>0.25</v>
      </c>
      <c r="I365" t="s">
        <v>885</v>
      </c>
      <c r="J365" t="s">
        <v>100</v>
      </c>
      <c r="K365" s="59">
        <v>7.2700000000000001E-2</v>
      </c>
      <c r="L365" s="59">
        <v>1E-4</v>
      </c>
      <c r="M365" s="58">
        <v>0.44</v>
      </c>
      <c r="N365" s="58">
        <v>91.926798000000005</v>
      </c>
      <c r="O365" s="58">
        <v>1.4670413839224E-3</v>
      </c>
      <c r="P365" s="59">
        <v>0</v>
      </c>
      <c r="Q365" s="59">
        <v>0</v>
      </c>
    </row>
    <row r="366" spans="1:17">
      <c r="A366" t="s">
        <v>3300</v>
      </c>
      <c r="B366" t="s">
        <v>2064</v>
      </c>
      <c r="C366" t="s">
        <v>2504</v>
      </c>
      <c r="D366" s="108" t="s">
        <v>3327</v>
      </c>
      <c r="E366" t="s">
        <v>3239</v>
      </c>
      <c r="F366" t="s">
        <v>2505</v>
      </c>
      <c r="G366" s="108" t="s">
        <v>3327</v>
      </c>
      <c r="H366" s="58">
        <v>0.25</v>
      </c>
      <c r="I366" t="s">
        <v>885</v>
      </c>
      <c r="J366" t="s">
        <v>100</v>
      </c>
      <c r="K366" s="59">
        <v>7.2700000000000001E-2</v>
      </c>
      <c r="L366" s="59">
        <v>1E-4</v>
      </c>
      <c r="M366" s="58">
        <v>0.09</v>
      </c>
      <c r="N366" s="58">
        <v>91.926794000000001</v>
      </c>
      <c r="O366" s="58">
        <v>3.000766336542E-4</v>
      </c>
      <c r="P366" s="59">
        <v>0</v>
      </c>
      <c r="Q366" s="59">
        <v>0</v>
      </c>
    </row>
    <row r="367" spans="1:17">
      <c r="A367" t="s">
        <v>3300</v>
      </c>
      <c r="B367" t="s">
        <v>2064</v>
      </c>
      <c r="C367" t="s">
        <v>2506</v>
      </c>
      <c r="D367" s="108" t="s">
        <v>3327</v>
      </c>
      <c r="E367" t="s">
        <v>3239</v>
      </c>
      <c r="F367" t="s">
        <v>2507</v>
      </c>
      <c r="G367" s="108" t="s">
        <v>3327</v>
      </c>
      <c r="H367" s="58">
        <v>0.25</v>
      </c>
      <c r="I367" t="s">
        <v>885</v>
      </c>
      <c r="J367" t="s">
        <v>100</v>
      </c>
      <c r="K367" s="59">
        <v>7.2700000000000001E-2</v>
      </c>
      <c r="L367" s="59">
        <v>1E-4</v>
      </c>
      <c r="M367" s="58">
        <v>0.02</v>
      </c>
      <c r="N367" s="58">
        <v>91.926783</v>
      </c>
      <c r="O367" s="58">
        <v>6.6683688388199998E-5</v>
      </c>
      <c r="P367" s="59">
        <v>0</v>
      </c>
      <c r="Q367" s="59">
        <v>0</v>
      </c>
    </row>
    <row r="368" spans="1:17">
      <c r="A368" t="s">
        <v>3300</v>
      </c>
      <c r="B368" t="s">
        <v>2064</v>
      </c>
      <c r="C368" t="s">
        <v>2508</v>
      </c>
      <c r="D368" s="108" t="s">
        <v>3327</v>
      </c>
      <c r="E368" t="s">
        <v>3239</v>
      </c>
      <c r="F368" t="s">
        <v>234</v>
      </c>
      <c r="G368" s="108" t="s">
        <v>3327</v>
      </c>
      <c r="H368" s="58">
        <v>0.25</v>
      </c>
      <c r="I368" t="s">
        <v>885</v>
      </c>
      <c r="J368" t="s">
        <v>100</v>
      </c>
      <c r="K368" s="59">
        <v>7.2700000000000001E-2</v>
      </c>
      <c r="L368" s="59">
        <v>1E-4</v>
      </c>
      <c r="M368" s="58">
        <v>0.11</v>
      </c>
      <c r="N368" s="58">
        <v>91.926793000000004</v>
      </c>
      <c r="O368" s="58">
        <v>3.6676032603210002E-4</v>
      </c>
      <c r="P368" s="59">
        <v>0</v>
      </c>
      <c r="Q368" s="59">
        <v>0</v>
      </c>
    </row>
    <row r="369" spans="1:17">
      <c r="A369" t="s">
        <v>3300</v>
      </c>
      <c r="B369" t="s">
        <v>2064</v>
      </c>
      <c r="C369" t="s">
        <v>2509</v>
      </c>
      <c r="D369" s="108" t="s">
        <v>3327</v>
      </c>
      <c r="E369" t="s">
        <v>3239</v>
      </c>
      <c r="F369" t="s">
        <v>2510</v>
      </c>
      <c r="G369" s="108" t="s">
        <v>3327</v>
      </c>
      <c r="H369" s="58">
        <v>0.25</v>
      </c>
      <c r="I369" t="s">
        <v>885</v>
      </c>
      <c r="J369" t="s">
        <v>100</v>
      </c>
      <c r="K369" s="59">
        <v>7.2700000000000001E-2</v>
      </c>
      <c r="L369" s="59">
        <v>1E-4</v>
      </c>
      <c r="M369" s="58">
        <v>0.04</v>
      </c>
      <c r="N369" s="58">
        <v>91.926809000000006</v>
      </c>
      <c r="O369" s="58">
        <v>1.333674144972E-4</v>
      </c>
      <c r="P369" s="59">
        <v>0</v>
      </c>
      <c r="Q369" s="59">
        <v>0</v>
      </c>
    </row>
    <row r="370" spans="1:17">
      <c r="A370" t="s">
        <v>3301</v>
      </c>
      <c r="B370" t="s">
        <v>2064</v>
      </c>
      <c r="C370" t="s">
        <v>2537</v>
      </c>
      <c r="D370" s="108" t="s">
        <v>3327</v>
      </c>
      <c r="E370" t="s">
        <v>3239</v>
      </c>
      <c r="F370" t="s">
        <v>416</v>
      </c>
      <c r="G370" s="108" t="s">
        <v>3327</v>
      </c>
      <c r="H370" s="58">
        <v>0.51</v>
      </c>
      <c r="I370" t="s">
        <v>885</v>
      </c>
      <c r="J370" t="s">
        <v>100</v>
      </c>
      <c r="K370" s="59">
        <v>7.6999999999999999E-2</v>
      </c>
      <c r="L370" s="59">
        <v>7.5600000000000001E-2</v>
      </c>
      <c r="M370" s="58">
        <v>90.8</v>
      </c>
      <c r="N370" s="58">
        <v>100.73</v>
      </c>
      <c r="O370" s="58">
        <v>0.33173572068000001</v>
      </c>
      <c r="P370" s="59">
        <v>1.1999999999999999E-3</v>
      </c>
      <c r="Q370" s="59">
        <v>0</v>
      </c>
    </row>
    <row r="371" spans="1:17">
      <c r="A371" t="s">
        <v>3302</v>
      </c>
      <c r="B371" t="s">
        <v>2064</v>
      </c>
      <c r="C371" t="s">
        <v>2485</v>
      </c>
      <c r="D371" s="108" t="s">
        <v>3327</v>
      </c>
      <c r="E371" t="s">
        <v>3239</v>
      </c>
      <c r="F371" t="s">
        <v>365</v>
      </c>
      <c r="G371" s="108" t="s">
        <v>3327</v>
      </c>
      <c r="H371" s="58">
        <v>2.2999999999999998</v>
      </c>
      <c r="I371" t="s">
        <v>845</v>
      </c>
      <c r="J371" t="s">
        <v>100</v>
      </c>
      <c r="K371" s="59">
        <v>7.9600000000000004E-2</v>
      </c>
      <c r="L371" s="59">
        <v>7.6700000000000004E-2</v>
      </c>
      <c r="M371" s="58">
        <v>24.95</v>
      </c>
      <c r="N371" s="58">
        <v>101.66</v>
      </c>
      <c r="O371" s="58">
        <v>9.199584459E-2</v>
      </c>
      <c r="P371" s="59">
        <v>2.9999999999999997E-4</v>
      </c>
      <c r="Q371" s="59">
        <v>0</v>
      </c>
    </row>
    <row r="372" spans="1:17">
      <c r="A372" t="s">
        <v>3302</v>
      </c>
      <c r="B372" t="s">
        <v>2064</v>
      </c>
      <c r="C372" t="s">
        <v>2484</v>
      </c>
      <c r="D372" s="108" t="s">
        <v>3327</v>
      </c>
      <c r="E372" t="s">
        <v>3239</v>
      </c>
      <c r="F372" t="s">
        <v>365</v>
      </c>
      <c r="G372" s="108" t="s">
        <v>3327</v>
      </c>
      <c r="H372" s="58">
        <v>2.2999999999999998</v>
      </c>
      <c r="I372" t="s">
        <v>845</v>
      </c>
      <c r="J372" t="s">
        <v>100</v>
      </c>
      <c r="K372" s="59">
        <v>7.9600000000000004E-2</v>
      </c>
      <c r="L372" s="59">
        <v>7.6700000000000004E-2</v>
      </c>
      <c r="M372" s="58">
        <v>20.13</v>
      </c>
      <c r="N372" s="58">
        <v>101.67</v>
      </c>
      <c r="O372" s="58">
        <v>7.4230802217E-2</v>
      </c>
      <c r="P372" s="59">
        <v>2.9999999999999997E-4</v>
      </c>
      <c r="Q372" s="59">
        <v>0</v>
      </c>
    </row>
    <row r="373" spans="1:17">
      <c r="A373" t="s">
        <v>3302</v>
      </c>
      <c r="B373" t="s">
        <v>2064</v>
      </c>
      <c r="C373" t="s">
        <v>2486</v>
      </c>
      <c r="D373" s="108" t="s">
        <v>3327</v>
      </c>
      <c r="E373" t="s">
        <v>3239</v>
      </c>
      <c r="F373" t="s">
        <v>365</v>
      </c>
      <c r="G373" s="108" t="s">
        <v>3327</v>
      </c>
      <c r="H373" s="58">
        <v>2.2999999999999998</v>
      </c>
      <c r="I373" t="s">
        <v>845</v>
      </c>
      <c r="J373" t="s">
        <v>100</v>
      </c>
      <c r="K373" s="59">
        <v>7.9600000000000004E-2</v>
      </c>
      <c r="L373" s="59">
        <v>7.5999999999999998E-2</v>
      </c>
      <c r="M373" s="58">
        <v>18.39</v>
      </c>
      <c r="N373" s="58">
        <v>101.67</v>
      </c>
      <c r="O373" s="58">
        <v>6.7814428851000003E-2</v>
      </c>
      <c r="P373" s="59">
        <v>2.0000000000000001E-4</v>
      </c>
      <c r="Q373" s="59">
        <v>0</v>
      </c>
    </row>
    <row r="374" spans="1:17">
      <c r="A374" t="s">
        <v>3303</v>
      </c>
      <c r="B374" t="s">
        <v>2064</v>
      </c>
      <c r="C374" t="s">
        <v>2538</v>
      </c>
      <c r="D374" s="108" t="s">
        <v>3327</v>
      </c>
      <c r="E374" t="s">
        <v>3239</v>
      </c>
      <c r="F374" t="s">
        <v>2539</v>
      </c>
      <c r="G374" s="108" t="s">
        <v>3327</v>
      </c>
      <c r="H374" s="58">
        <v>1</v>
      </c>
      <c r="I374" t="s">
        <v>885</v>
      </c>
      <c r="J374" t="s">
        <v>100</v>
      </c>
      <c r="K374" s="59">
        <v>7.8799999999999995E-2</v>
      </c>
      <c r="L374" s="59">
        <v>1E-4</v>
      </c>
      <c r="M374" s="58">
        <v>113.06</v>
      </c>
      <c r="N374" s="58">
        <v>78.199743000000097</v>
      </c>
      <c r="O374" s="58">
        <v>0.32067260696364702</v>
      </c>
      <c r="P374" s="59">
        <v>1.1999999999999999E-3</v>
      </c>
      <c r="Q374" s="59">
        <v>0</v>
      </c>
    </row>
    <row r="375" spans="1:17">
      <c r="A375" t="s">
        <v>3304</v>
      </c>
      <c r="B375" t="s">
        <v>2064</v>
      </c>
      <c r="C375" t="s">
        <v>2371</v>
      </c>
      <c r="D375" s="108" t="s">
        <v>3327</v>
      </c>
      <c r="E375" t="s">
        <v>3239</v>
      </c>
      <c r="F375" t="s">
        <v>389</v>
      </c>
      <c r="G375" s="108" t="s">
        <v>3327</v>
      </c>
      <c r="H375" s="58">
        <v>1.77</v>
      </c>
      <c r="I375" t="s">
        <v>845</v>
      </c>
      <c r="J375" t="s">
        <v>100</v>
      </c>
      <c r="K375" s="59">
        <v>8.4599999999999995E-2</v>
      </c>
      <c r="L375" s="59">
        <v>8.5599999999999996E-2</v>
      </c>
      <c r="M375" s="58">
        <v>45.52</v>
      </c>
      <c r="N375" s="58">
        <v>100.61</v>
      </c>
      <c r="O375" s="58">
        <v>0.166108156344</v>
      </c>
      <c r="P375" s="59">
        <v>5.9999999999999995E-4</v>
      </c>
      <c r="Q375" s="59">
        <v>0</v>
      </c>
    </row>
    <row r="376" spans="1:17">
      <c r="A376" t="s">
        <v>3305</v>
      </c>
      <c r="B376" t="s">
        <v>2064</v>
      </c>
      <c r="C376" t="s">
        <v>2515</v>
      </c>
      <c r="D376" s="108" t="s">
        <v>3327</v>
      </c>
      <c r="E376" t="s">
        <v>3239</v>
      </c>
      <c r="F376" t="s">
        <v>444</v>
      </c>
      <c r="G376" s="108" t="s">
        <v>3327</v>
      </c>
      <c r="H376" s="58">
        <v>2.86</v>
      </c>
      <c r="I376" t="s">
        <v>845</v>
      </c>
      <c r="J376" t="s">
        <v>100</v>
      </c>
      <c r="K376" s="59">
        <v>8.7499999999999994E-2</v>
      </c>
      <c r="L376" s="59">
        <v>9.1300000000000006E-2</v>
      </c>
      <c r="M376" s="58">
        <v>122.48</v>
      </c>
      <c r="N376" s="58">
        <v>100.15</v>
      </c>
      <c r="O376" s="58">
        <v>0.44490131243999997</v>
      </c>
      <c r="P376" s="59">
        <v>1.6000000000000001E-3</v>
      </c>
      <c r="Q376" s="59">
        <v>0</v>
      </c>
    </row>
    <row r="377" spans="1:17">
      <c r="A377" t="s">
        <v>3306</v>
      </c>
      <c r="B377" t="s">
        <v>2064</v>
      </c>
      <c r="C377" t="s">
        <v>2487</v>
      </c>
      <c r="D377" s="108" t="s">
        <v>3327</v>
      </c>
      <c r="E377" t="s">
        <v>3239</v>
      </c>
      <c r="F377" t="s">
        <v>331</v>
      </c>
      <c r="G377" s="108" t="s">
        <v>3327</v>
      </c>
      <c r="H377" s="58">
        <v>0.94</v>
      </c>
      <c r="I377" t="s">
        <v>885</v>
      </c>
      <c r="J377" t="s">
        <v>100</v>
      </c>
      <c r="K377" s="59">
        <v>8.0299999999999996E-2</v>
      </c>
      <c r="L377" s="59">
        <v>8.2500000000000004E-2</v>
      </c>
      <c r="M377" s="58">
        <v>141</v>
      </c>
      <c r="N377" s="58">
        <v>100.86</v>
      </c>
      <c r="O377" s="58">
        <v>0.51580510020000003</v>
      </c>
      <c r="P377" s="59">
        <v>1.9E-3</v>
      </c>
      <c r="Q377" s="59">
        <v>0</v>
      </c>
    </row>
    <row r="378" spans="1:17">
      <c r="A378" t="s">
        <v>3307</v>
      </c>
      <c r="B378" t="s">
        <v>2064</v>
      </c>
      <c r="C378" t="s">
        <v>2535</v>
      </c>
      <c r="D378" s="108" t="s">
        <v>3327</v>
      </c>
      <c r="E378" t="s">
        <v>3239</v>
      </c>
      <c r="F378" t="s">
        <v>2536</v>
      </c>
      <c r="G378" s="108" t="s">
        <v>3327</v>
      </c>
      <c r="H378" s="58">
        <v>0.25</v>
      </c>
      <c r="I378" t="s">
        <v>885</v>
      </c>
      <c r="J378" t="s">
        <v>100</v>
      </c>
      <c r="K378" s="59">
        <v>7.0099999999999996E-2</v>
      </c>
      <c r="L378" s="59">
        <v>1E-4</v>
      </c>
      <c r="M378" s="58">
        <v>99.93</v>
      </c>
      <c r="N378" s="58">
        <v>88.007138000000054</v>
      </c>
      <c r="O378" s="58">
        <v>0.31897844820333199</v>
      </c>
      <c r="P378" s="59">
        <v>1.1999999999999999E-3</v>
      </c>
      <c r="Q378" s="59">
        <v>0</v>
      </c>
    </row>
    <row r="379" spans="1:17">
      <c r="A379" t="s">
        <v>3308</v>
      </c>
      <c r="B379" t="s">
        <v>2064</v>
      </c>
      <c r="C379" t="s">
        <v>2550</v>
      </c>
      <c r="D379" s="108" t="s">
        <v>3327</v>
      </c>
      <c r="E379" t="s">
        <v>3239</v>
      </c>
      <c r="F379" t="s">
        <v>2551</v>
      </c>
      <c r="G379" s="108" t="s">
        <v>3327</v>
      </c>
      <c r="H379" s="58">
        <v>2.2799999999999998</v>
      </c>
      <c r="I379" t="s">
        <v>845</v>
      </c>
      <c r="J379" t="s">
        <v>100</v>
      </c>
      <c r="K379" s="59">
        <v>8.0600000000000005E-2</v>
      </c>
      <c r="L379" s="59">
        <v>9.2200000000000004E-2</v>
      </c>
      <c r="M379" s="58">
        <v>32.82</v>
      </c>
      <c r="N379" s="58">
        <v>98.56</v>
      </c>
      <c r="O379" s="58">
        <v>0.11732399078400001</v>
      </c>
      <c r="P379" s="59">
        <v>4.0000000000000002E-4</v>
      </c>
      <c r="Q379" s="59">
        <v>0</v>
      </c>
    </row>
    <row r="380" spans="1:17">
      <c r="A380" t="s">
        <v>3309</v>
      </c>
      <c r="B380" t="s">
        <v>2064</v>
      </c>
      <c r="C380" t="s">
        <v>2521</v>
      </c>
      <c r="D380" s="108" t="s">
        <v>3327</v>
      </c>
      <c r="E380" t="s">
        <v>3239</v>
      </c>
      <c r="F380" t="s">
        <v>2522</v>
      </c>
      <c r="G380" s="108" t="s">
        <v>3327</v>
      </c>
      <c r="H380" s="58">
        <v>0.82</v>
      </c>
      <c r="I380" t="s">
        <v>885</v>
      </c>
      <c r="J380" t="s">
        <v>100</v>
      </c>
      <c r="K380" s="59">
        <v>7.6999999999999999E-2</v>
      </c>
      <c r="L380" s="59">
        <v>8.5099999999999995E-2</v>
      </c>
      <c r="M380" s="58">
        <v>146.43</v>
      </c>
      <c r="N380" s="58">
        <v>100.16</v>
      </c>
      <c r="O380" s="58">
        <v>0.531951372576</v>
      </c>
      <c r="P380" s="59">
        <v>1.9E-3</v>
      </c>
      <c r="Q380" s="59">
        <v>0</v>
      </c>
    </row>
    <row r="381" spans="1:17">
      <c r="A381" t="s">
        <v>3309</v>
      </c>
      <c r="B381" t="s">
        <v>2064</v>
      </c>
      <c r="C381" t="s">
        <v>2523</v>
      </c>
      <c r="D381" s="108" t="s">
        <v>3327</v>
      </c>
      <c r="E381" t="s">
        <v>3239</v>
      </c>
      <c r="F381" t="s">
        <v>234</v>
      </c>
      <c r="G381" s="108" t="s">
        <v>3327</v>
      </c>
      <c r="H381" s="58">
        <v>0.82</v>
      </c>
      <c r="I381" t="s">
        <v>885</v>
      </c>
      <c r="J381" t="s">
        <v>100</v>
      </c>
      <c r="K381" s="59">
        <v>7.6999999999999999E-2</v>
      </c>
      <c r="L381" s="59">
        <v>7.7299999999999994E-2</v>
      </c>
      <c r="M381" s="58">
        <v>0.42</v>
      </c>
      <c r="N381" s="58">
        <v>100.76</v>
      </c>
      <c r="O381" s="58">
        <v>1.534917384E-3</v>
      </c>
      <c r="P381" s="59">
        <v>0</v>
      </c>
      <c r="Q381" s="59">
        <v>0</v>
      </c>
    </row>
    <row r="382" spans="1:17">
      <c r="A382" t="s">
        <v>3309</v>
      </c>
      <c r="B382" t="s">
        <v>2064</v>
      </c>
      <c r="C382" t="s">
        <v>2524</v>
      </c>
      <c r="D382" s="108" t="s">
        <v>3327</v>
      </c>
      <c r="E382" t="s">
        <v>3239</v>
      </c>
      <c r="F382" t="s">
        <v>2252</v>
      </c>
      <c r="G382" s="108" t="s">
        <v>3327</v>
      </c>
      <c r="H382" s="58">
        <v>0.82</v>
      </c>
      <c r="I382" t="s">
        <v>885</v>
      </c>
      <c r="J382" t="s">
        <v>100</v>
      </c>
      <c r="K382" s="59">
        <v>7.6999999999999999E-2</v>
      </c>
      <c r="L382" s="59">
        <v>7.7299999999999994E-2</v>
      </c>
      <c r="M382" s="58">
        <v>0.24</v>
      </c>
      <c r="N382" s="58">
        <v>100.76</v>
      </c>
      <c r="O382" s="58">
        <v>8.7709564799999995E-4</v>
      </c>
      <c r="P382" s="59">
        <v>0</v>
      </c>
      <c r="Q382" s="59">
        <v>0</v>
      </c>
    </row>
    <row r="383" spans="1:17">
      <c r="A383" t="s">
        <v>3309</v>
      </c>
      <c r="B383" t="s">
        <v>2064</v>
      </c>
      <c r="C383" t="s">
        <v>2525</v>
      </c>
      <c r="D383" s="108" t="s">
        <v>3327</v>
      </c>
      <c r="E383" t="s">
        <v>3239</v>
      </c>
      <c r="F383" t="s">
        <v>2526</v>
      </c>
      <c r="G383" s="108" t="s">
        <v>3327</v>
      </c>
      <c r="H383" s="58">
        <v>0.82</v>
      </c>
      <c r="I383" t="s">
        <v>885</v>
      </c>
      <c r="J383" t="s">
        <v>100</v>
      </c>
      <c r="K383" s="59">
        <v>7.6999999999999999E-2</v>
      </c>
      <c r="L383" s="59">
        <v>7.8100000000000003E-2</v>
      </c>
      <c r="M383" s="58">
        <v>0.35</v>
      </c>
      <c r="N383" s="58">
        <v>100.7</v>
      </c>
      <c r="O383" s="58">
        <v>1.27833615E-3</v>
      </c>
      <c r="P383" s="59">
        <v>0</v>
      </c>
      <c r="Q383" s="59">
        <v>0</v>
      </c>
    </row>
    <row r="384" spans="1:17">
      <c r="A384" t="s">
        <v>3309</v>
      </c>
      <c r="B384" t="s">
        <v>2064</v>
      </c>
      <c r="C384" t="s">
        <v>2527</v>
      </c>
      <c r="D384" s="108" t="s">
        <v>3327</v>
      </c>
      <c r="E384" t="s">
        <v>3239</v>
      </c>
      <c r="F384" t="s">
        <v>2528</v>
      </c>
      <c r="G384" s="108" t="s">
        <v>3327</v>
      </c>
      <c r="H384" s="58">
        <v>0.82</v>
      </c>
      <c r="I384" t="s">
        <v>885</v>
      </c>
      <c r="J384" t="s">
        <v>100</v>
      </c>
      <c r="K384" s="59">
        <v>7.6999999999999999E-2</v>
      </c>
      <c r="L384" s="59">
        <v>7.8100000000000003E-2</v>
      </c>
      <c r="M384" s="58">
        <v>1.38</v>
      </c>
      <c r="N384" s="58">
        <v>100.7</v>
      </c>
      <c r="O384" s="58">
        <v>5.0402968199999999E-3</v>
      </c>
      <c r="P384" s="59">
        <v>0</v>
      </c>
      <c r="Q384" s="59">
        <v>0</v>
      </c>
    </row>
    <row r="385" spans="1:17">
      <c r="A385" t="s">
        <v>3309</v>
      </c>
      <c r="B385" t="s">
        <v>2064</v>
      </c>
      <c r="C385" t="s">
        <v>2529</v>
      </c>
      <c r="D385" s="108" t="s">
        <v>3327</v>
      </c>
      <c r="E385" t="s">
        <v>3239</v>
      </c>
      <c r="F385" t="s">
        <v>2530</v>
      </c>
      <c r="G385" s="108" t="s">
        <v>3327</v>
      </c>
      <c r="H385" s="58">
        <v>0.82</v>
      </c>
      <c r="I385" t="s">
        <v>885</v>
      </c>
      <c r="J385" t="s">
        <v>100</v>
      </c>
      <c r="K385" s="59">
        <v>7.6999999999999999E-2</v>
      </c>
      <c r="L385" s="59">
        <v>7.8100000000000003E-2</v>
      </c>
      <c r="M385" s="58">
        <v>0.27</v>
      </c>
      <c r="N385" s="58">
        <v>100.7</v>
      </c>
      <c r="O385" s="58">
        <v>9.8614503E-4</v>
      </c>
      <c r="P385" s="59">
        <v>0</v>
      </c>
      <c r="Q385" s="59">
        <v>0</v>
      </c>
    </row>
    <row r="386" spans="1:17">
      <c r="A386" t="s">
        <v>3309</v>
      </c>
      <c r="B386" t="s">
        <v>2064</v>
      </c>
      <c r="C386" t="s">
        <v>2531</v>
      </c>
      <c r="D386" s="108" t="s">
        <v>3327</v>
      </c>
      <c r="E386" t="s">
        <v>3239</v>
      </c>
      <c r="F386" t="s">
        <v>2532</v>
      </c>
      <c r="G386" s="108" t="s">
        <v>3327</v>
      </c>
      <c r="H386" s="58">
        <v>0.82</v>
      </c>
      <c r="I386" t="s">
        <v>885</v>
      </c>
      <c r="J386" t="s">
        <v>100</v>
      </c>
      <c r="K386" s="59">
        <v>7.6999999999999999E-2</v>
      </c>
      <c r="L386" s="59">
        <v>7.8100000000000003E-2</v>
      </c>
      <c r="M386" s="58">
        <v>1.45</v>
      </c>
      <c r="N386" s="58">
        <v>100.7</v>
      </c>
      <c r="O386" s="58">
        <v>5.29596405E-3</v>
      </c>
      <c r="P386" s="59">
        <v>0</v>
      </c>
      <c r="Q386" s="59">
        <v>0</v>
      </c>
    </row>
    <row r="387" spans="1:17">
      <c r="A387" t="s">
        <v>3310</v>
      </c>
      <c r="B387" t="s">
        <v>2064</v>
      </c>
      <c r="C387" t="s">
        <v>2549</v>
      </c>
      <c r="D387" s="108" t="s">
        <v>3327</v>
      </c>
      <c r="E387" t="s">
        <v>3239</v>
      </c>
      <c r="F387" t="s">
        <v>207</v>
      </c>
      <c r="G387" s="108" t="s">
        <v>3327</v>
      </c>
      <c r="H387" s="58">
        <v>2.4900000000000002</v>
      </c>
      <c r="I387" t="s">
        <v>845</v>
      </c>
      <c r="J387" t="s">
        <v>100</v>
      </c>
      <c r="K387" s="59">
        <v>8.2000000000000003E-2</v>
      </c>
      <c r="L387" s="59">
        <v>8.5599999999999996E-2</v>
      </c>
      <c r="M387" s="58">
        <v>74.489999999999995</v>
      </c>
      <c r="N387" s="58">
        <v>100.34</v>
      </c>
      <c r="O387" s="58">
        <v>0.27109382578199998</v>
      </c>
      <c r="P387" s="59">
        <v>1E-3</v>
      </c>
      <c r="Q387" s="59">
        <v>0</v>
      </c>
    </row>
    <row r="388" spans="1:17">
      <c r="A388" t="s">
        <v>3311</v>
      </c>
      <c r="B388" t="s">
        <v>2064</v>
      </c>
      <c r="C388" t="s">
        <v>2378</v>
      </c>
      <c r="D388" s="108" t="s">
        <v>3327</v>
      </c>
      <c r="E388" t="s">
        <v>3239</v>
      </c>
      <c r="F388" t="s">
        <v>2375</v>
      </c>
      <c r="G388" s="108" t="s">
        <v>3327</v>
      </c>
      <c r="H388" s="58">
        <v>2.16</v>
      </c>
      <c r="I388" t="s">
        <v>957</v>
      </c>
      <c r="J388" t="s">
        <v>102</v>
      </c>
      <c r="K388" s="59">
        <v>6.6100000000000006E-2</v>
      </c>
      <c r="L388" s="59">
        <v>7.1400000000000005E-2</v>
      </c>
      <c r="M388" s="58">
        <v>46.23</v>
      </c>
      <c r="N388" s="58">
        <v>99.99</v>
      </c>
      <c r="O388" s="58">
        <v>0.1854377223732</v>
      </c>
      <c r="P388" s="59">
        <v>6.9999999999999999E-4</v>
      </c>
      <c r="Q388" s="59">
        <v>0</v>
      </c>
    </row>
    <row r="389" spans="1:17">
      <c r="A389" t="s">
        <v>3311</v>
      </c>
      <c r="B389" t="s">
        <v>2064</v>
      </c>
      <c r="C389" t="s">
        <v>2373</v>
      </c>
      <c r="D389" s="108" t="s">
        <v>3327</v>
      </c>
      <c r="E389" t="s">
        <v>3239</v>
      </c>
      <c r="F389" t="s">
        <v>591</v>
      </c>
      <c r="G389" s="108" t="s">
        <v>3327</v>
      </c>
      <c r="H389" s="58">
        <v>2.17</v>
      </c>
      <c r="I389" t="s">
        <v>957</v>
      </c>
      <c r="J389" t="s">
        <v>102</v>
      </c>
      <c r="K389" s="59">
        <v>6.6000000000000003E-2</v>
      </c>
      <c r="L389" s="59">
        <v>7.1300000000000002E-2</v>
      </c>
      <c r="M389" s="58">
        <v>4.84</v>
      </c>
      <c r="N389" s="58">
        <v>100.13</v>
      </c>
      <c r="O389" s="58">
        <v>1.9441384987200001E-2</v>
      </c>
      <c r="P389" s="59">
        <v>1E-4</v>
      </c>
      <c r="Q389" s="59">
        <v>0</v>
      </c>
    </row>
    <row r="390" spans="1:17">
      <c r="A390" t="s">
        <v>3311</v>
      </c>
      <c r="B390" t="s">
        <v>2064</v>
      </c>
      <c r="C390" t="s">
        <v>2374</v>
      </c>
      <c r="D390" s="108" t="s">
        <v>3327</v>
      </c>
      <c r="E390" t="s">
        <v>3239</v>
      </c>
      <c r="F390" t="s">
        <v>2375</v>
      </c>
      <c r="G390" s="108" t="s">
        <v>3327</v>
      </c>
      <c r="H390" s="58">
        <v>2.17</v>
      </c>
      <c r="I390" t="s">
        <v>957</v>
      </c>
      <c r="J390" t="s">
        <v>102</v>
      </c>
      <c r="K390" s="59">
        <v>6.6000000000000003E-2</v>
      </c>
      <c r="L390" s="59">
        <v>7.1499999999999994E-2</v>
      </c>
      <c r="M390" s="58">
        <v>0.61</v>
      </c>
      <c r="N390" s="58">
        <v>100.09</v>
      </c>
      <c r="O390" s="58">
        <v>2.4492783683999998E-3</v>
      </c>
      <c r="P390" s="59">
        <v>0</v>
      </c>
      <c r="Q390" s="59">
        <v>0</v>
      </c>
    </row>
    <row r="391" spans="1:17">
      <c r="A391" t="s">
        <v>3311</v>
      </c>
      <c r="B391" t="s">
        <v>2064</v>
      </c>
      <c r="C391" t="s">
        <v>2540</v>
      </c>
      <c r="D391" s="108" t="s">
        <v>3327</v>
      </c>
      <c r="E391" t="s">
        <v>3239</v>
      </c>
      <c r="F391" t="s">
        <v>2375</v>
      </c>
      <c r="G391" s="108" t="s">
        <v>3327</v>
      </c>
      <c r="H391" s="58">
        <v>2.16</v>
      </c>
      <c r="I391" t="s">
        <v>957</v>
      </c>
      <c r="J391" t="s">
        <v>102</v>
      </c>
      <c r="K391" s="59">
        <v>6.6000000000000003E-2</v>
      </c>
      <c r="L391" s="59">
        <v>7.1499999999999994E-2</v>
      </c>
      <c r="M391" s="58">
        <v>0.71</v>
      </c>
      <c r="N391" s="58">
        <v>100.1</v>
      </c>
      <c r="O391" s="58">
        <v>2.8510842360000002E-3</v>
      </c>
      <c r="P391" s="59">
        <v>0</v>
      </c>
      <c r="Q391" s="59">
        <v>0</v>
      </c>
    </row>
    <row r="392" spans="1:17">
      <c r="A392" t="s">
        <v>3311</v>
      </c>
      <c r="B392" t="s">
        <v>2064</v>
      </c>
      <c r="C392" t="s">
        <v>2541</v>
      </c>
      <c r="D392" s="108" t="s">
        <v>3327</v>
      </c>
      <c r="E392" t="s">
        <v>3239</v>
      </c>
      <c r="F392" t="s">
        <v>2375</v>
      </c>
      <c r="G392" s="108" t="s">
        <v>3327</v>
      </c>
      <c r="H392" s="58">
        <v>2.16</v>
      </c>
      <c r="I392" t="s">
        <v>957</v>
      </c>
      <c r="J392" t="s">
        <v>102</v>
      </c>
      <c r="K392" s="59">
        <v>6.6000000000000003E-2</v>
      </c>
      <c r="L392" s="59">
        <v>7.2599999999999998E-2</v>
      </c>
      <c r="M392" s="58">
        <v>0.92</v>
      </c>
      <c r="N392" s="58">
        <v>99.88</v>
      </c>
      <c r="O392" s="58">
        <v>3.6862431935999998E-3</v>
      </c>
      <c r="P392" s="59">
        <v>0</v>
      </c>
      <c r="Q392" s="59">
        <v>0</v>
      </c>
    </row>
    <row r="393" spans="1:17">
      <c r="A393" t="s">
        <v>3311</v>
      </c>
      <c r="B393" t="s">
        <v>2064</v>
      </c>
      <c r="C393" t="s">
        <v>2542</v>
      </c>
      <c r="D393" s="108" t="s">
        <v>3327</v>
      </c>
      <c r="E393" t="s">
        <v>3239</v>
      </c>
      <c r="F393" t="s">
        <v>2375</v>
      </c>
      <c r="G393" s="108" t="s">
        <v>3327</v>
      </c>
      <c r="H393" s="58">
        <v>2.16</v>
      </c>
      <c r="I393" t="s">
        <v>957</v>
      </c>
      <c r="J393" t="s">
        <v>102</v>
      </c>
      <c r="K393" s="59">
        <v>6.6000000000000003E-2</v>
      </c>
      <c r="L393" s="59">
        <v>7.1400000000000005E-2</v>
      </c>
      <c r="M393" s="58">
        <v>4.28</v>
      </c>
      <c r="N393" s="58">
        <v>100.11</v>
      </c>
      <c r="O393" s="58">
        <v>1.71885346128E-2</v>
      </c>
      <c r="P393" s="59">
        <v>1E-4</v>
      </c>
      <c r="Q393" s="59">
        <v>0</v>
      </c>
    </row>
    <row r="394" spans="1:17">
      <c r="A394" t="s">
        <v>3311</v>
      </c>
      <c r="B394" t="s">
        <v>2064</v>
      </c>
      <c r="C394" t="s">
        <v>2376</v>
      </c>
      <c r="D394" s="108" t="s">
        <v>3327</v>
      </c>
      <c r="E394" t="s">
        <v>3239</v>
      </c>
      <c r="F394" t="s">
        <v>666</v>
      </c>
      <c r="G394" s="108" t="s">
        <v>3327</v>
      </c>
      <c r="H394" s="58">
        <v>2.17</v>
      </c>
      <c r="I394" t="s">
        <v>957</v>
      </c>
      <c r="J394" t="s">
        <v>102</v>
      </c>
      <c r="K394" s="59">
        <v>6.6000000000000003E-2</v>
      </c>
      <c r="L394" s="59">
        <v>7.1300000000000002E-2</v>
      </c>
      <c r="M394" s="58">
        <v>0.38</v>
      </c>
      <c r="N394" s="58">
        <v>100.13</v>
      </c>
      <c r="O394" s="58">
        <v>1.5263897304E-3</v>
      </c>
      <c r="P394" s="59">
        <v>0</v>
      </c>
      <c r="Q394" s="59">
        <v>0</v>
      </c>
    </row>
    <row r="395" spans="1:17">
      <c r="A395" t="s">
        <v>3311</v>
      </c>
      <c r="B395" t="s">
        <v>2064</v>
      </c>
      <c r="C395" t="s">
        <v>2377</v>
      </c>
      <c r="D395" s="108" t="s">
        <v>3327</v>
      </c>
      <c r="E395" t="s">
        <v>3239</v>
      </c>
      <c r="F395" t="s">
        <v>602</v>
      </c>
      <c r="G395" s="108" t="s">
        <v>3327</v>
      </c>
      <c r="H395" s="58">
        <v>2.16</v>
      </c>
      <c r="I395" t="s">
        <v>957</v>
      </c>
      <c r="J395" t="s">
        <v>102</v>
      </c>
      <c r="K395" s="59">
        <v>6.6000000000000003E-2</v>
      </c>
      <c r="L395" s="59">
        <v>7.1300000000000002E-2</v>
      </c>
      <c r="M395" s="58">
        <v>2.29</v>
      </c>
      <c r="N395" s="58">
        <v>100.13</v>
      </c>
      <c r="O395" s="58">
        <v>9.1985065332000002E-3</v>
      </c>
      <c r="P395" s="59">
        <v>0</v>
      </c>
      <c r="Q395" s="59">
        <v>0</v>
      </c>
    </row>
    <row r="396" spans="1:17">
      <c r="A396" t="s">
        <v>3311</v>
      </c>
      <c r="B396" t="s">
        <v>2064</v>
      </c>
      <c r="C396" t="s">
        <v>2543</v>
      </c>
      <c r="D396" s="108" t="s">
        <v>3327</v>
      </c>
      <c r="E396" t="s">
        <v>3239</v>
      </c>
      <c r="F396" t="s">
        <v>290</v>
      </c>
      <c r="G396" s="108" t="s">
        <v>3327</v>
      </c>
      <c r="H396" s="58">
        <v>2.16</v>
      </c>
      <c r="I396" t="s">
        <v>957</v>
      </c>
      <c r="J396" t="s">
        <v>102</v>
      </c>
      <c r="K396" s="59">
        <v>6.6000000000000003E-2</v>
      </c>
      <c r="L396" s="59">
        <v>7.1300000000000002E-2</v>
      </c>
      <c r="M396" s="58">
        <v>1.04</v>
      </c>
      <c r="N396" s="58">
        <v>100.13</v>
      </c>
      <c r="O396" s="58">
        <v>4.1774876831999997E-3</v>
      </c>
      <c r="P396" s="59">
        <v>0</v>
      </c>
      <c r="Q396" s="59">
        <v>0</v>
      </c>
    </row>
    <row r="397" spans="1:17">
      <c r="A397" t="s">
        <v>3311</v>
      </c>
      <c r="B397" t="s">
        <v>2064</v>
      </c>
      <c r="C397" t="s">
        <v>2544</v>
      </c>
      <c r="D397" s="108" t="s">
        <v>3327</v>
      </c>
      <c r="E397" t="s">
        <v>3239</v>
      </c>
      <c r="F397" t="s">
        <v>240</v>
      </c>
      <c r="G397" s="108" t="s">
        <v>3327</v>
      </c>
      <c r="H397" s="58">
        <v>2.16</v>
      </c>
      <c r="I397" t="s">
        <v>957</v>
      </c>
      <c r="J397" t="s">
        <v>102</v>
      </c>
      <c r="K397" s="59">
        <v>6.6000000000000003E-2</v>
      </c>
      <c r="L397" s="59">
        <v>7.1300000000000002E-2</v>
      </c>
      <c r="M397" s="58">
        <v>1.63</v>
      </c>
      <c r="N397" s="58">
        <v>100.13</v>
      </c>
      <c r="O397" s="58">
        <v>6.5474085804E-3</v>
      </c>
      <c r="P397" s="59">
        <v>0</v>
      </c>
      <c r="Q397" s="59">
        <v>0</v>
      </c>
    </row>
    <row r="398" spans="1:17">
      <c r="A398" t="s">
        <v>3311</v>
      </c>
      <c r="B398" t="s">
        <v>2064</v>
      </c>
      <c r="C398" t="s">
        <v>2545</v>
      </c>
      <c r="D398" s="108" t="s">
        <v>3327</v>
      </c>
      <c r="E398" t="s">
        <v>3239</v>
      </c>
      <c r="F398" t="s">
        <v>2458</v>
      </c>
      <c r="G398" s="108" t="s">
        <v>3327</v>
      </c>
      <c r="H398" s="58">
        <v>2.16</v>
      </c>
      <c r="I398" t="s">
        <v>957</v>
      </c>
      <c r="J398" t="s">
        <v>102</v>
      </c>
      <c r="K398" s="59">
        <v>6.6000000000000003E-2</v>
      </c>
      <c r="L398" s="59">
        <v>7.1300000000000002E-2</v>
      </c>
      <c r="M398" s="58">
        <v>0.38</v>
      </c>
      <c r="N398" s="58">
        <v>100.13</v>
      </c>
      <c r="O398" s="58">
        <v>1.5263897304E-3</v>
      </c>
      <c r="P398" s="59">
        <v>0</v>
      </c>
      <c r="Q398" s="59">
        <v>0</v>
      </c>
    </row>
    <row r="399" spans="1:17">
      <c r="A399" t="s">
        <v>3311</v>
      </c>
      <c r="B399" t="s">
        <v>2064</v>
      </c>
      <c r="C399" t="s">
        <v>2546</v>
      </c>
      <c r="D399" s="108" t="s">
        <v>3327</v>
      </c>
      <c r="E399" t="s">
        <v>3239</v>
      </c>
      <c r="F399" t="s">
        <v>767</v>
      </c>
      <c r="G399" s="108" t="s">
        <v>3327</v>
      </c>
      <c r="H399" s="58">
        <v>2.14</v>
      </c>
      <c r="I399" t="s">
        <v>957</v>
      </c>
      <c r="J399" t="s">
        <v>102</v>
      </c>
      <c r="K399" s="59">
        <v>6.4299999999999996E-2</v>
      </c>
      <c r="L399" s="59">
        <v>7.5999999999999998E-2</v>
      </c>
      <c r="M399" s="58">
        <v>3.53</v>
      </c>
      <c r="N399" s="58">
        <v>100.16</v>
      </c>
      <c r="O399" s="58">
        <v>1.4183605516800001E-2</v>
      </c>
      <c r="P399" s="59">
        <v>1E-4</v>
      </c>
      <c r="Q399" s="59">
        <v>0</v>
      </c>
    </row>
    <row r="400" spans="1:17">
      <c r="A400" t="s">
        <v>3311</v>
      </c>
      <c r="B400" t="s">
        <v>2064</v>
      </c>
      <c r="C400" t="s">
        <v>2547</v>
      </c>
      <c r="D400" s="108" t="s">
        <v>3327</v>
      </c>
      <c r="E400" t="s">
        <v>3239</v>
      </c>
      <c r="F400" t="s">
        <v>2548</v>
      </c>
      <c r="G400" s="108" t="s">
        <v>3327</v>
      </c>
      <c r="H400" s="58">
        <v>2.15</v>
      </c>
      <c r="I400" t="s">
        <v>957</v>
      </c>
      <c r="J400" t="s">
        <v>102</v>
      </c>
      <c r="K400" s="59">
        <v>6.6100000000000006E-2</v>
      </c>
      <c r="L400" s="59">
        <v>6.9699999999999998E-2</v>
      </c>
      <c r="M400" s="58">
        <v>0.4</v>
      </c>
      <c r="N400" s="58">
        <v>100.72</v>
      </c>
      <c r="O400" s="58">
        <v>1.616193408E-3</v>
      </c>
      <c r="P400" s="59">
        <v>0</v>
      </c>
      <c r="Q400" s="59">
        <v>0</v>
      </c>
    </row>
    <row r="401" spans="1:17">
      <c r="A401" t="s">
        <v>3312</v>
      </c>
      <c r="B401" t="s">
        <v>2064</v>
      </c>
      <c r="C401" t="s">
        <v>2497</v>
      </c>
      <c r="D401" s="108" t="s">
        <v>3327</v>
      </c>
      <c r="E401" t="s">
        <v>3239</v>
      </c>
      <c r="F401" t="s">
        <v>2498</v>
      </c>
      <c r="G401" s="108" t="s">
        <v>3327</v>
      </c>
      <c r="H401" s="58">
        <v>3.25</v>
      </c>
      <c r="I401" t="s">
        <v>903</v>
      </c>
      <c r="J401" t="s">
        <v>102</v>
      </c>
      <c r="K401" s="59">
        <v>7.5700000000000003E-2</v>
      </c>
      <c r="L401" s="59">
        <v>7.3899999999999993E-2</v>
      </c>
      <c r="M401" s="58">
        <v>50.34</v>
      </c>
      <c r="N401" s="58">
        <v>101.55</v>
      </c>
      <c r="O401" s="58">
        <v>0.20507407513199999</v>
      </c>
      <c r="P401" s="59">
        <v>6.9999999999999999E-4</v>
      </c>
      <c r="Q401" s="59">
        <v>0</v>
      </c>
    </row>
    <row r="402" spans="1:17">
      <c r="A402" t="s">
        <v>3312</v>
      </c>
      <c r="B402" t="s">
        <v>2064</v>
      </c>
      <c r="C402" t="s">
        <v>2499</v>
      </c>
      <c r="D402" s="108" t="s">
        <v>3327</v>
      </c>
      <c r="E402" t="s">
        <v>3239</v>
      </c>
      <c r="F402" t="s">
        <v>2498</v>
      </c>
      <c r="G402" s="108" t="s">
        <v>3327</v>
      </c>
      <c r="H402" s="58">
        <v>3.17</v>
      </c>
      <c r="I402" t="s">
        <v>903</v>
      </c>
      <c r="J402" t="s">
        <v>100</v>
      </c>
      <c r="K402" s="59">
        <v>9.0800000000000006E-2</v>
      </c>
      <c r="L402" s="59">
        <v>9.5100000000000004E-2</v>
      </c>
      <c r="M402" s="58">
        <v>138.61000000000001</v>
      </c>
      <c r="N402" s="58">
        <v>100.78</v>
      </c>
      <c r="O402" s="58">
        <v>0.50665983006600002</v>
      </c>
      <c r="P402" s="59">
        <v>1.8E-3</v>
      </c>
      <c r="Q402" s="59">
        <v>0</v>
      </c>
    </row>
    <row r="403" spans="1:17">
      <c r="A403" t="s">
        <v>3313</v>
      </c>
      <c r="B403" t="s">
        <v>2064</v>
      </c>
      <c r="C403" t="s">
        <v>2492</v>
      </c>
      <c r="D403" s="108" t="s">
        <v>3327</v>
      </c>
      <c r="E403" t="s">
        <v>3239</v>
      </c>
      <c r="F403" t="s">
        <v>365</v>
      </c>
      <c r="G403" s="108" t="s">
        <v>3327</v>
      </c>
      <c r="H403" s="58">
        <v>1.4</v>
      </c>
      <c r="I403" t="s">
        <v>845</v>
      </c>
      <c r="J403" t="s">
        <v>100</v>
      </c>
      <c r="K403" s="59">
        <v>5.7799999999999997E-2</v>
      </c>
      <c r="L403" s="59">
        <v>7.8399999999999997E-2</v>
      </c>
      <c r="M403" s="58">
        <v>12.4</v>
      </c>
      <c r="N403" s="58">
        <v>97.63</v>
      </c>
      <c r="O403" s="58">
        <v>4.3908897240000001E-2</v>
      </c>
      <c r="P403" s="59">
        <v>2.0000000000000001E-4</v>
      </c>
      <c r="Q403" s="59">
        <v>0</v>
      </c>
    </row>
    <row r="404" spans="1:17">
      <c r="A404" t="s">
        <v>3313</v>
      </c>
      <c r="B404" t="s">
        <v>2064</v>
      </c>
      <c r="C404" t="s">
        <v>2488</v>
      </c>
      <c r="D404" s="108" t="s">
        <v>3327</v>
      </c>
      <c r="E404" t="s">
        <v>3239</v>
      </c>
      <c r="F404" t="s">
        <v>2489</v>
      </c>
      <c r="G404" s="108" t="s">
        <v>3327</v>
      </c>
      <c r="H404" s="58">
        <v>1.38</v>
      </c>
      <c r="I404" t="s">
        <v>845</v>
      </c>
      <c r="J404" t="s">
        <v>100</v>
      </c>
      <c r="K404" s="59">
        <v>8.2000000000000003E-2</v>
      </c>
      <c r="L404" s="59">
        <v>6.8000000000000005E-2</v>
      </c>
      <c r="M404" s="58">
        <v>30.54</v>
      </c>
      <c r="N404" s="58">
        <v>101.82</v>
      </c>
      <c r="O404" s="58">
        <v>0.11278456815600001</v>
      </c>
      <c r="P404" s="59">
        <v>4.0000000000000002E-4</v>
      </c>
      <c r="Q404" s="59">
        <v>0</v>
      </c>
    </row>
    <row r="405" spans="1:17">
      <c r="A405" t="s">
        <v>3313</v>
      </c>
      <c r="B405" t="s">
        <v>2064</v>
      </c>
      <c r="C405" t="s">
        <v>2493</v>
      </c>
      <c r="D405" s="108" t="s">
        <v>3327</v>
      </c>
      <c r="E405" t="s">
        <v>3239</v>
      </c>
      <c r="F405" t="s">
        <v>365</v>
      </c>
      <c r="G405" s="108" t="s">
        <v>3327</v>
      </c>
      <c r="H405" s="58">
        <v>1.38</v>
      </c>
      <c r="I405" t="s">
        <v>845</v>
      </c>
      <c r="J405" t="s">
        <v>100</v>
      </c>
      <c r="K405" s="59">
        <v>8.2000000000000003E-2</v>
      </c>
      <c r="L405" s="59">
        <v>7.9100000000000004E-2</v>
      </c>
      <c r="M405" s="58">
        <v>1.8</v>
      </c>
      <c r="N405" s="58">
        <v>100.97</v>
      </c>
      <c r="O405" s="58">
        <v>6.5919274200000001E-3</v>
      </c>
      <c r="P405" s="59">
        <v>0</v>
      </c>
      <c r="Q405" s="59">
        <v>0</v>
      </c>
    </row>
    <row r="406" spans="1:17">
      <c r="A406" t="s">
        <v>3313</v>
      </c>
      <c r="B406" t="s">
        <v>2064</v>
      </c>
      <c r="C406" t="s">
        <v>2490</v>
      </c>
      <c r="D406" s="108" t="s">
        <v>3327</v>
      </c>
      <c r="E406" t="s">
        <v>3239</v>
      </c>
      <c r="F406" t="s">
        <v>2491</v>
      </c>
      <c r="G406" s="108" t="s">
        <v>3327</v>
      </c>
      <c r="H406" s="58">
        <v>3.37</v>
      </c>
      <c r="I406" t="s">
        <v>845</v>
      </c>
      <c r="J406" t="s">
        <v>100</v>
      </c>
      <c r="K406" s="59">
        <v>9.1999999999999998E-2</v>
      </c>
      <c r="L406" s="59">
        <v>0.1094</v>
      </c>
      <c r="M406" s="58">
        <v>119.03</v>
      </c>
      <c r="N406" s="58">
        <v>96.08</v>
      </c>
      <c r="O406" s="58">
        <v>0.41479831504800002</v>
      </c>
      <c r="P406" s="59">
        <v>1.5E-3</v>
      </c>
      <c r="Q406" s="59">
        <v>0</v>
      </c>
    </row>
    <row r="407" spans="1:17">
      <c r="A407" s="77" t="s">
        <v>2432</v>
      </c>
      <c r="B407" s="109" t="s">
        <v>3327</v>
      </c>
      <c r="C407" s="109" t="s">
        <v>3327</v>
      </c>
      <c r="D407" s="110" t="s">
        <v>3327</v>
      </c>
      <c r="E407" s="110" t="s">
        <v>3327</v>
      </c>
      <c r="F407" s="110" t="s">
        <v>3327</v>
      </c>
      <c r="G407" s="110" t="s">
        <v>3327</v>
      </c>
      <c r="H407" s="78">
        <v>0</v>
      </c>
      <c r="I407" s="110" t="s">
        <v>3327</v>
      </c>
      <c r="J407" s="110" t="s">
        <v>3327</v>
      </c>
      <c r="K407" s="110" t="s">
        <v>3327</v>
      </c>
      <c r="L407" s="79">
        <v>0</v>
      </c>
      <c r="M407" s="78">
        <v>0</v>
      </c>
      <c r="N407" s="110" t="s">
        <v>3327</v>
      </c>
      <c r="O407" s="78">
        <v>0</v>
      </c>
      <c r="P407" s="79">
        <v>0</v>
      </c>
      <c r="Q407" s="79">
        <v>0</v>
      </c>
    </row>
    <row r="408" spans="1:17">
      <c r="A408" t="s">
        <v>180</v>
      </c>
      <c r="B408" s="109" t="s">
        <v>3327</v>
      </c>
      <c r="C408" t="s">
        <v>180</v>
      </c>
      <c r="D408" s="110" t="s">
        <v>3327</v>
      </c>
      <c r="E408" t="s">
        <v>180</v>
      </c>
      <c r="F408" s="110" t="s">
        <v>3327</v>
      </c>
      <c r="G408" s="110" t="s">
        <v>3327</v>
      </c>
      <c r="H408" s="58">
        <v>0</v>
      </c>
      <c r="I408" t="s">
        <v>180</v>
      </c>
      <c r="J408" t="s">
        <v>180</v>
      </c>
      <c r="K408" s="59">
        <v>0</v>
      </c>
      <c r="L408" s="59">
        <v>0</v>
      </c>
      <c r="M408" s="58">
        <v>0</v>
      </c>
      <c r="N408" s="58">
        <v>0</v>
      </c>
      <c r="O408" s="58">
        <v>0</v>
      </c>
      <c r="P408" s="59">
        <v>0</v>
      </c>
      <c r="Q408" s="59">
        <v>0</v>
      </c>
    </row>
    <row r="409" spans="1:17">
      <c r="A409" t="s">
        <v>192</v>
      </c>
      <c r="B409" s="109" t="s">
        <v>3327</v>
      </c>
      <c r="C409" s="109" t="s">
        <v>3327</v>
      </c>
      <c r="D409" s="110" t="s">
        <v>3327</v>
      </c>
      <c r="E409" s="110" t="s">
        <v>3327</v>
      </c>
      <c r="F409" s="110" t="s">
        <v>3327</v>
      </c>
      <c r="G409" s="110" t="s">
        <v>3327</v>
      </c>
      <c r="H409" s="110" t="s">
        <v>3327</v>
      </c>
      <c r="I409" s="110" t="s">
        <v>3327</v>
      </c>
      <c r="J409" s="110" t="s">
        <v>3327</v>
      </c>
      <c r="K409" s="110" t="s">
        <v>3327</v>
      </c>
      <c r="L409" s="110" t="s">
        <v>3327</v>
      </c>
      <c r="M409" s="110" t="s">
        <v>3327</v>
      </c>
      <c r="N409" s="110" t="s">
        <v>3327</v>
      </c>
      <c r="O409" s="110" t="s">
        <v>3327</v>
      </c>
      <c r="P409" s="110" t="s">
        <v>3327</v>
      </c>
      <c r="Q409" s="110" t="s">
        <v>3327</v>
      </c>
    </row>
    <row r="410" spans="1:17">
      <c r="A410" t="s">
        <v>303</v>
      </c>
      <c r="B410" s="109" t="s">
        <v>3327</v>
      </c>
      <c r="C410" s="109" t="s">
        <v>3327</v>
      </c>
      <c r="D410" s="110" t="s">
        <v>3327</v>
      </c>
      <c r="E410" s="110" t="s">
        <v>3327</v>
      </c>
      <c r="F410" s="110" t="s">
        <v>3327</v>
      </c>
      <c r="G410" s="110" t="s">
        <v>3327</v>
      </c>
      <c r="H410" s="110" t="s">
        <v>3327</v>
      </c>
      <c r="I410" s="110" t="s">
        <v>3327</v>
      </c>
      <c r="J410" s="110" t="s">
        <v>3327</v>
      </c>
      <c r="K410" s="110" t="s">
        <v>3327</v>
      </c>
      <c r="L410" s="110" t="s">
        <v>3327</v>
      </c>
      <c r="M410" s="110" t="s">
        <v>3327</v>
      </c>
      <c r="N410" s="110" t="s">
        <v>3327</v>
      </c>
      <c r="O410" s="110" t="s">
        <v>3327</v>
      </c>
      <c r="P410" s="110" t="s">
        <v>3327</v>
      </c>
      <c r="Q410" s="110" t="s">
        <v>3327</v>
      </c>
    </row>
    <row r="411" spans="1:17">
      <c r="A411" t="s">
        <v>304</v>
      </c>
      <c r="B411" s="109" t="s">
        <v>3327</v>
      </c>
      <c r="C411" s="109" t="s">
        <v>3327</v>
      </c>
      <c r="D411" s="110" t="s">
        <v>3327</v>
      </c>
      <c r="E411" s="110" t="s">
        <v>3327</v>
      </c>
      <c r="F411" s="110" t="s">
        <v>3327</v>
      </c>
      <c r="G411" s="110" t="s">
        <v>3327</v>
      </c>
      <c r="H411" s="110" t="s">
        <v>3327</v>
      </c>
      <c r="I411" s="110" t="s">
        <v>3327</v>
      </c>
      <c r="J411" s="110" t="s">
        <v>3327</v>
      </c>
      <c r="K411" s="110" t="s">
        <v>3327</v>
      </c>
      <c r="L411" s="110" t="s">
        <v>3327</v>
      </c>
      <c r="M411" s="110" t="s">
        <v>3327</v>
      </c>
      <c r="N411" s="110" t="s">
        <v>3327</v>
      </c>
      <c r="O411" s="110" t="s">
        <v>3327</v>
      </c>
      <c r="P411" s="110" t="s">
        <v>3327</v>
      </c>
      <c r="Q411" s="110" t="s">
        <v>3327</v>
      </c>
    </row>
    <row r="412" spans="1:17">
      <c r="A412" t="s">
        <v>305</v>
      </c>
      <c r="B412" s="109" t="s">
        <v>3327</v>
      </c>
      <c r="C412" s="109" t="s">
        <v>3327</v>
      </c>
      <c r="D412" s="110" t="s">
        <v>3327</v>
      </c>
      <c r="E412" s="110" t="s">
        <v>3327</v>
      </c>
      <c r="F412" s="110" t="s">
        <v>3327</v>
      </c>
      <c r="G412" s="110" t="s">
        <v>3327</v>
      </c>
      <c r="H412" s="110" t="s">
        <v>3327</v>
      </c>
      <c r="I412" s="110" t="s">
        <v>3327</v>
      </c>
      <c r="J412" s="110" t="s">
        <v>3327</v>
      </c>
      <c r="K412" s="110" t="s">
        <v>3327</v>
      </c>
      <c r="L412" s="110" t="s">
        <v>3327</v>
      </c>
      <c r="M412" s="110" t="s">
        <v>3327</v>
      </c>
      <c r="N412" s="110" t="s">
        <v>3327</v>
      </c>
      <c r="O412" s="110" t="s">
        <v>3327</v>
      </c>
      <c r="P412" s="110" t="s">
        <v>3327</v>
      </c>
      <c r="Q412" s="110" t="s">
        <v>3327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34" width="5.7109375" style="14" hidden="1"/>
    <col min="35" max="46" width="9.140625" style="14" hidden="1"/>
    <col min="47" max="52" width="0" style="14" hidden="1"/>
    <col min="53" max="16384" width="9.140625" style="14" hidden="1"/>
  </cols>
  <sheetData>
    <row r="1" spans="1:20">
      <c r="A1" s="2" t="s">
        <v>0</v>
      </c>
      <c r="B1" s="64" t="s">
        <v>3326</v>
      </c>
    </row>
    <row r="2" spans="1:20">
      <c r="A2" s="2" t="s">
        <v>1</v>
      </c>
      <c r="B2" s="10" t="s">
        <v>2601</v>
      </c>
    </row>
    <row r="3" spans="1:20">
      <c r="A3" s="2" t="s">
        <v>2</v>
      </c>
      <c r="B3" s="21" t="s">
        <v>2602</v>
      </c>
    </row>
    <row r="4" spans="1:20">
      <c r="A4" s="2" t="s">
        <v>3</v>
      </c>
      <c r="B4" s="65" t="s">
        <v>165</v>
      </c>
    </row>
    <row r="5" spans="1:20" s="16" customFormat="1">
      <c r="A5" s="35" t="s">
        <v>92</v>
      </c>
      <c r="B5" s="36" t="s">
        <v>46</v>
      </c>
      <c r="C5" s="36" t="s">
        <v>47</v>
      </c>
      <c r="D5" s="36" t="s">
        <v>48</v>
      </c>
      <c r="E5" s="36" t="s">
        <v>49</v>
      </c>
      <c r="F5" s="36" t="s">
        <v>68</v>
      </c>
      <c r="G5" s="36" t="s">
        <v>50</v>
      </c>
      <c r="H5" s="36" t="s">
        <v>129</v>
      </c>
      <c r="I5" s="36" t="s">
        <v>52</v>
      </c>
      <c r="J5" s="36" t="s">
        <v>155</v>
      </c>
      <c r="K5" s="36" t="s">
        <v>156</v>
      </c>
      <c r="L5" s="36" t="s">
        <v>5</v>
      </c>
      <c r="M5" s="36" t="s">
        <v>54</v>
      </c>
      <c r="N5" s="37" t="s">
        <v>151</v>
      </c>
      <c r="O5" s="14"/>
      <c r="P5" s="14"/>
      <c r="Q5" s="14"/>
      <c r="R5" s="14"/>
      <c r="S5" s="14"/>
      <c r="T5" s="14"/>
    </row>
    <row r="6" spans="1:20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03" t="s">
        <v>3327</v>
      </c>
      <c r="F6" s="23" t="s">
        <v>71</v>
      </c>
      <c r="G6" s="103" t="s">
        <v>3327</v>
      </c>
      <c r="H6" s="23" t="s">
        <v>7</v>
      </c>
      <c r="I6" s="23" t="s">
        <v>7</v>
      </c>
      <c r="J6" s="23" t="s">
        <v>152</v>
      </c>
      <c r="K6" s="103" t="s">
        <v>3327</v>
      </c>
      <c r="L6" s="23" t="s">
        <v>6</v>
      </c>
      <c r="M6" s="23" t="s">
        <v>7</v>
      </c>
      <c r="N6" s="32" t="s">
        <v>7</v>
      </c>
      <c r="O6" s="14"/>
      <c r="P6" s="14"/>
      <c r="Q6" s="14"/>
      <c r="R6" s="14"/>
      <c r="S6" s="14"/>
      <c r="T6" s="14"/>
    </row>
    <row r="7" spans="1:20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26" t="s">
        <v>73</v>
      </c>
      <c r="N7" s="26" t="s">
        <v>74</v>
      </c>
      <c r="O7" s="14"/>
      <c r="P7" s="14"/>
      <c r="Q7" s="14"/>
      <c r="R7" s="14"/>
      <c r="S7" s="14"/>
      <c r="T7" s="14"/>
    </row>
    <row r="8" spans="1:20" s="18" customFormat="1" ht="20.25">
      <c r="A8" s="19" t="s">
        <v>130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105" t="s">
        <v>3327</v>
      </c>
      <c r="I8" s="105" t="s">
        <v>3327</v>
      </c>
      <c r="J8" s="56">
        <v>0</v>
      </c>
      <c r="K8" s="105" t="s">
        <v>3327</v>
      </c>
      <c r="L8" s="56">
        <v>0</v>
      </c>
      <c r="M8" s="57">
        <v>0</v>
      </c>
      <c r="N8" s="57">
        <v>0</v>
      </c>
      <c r="O8" s="14"/>
      <c r="P8" s="14"/>
      <c r="Q8" s="14"/>
      <c r="R8" s="14"/>
      <c r="S8" s="14"/>
      <c r="T8" s="14"/>
    </row>
    <row r="9" spans="1:20">
      <c r="A9" s="60" t="s">
        <v>173</v>
      </c>
      <c r="B9" s="109" t="s">
        <v>3327</v>
      </c>
      <c r="C9" s="109" t="s">
        <v>3327</v>
      </c>
      <c r="D9" s="110" t="s">
        <v>3327</v>
      </c>
      <c r="E9" s="110" t="s">
        <v>3327</v>
      </c>
      <c r="F9" s="62">
        <v>0</v>
      </c>
      <c r="G9" s="110" t="s">
        <v>3327</v>
      </c>
      <c r="H9" s="110" t="s">
        <v>3327</v>
      </c>
      <c r="I9" s="61">
        <v>0</v>
      </c>
      <c r="J9" s="62">
        <v>0</v>
      </c>
      <c r="K9" s="110" t="s">
        <v>3327</v>
      </c>
      <c r="L9" s="62">
        <v>0</v>
      </c>
      <c r="M9" s="61">
        <v>0</v>
      </c>
      <c r="N9" s="61">
        <v>0</v>
      </c>
    </row>
    <row r="10" spans="1:20">
      <c r="A10" s="60" t="s">
        <v>1909</v>
      </c>
      <c r="B10" s="109" t="s">
        <v>3327</v>
      </c>
      <c r="C10" s="109" t="s">
        <v>3327</v>
      </c>
      <c r="D10" s="110" t="s">
        <v>3327</v>
      </c>
      <c r="E10" s="110" t="s">
        <v>3327</v>
      </c>
      <c r="F10" s="62">
        <v>0</v>
      </c>
      <c r="G10" s="110" t="s">
        <v>3327</v>
      </c>
      <c r="H10" s="110" t="s">
        <v>3327</v>
      </c>
      <c r="I10" s="61">
        <v>0</v>
      </c>
      <c r="J10" s="62">
        <v>0</v>
      </c>
      <c r="K10" s="110" t="s">
        <v>3327</v>
      </c>
      <c r="L10" s="62">
        <v>0</v>
      </c>
      <c r="M10" s="61">
        <v>0</v>
      </c>
      <c r="N10" s="61">
        <v>0</v>
      </c>
    </row>
    <row r="11" spans="1:20">
      <c r="A11" t="s">
        <v>180</v>
      </c>
      <c r="B11" t="s">
        <v>180</v>
      </c>
      <c r="C11" s="109" t="s">
        <v>3327</v>
      </c>
      <c r="D11" t="s">
        <v>180</v>
      </c>
      <c r="E11" s="110" t="s">
        <v>3327</v>
      </c>
      <c r="F11" s="58">
        <v>0</v>
      </c>
      <c r="G11" t="s">
        <v>180</v>
      </c>
      <c r="H11" s="59">
        <v>0</v>
      </c>
      <c r="I11" s="59">
        <v>0</v>
      </c>
      <c r="J11" s="58">
        <v>0</v>
      </c>
      <c r="K11" s="58">
        <v>0</v>
      </c>
      <c r="L11" s="58">
        <v>0</v>
      </c>
      <c r="M11" s="59">
        <v>0</v>
      </c>
      <c r="N11" s="59">
        <v>0</v>
      </c>
    </row>
    <row r="12" spans="1:20">
      <c r="A12" s="60" t="s">
        <v>1910</v>
      </c>
      <c r="B12" s="109" t="s">
        <v>3327</v>
      </c>
      <c r="C12" s="109" t="s">
        <v>3327</v>
      </c>
      <c r="D12" s="110" t="s">
        <v>3327</v>
      </c>
      <c r="E12" s="110" t="s">
        <v>3327</v>
      </c>
      <c r="F12" s="62">
        <v>0</v>
      </c>
      <c r="G12" s="110" t="s">
        <v>3327</v>
      </c>
      <c r="H12" s="110" t="s">
        <v>3327</v>
      </c>
      <c r="I12" s="61">
        <v>0</v>
      </c>
      <c r="J12" s="62">
        <v>0</v>
      </c>
      <c r="K12" s="110" t="s">
        <v>3327</v>
      </c>
      <c r="L12" s="62">
        <v>0</v>
      </c>
      <c r="M12" s="61">
        <v>0</v>
      </c>
      <c r="N12" s="61">
        <v>0</v>
      </c>
    </row>
    <row r="13" spans="1:20">
      <c r="A13" t="s">
        <v>180</v>
      </c>
      <c r="B13" t="s">
        <v>180</v>
      </c>
      <c r="C13" s="109" t="s">
        <v>3327</v>
      </c>
      <c r="D13" t="s">
        <v>180</v>
      </c>
      <c r="E13" s="110" t="s">
        <v>3327</v>
      </c>
      <c r="F13" s="58">
        <v>0</v>
      </c>
      <c r="G13" t="s">
        <v>180</v>
      </c>
      <c r="H13" s="59">
        <v>0</v>
      </c>
      <c r="I13" s="59">
        <v>0</v>
      </c>
      <c r="J13" s="58">
        <v>0</v>
      </c>
      <c r="K13" s="58">
        <v>0</v>
      </c>
      <c r="L13" s="58">
        <v>0</v>
      </c>
      <c r="M13" s="59">
        <v>0</v>
      </c>
      <c r="N13" s="59">
        <v>0</v>
      </c>
    </row>
    <row r="14" spans="1:20">
      <c r="A14" s="60" t="s">
        <v>2552</v>
      </c>
      <c r="B14" s="109" t="s">
        <v>3327</v>
      </c>
      <c r="C14" s="109" t="s">
        <v>3327</v>
      </c>
      <c r="D14" s="110" t="s">
        <v>3327</v>
      </c>
      <c r="E14" s="110" t="s">
        <v>3327</v>
      </c>
      <c r="F14" s="62">
        <v>0</v>
      </c>
      <c r="G14" s="110" t="s">
        <v>3327</v>
      </c>
      <c r="H14" s="110" t="s">
        <v>3327</v>
      </c>
      <c r="I14" s="61">
        <v>0</v>
      </c>
      <c r="J14" s="62">
        <v>0</v>
      </c>
      <c r="K14" s="110" t="s">
        <v>3327</v>
      </c>
      <c r="L14" s="62">
        <v>0</v>
      </c>
      <c r="M14" s="61">
        <v>0</v>
      </c>
      <c r="N14" s="61">
        <v>0</v>
      </c>
    </row>
    <row r="15" spans="1:20">
      <c r="A15" t="s">
        <v>180</v>
      </c>
      <c r="B15" t="s">
        <v>180</v>
      </c>
      <c r="C15" s="109" t="s">
        <v>3327</v>
      </c>
      <c r="D15" t="s">
        <v>180</v>
      </c>
      <c r="E15" s="110" t="s">
        <v>3327</v>
      </c>
      <c r="F15" s="58">
        <v>0</v>
      </c>
      <c r="G15" t="s">
        <v>180</v>
      </c>
      <c r="H15" s="59">
        <v>0</v>
      </c>
      <c r="I15" s="59">
        <v>0</v>
      </c>
      <c r="J15" s="58">
        <v>0</v>
      </c>
      <c r="K15" s="58">
        <v>0</v>
      </c>
      <c r="L15" s="58">
        <v>0</v>
      </c>
      <c r="M15" s="59">
        <v>0</v>
      </c>
      <c r="N15" s="59">
        <v>0</v>
      </c>
    </row>
    <row r="16" spans="1:20">
      <c r="A16" s="60" t="s">
        <v>2553</v>
      </c>
      <c r="B16" s="109" t="s">
        <v>3327</v>
      </c>
      <c r="C16" s="109" t="s">
        <v>3327</v>
      </c>
      <c r="D16" s="110" t="s">
        <v>3327</v>
      </c>
      <c r="E16" s="110" t="s">
        <v>3327</v>
      </c>
      <c r="F16" s="62">
        <v>0</v>
      </c>
      <c r="G16" s="110" t="s">
        <v>3327</v>
      </c>
      <c r="H16" s="110" t="s">
        <v>3327</v>
      </c>
      <c r="I16" s="61">
        <v>0</v>
      </c>
      <c r="J16" s="62">
        <v>0</v>
      </c>
      <c r="K16" s="110" t="s">
        <v>3327</v>
      </c>
      <c r="L16" s="62">
        <v>0</v>
      </c>
      <c r="M16" s="61">
        <v>0</v>
      </c>
      <c r="N16" s="61">
        <v>0</v>
      </c>
    </row>
    <row r="17" spans="1:14">
      <c r="A17" t="s">
        <v>180</v>
      </c>
      <c r="B17" t="s">
        <v>180</v>
      </c>
      <c r="C17" s="109" t="s">
        <v>3327</v>
      </c>
      <c r="D17" t="s">
        <v>180</v>
      </c>
      <c r="E17" s="110" t="s">
        <v>3327</v>
      </c>
      <c r="F17" s="58">
        <v>0</v>
      </c>
      <c r="G17" t="s">
        <v>180</v>
      </c>
      <c r="H17" s="59">
        <v>0</v>
      </c>
      <c r="I17" s="59">
        <v>0</v>
      </c>
      <c r="J17" s="58">
        <v>0</v>
      </c>
      <c r="K17" s="58">
        <v>0</v>
      </c>
      <c r="L17" s="58">
        <v>0</v>
      </c>
      <c r="M17" s="59">
        <v>0</v>
      </c>
      <c r="N17" s="59">
        <v>0</v>
      </c>
    </row>
    <row r="18" spans="1:14">
      <c r="A18" s="60" t="s">
        <v>822</v>
      </c>
      <c r="B18" s="109" t="s">
        <v>3327</v>
      </c>
      <c r="C18" s="109" t="s">
        <v>3327</v>
      </c>
      <c r="D18" s="110" t="s">
        <v>3327</v>
      </c>
      <c r="E18" s="110" t="s">
        <v>3327</v>
      </c>
      <c r="F18" s="62">
        <v>0</v>
      </c>
      <c r="G18" s="110" t="s">
        <v>3327</v>
      </c>
      <c r="H18" s="110" t="s">
        <v>3327</v>
      </c>
      <c r="I18" s="61">
        <v>0</v>
      </c>
      <c r="J18" s="62">
        <v>0</v>
      </c>
      <c r="K18" s="110" t="s">
        <v>3327</v>
      </c>
      <c r="L18" s="62">
        <v>0</v>
      </c>
      <c r="M18" s="61">
        <v>0</v>
      </c>
      <c r="N18" s="61">
        <v>0</v>
      </c>
    </row>
    <row r="19" spans="1:14">
      <c r="A19" t="s">
        <v>180</v>
      </c>
      <c r="B19" t="s">
        <v>180</v>
      </c>
      <c r="C19" s="109" t="s">
        <v>3327</v>
      </c>
      <c r="D19" t="s">
        <v>180</v>
      </c>
      <c r="E19" s="110" t="s">
        <v>3327</v>
      </c>
      <c r="F19" s="58">
        <v>0</v>
      </c>
      <c r="G19" t="s">
        <v>180</v>
      </c>
      <c r="H19" s="59">
        <v>0</v>
      </c>
      <c r="I19" s="59">
        <v>0</v>
      </c>
      <c r="J19" s="58">
        <v>0</v>
      </c>
      <c r="K19" s="58">
        <v>0</v>
      </c>
      <c r="L19" s="58">
        <v>0</v>
      </c>
      <c r="M19" s="59">
        <v>0</v>
      </c>
      <c r="N19" s="59">
        <v>0</v>
      </c>
    </row>
    <row r="20" spans="1:14">
      <c r="A20" s="60" t="s">
        <v>190</v>
      </c>
      <c r="B20" s="109" t="s">
        <v>3327</v>
      </c>
      <c r="C20" s="109" t="s">
        <v>3327</v>
      </c>
      <c r="D20" s="110" t="s">
        <v>3327</v>
      </c>
      <c r="E20" s="110" t="s">
        <v>3327</v>
      </c>
      <c r="F20" s="62">
        <v>0</v>
      </c>
      <c r="G20" s="110" t="s">
        <v>3327</v>
      </c>
      <c r="H20" s="110" t="s">
        <v>3327</v>
      </c>
      <c r="I20" s="61">
        <v>0</v>
      </c>
      <c r="J20" s="62">
        <v>0</v>
      </c>
      <c r="K20" s="110" t="s">
        <v>3327</v>
      </c>
      <c r="L20" s="62">
        <v>0</v>
      </c>
      <c r="M20" s="61">
        <v>0</v>
      </c>
      <c r="N20" s="61">
        <v>0</v>
      </c>
    </row>
    <row r="21" spans="1:14">
      <c r="A21" t="s">
        <v>180</v>
      </c>
      <c r="B21" t="s">
        <v>180</v>
      </c>
      <c r="C21" s="109" t="s">
        <v>3327</v>
      </c>
      <c r="D21" t="s">
        <v>180</v>
      </c>
      <c r="E21" s="110" t="s">
        <v>3327</v>
      </c>
      <c r="F21" s="58">
        <v>0</v>
      </c>
      <c r="G21" t="s">
        <v>180</v>
      </c>
      <c r="H21" s="59">
        <v>0</v>
      </c>
      <c r="I21" s="59">
        <v>0</v>
      </c>
      <c r="J21" s="58">
        <v>0</v>
      </c>
      <c r="K21" s="58">
        <v>0</v>
      </c>
      <c r="L21" s="58">
        <v>0</v>
      </c>
      <c r="M21" s="59">
        <v>0</v>
      </c>
      <c r="N21" s="59">
        <v>0</v>
      </c>
    </row>
    <row r="22" spans="1:14">
      <c r="A22" t="s">
        <v>192</v>
      </c>
      <c r="B22" s="109" t="s">
        <v>3327</v>
      </c>
      <c r="C22" s="109" t="s">
        <v>3327</v>
      </c>
      <c r="D22" s="110" t="s">
        <v>3327</v>
      </c>
      <c r="E22" s="110" t="s">
        <v>3327</v>
      </c>
      <c r="F22" s="110" t="s">
        <v>3327</v>
      </c>
      <c r="G22" s="110" t="s">
        <v>3327</v>
      </c>
      <c r="H22" s="110" t="s">
        <v>3327</v>
      </c>
      <c r="I22" s="110" t="s">
        <v>3327</v>
      </c>
      <c r="J22" s="110" t="s">
        <v>3327</v>
      </c>
      <c r="K22" s="110" t="s">
        <v>3327</v>
      </c>
      <c r="L22" s="110" t="s">
        <v>3327</v>
      </c>
      <c r="M22" s="110" t="s">
        <v>3327</v>
      </c>
      <c r="N22" s="110" t="s">
        <v>3327</v>
      </c>
    </row>
    <row r="23" spans="1:14">
      <c r="A23" t="s">
        <v>303</v>
      </c>
      <c r="B23" s="109" t="s">
        <v>3327</v>
      </c>
      <c r="C23" s="109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  <c r="L23" s="110" t="s">
        <v>3327</v>
      </c>
      <c r="M23" s="110" t="s">
        <v>3327</v>
      </c>
      <c r="N23" s="110" t="s">
        <v>3327</v>
      </c>
    </row>
    <row r="24" spans="1:14">
      <c r="A24" t="s">
        <v>304</v>
      </c>
      <c r="B24" s="109" t="s">
        <v>3327</v>
      </c>
      <c r="C24" s="109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</row>
    <row r="25" spans="1:14">
      <c r="A25" t="s">
        <v>305</v>
      </c>
      <c r="B25" s="109" t="s">
        <v>3327</v>
      </c>
      <c r="C25" s="109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4" width="5.7109375" style="16" hidden="1"/>
    <col min="35" max="40" width="9.140625" style="14" hidden="1"/>
    <col min="41" max="52" width="0" style="14" hidden="1"/>
    <col min="53" max="16384" width="9.140625" style="14" hidden="1"/>
  </cols>
  <sheetData>
    <row r="1" spans="1:34">
      <c r="A1" s="2" t="s">
        <v>0</v>
      </c>
      <c r="B1" s="64" t="s">
        <v>3326</v>
      </c>
      <c r="C1" s="13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</row>
    <row r="2" spans="1:34">
      <c r="A2" s="2" t="s">
        <v>1</v>
      </c>
      <c r="B2" s="10" t="s">
        <v>2601</v>
      </c>
      <c r="C2" s="13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4">
      <c r="A3" s="2" t="s">
        <v>2</v>
      </c>
      <c r="B3" s="21" t="s">
        <v>2602</v>
      </c>
      <c r="C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</row>
    <row r="4" spans="1:34">
      <c r="A4" s="2" t="s">
        <v>3</v>
      </c>
      <c r="B4" s="65" t="s">
        <v>165</v>
      </c>
      <c r="C4" s="13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s="16" customFormat="1">
      <c r="A5" s="35" t="s">
        <v>92</v>
      </c>
      <c r="B5" s="38" t="s">
        <v>131</v>
      </c>
      <c r="C5" s="38" t="s">
        <v>132</v>
      </c>
      <c r="D5" s="38" t="s">
        <v>133</v>
      </c>
      <c r="E5" s="38" t="s">
        <v>50</v>
      </c>
      <c r="F5" s="38" t="s">
        <v>134</v>
      </c>
      <c r="G5" s="38" t="s">
        <v>54</v>
      </c>
      <c r="H5" s="39" t="s">
        <v>55</v>
      </c>
      <c r="I5" s="55" t="s">
        <v>149</v>
      </c>
    </row>
    <row r="6" spans="1:34" s="16" customFormat="1">
      <c r="A6" s="102" t="s">
        <v>3327</v>
      </c>
      <c r="B6" s="17" t="s">
        <v>70</v>
      </c>
      <c r="C6" s="103" t="s">
        <v>3327</v>
      </c>
      <c r="D6" s="17" t="s">
        <v>7</v>
      </c>
      <c r="E6" s="103" t="s">
        <v>3327</v>
      </c>
      <c r="F6" s="17" t="s">
        <v>150</v>
      </c>
      <c r="G6" s="23" t="s">
        <v>7</v>
      </c>
      <c r="H6" s="32" t="s">
        <v>7</v>
      </c>
      <c r="I6" s="126" t="s">
        <v>3327</v>
      </c>
    </row>
    <row r="7" spans="1:34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26" t="s">
        <v>59</v>
      </c>
      <c r="H7" s="26" t="s">
        <v>60</v>
      </c>
      <c r="I7" s="26" t="s">
        <v>61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8" customFormat="1" ht="20.25">
      <c r="A8" s="19" t="s">
        <v>135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56">
        <v>0</v>
      </c>
      <c r="G8" s="57">
        <v>0</v>
      </c>
      <c r="H8" s="57">
        <v>0</v>
      </c>
      <c r="I8" s="127" t="s">
        <v>3327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</row>
    <row r="9" spans="1:34">
      <c r="A9" s="60" t="s">
        <v>173</v>
      </c>
      <c r="B9" s="109" t="s">
        <v>3327</v>
      </c>
      <c r="C9" s="110" t="s">
        <v>3327</v>
      </c>
      <c r="D9" s="61">
        <v>0</v>
      </c>
      <c r="E9" s="121" t="s">
        <v>3327</v>
      </c>
      <c r="F9" s="62">
        <v>0</v>
      </c>
      <c r="G9" s="61">
        <v>0</v>
      </c>
      <c r="H9" s="61">
        <v>0</v>
      </c>
      <c r="I9" s="121" t="s">
        <v>3327</v>
      </c>
    </row>
    <row r="10" spans="1:34">
      <c r="A10" s="60" t="s">
        <v>2554</v>
      </c>
      <c r="B10" s="109" t="s">
        <v>3327</v>
      </c>
      <c r="C10" s="110" t="s">
        <v>3327</v>
      </c>
      <c r="D10" s="61">
        <v>0</v>
      </c>
      <c r="E10" s="121" t="s">
        <v>3327</v>
      </c>
      <c r="F10" s="62">
        <v>0</v>
      </c>
      <c r="G10" s="61">
        <v>0</v>
      </c>
      <c r="H10" s="61">
        <v>0</v>
      </c>
      <c r="I10" s="121" t="s">
        <v>3327</v>
      </c>
    </row>
    <row r="11" spans="1:34">
      <c r="A11" t="s">
        <v>180</v>
      </c>
      <c r="B11" s="109" t="s">
        <v>3327</v>
      </c>
      <c r="C11" s="110" t="s">
        <v>3327</v>
      </c>
      <c r="D11" s="59">
        <v>0</v>
      </c>
      <c r="E11" t="s">
        <v>180</v>
      </c>
      <c r="F11" s="58">
        <v>0</v>
      </c>
      <c r="G11" s="59">
        <v>0</v>
      </c>
      <c r="H11" s="59">
        <v>0</v>
      </c>
      <c r="I11" s="121" t="s">
        <v>3327</v>
      </c>
    </row>
    <row r="12" spans="1:34">
      <c r="A12" s="60" t="s">
        <v>2555</v>
      </c>
      <c r="B12" s="109" t="s">
        <v>3327</v>
      </c>
      <c r="C12" s="110" t="s">
        <v>3327</v>
      </c>
      <c r="D12" s="61">
        <v>0</v>
      </c>
      <c r="E12" s="121" t="s">
        <v>3327</v>
      </c>
      <c r="F12" s="62">
        <v>0</v>
      </c>
      <c r="G12" s="61">
        <v>0</v>
      </c>
      <c r="H12" s="61">
        <v>0</v>
      </c>
      <c r="I12" s="121" t="s">
        <v>3327</v>
      </c>
    </row>
    <row r="13" spans="1:34">
      <c r="A13" t="s">
        <v>180</v>
      </c>
      <c r="B13" s="109" t="s">
        <v>3327</v>
      </c>
      <c r="C13" s="110" t="s">
        <v>3327</v>
      </c>
      <c r="D13" s="59">
        <v>0</v>
      </c>
      <c r="E13" t="s">
        <v>180</v>
      </c>
      <c r="F13" s="58">
        <v>0</v>
      </c>
      <c r="G13" s="59">
        <v>0</v>
      </c>
      <c r="H13" s="59">
        <v>0</v>
      </c>
      <c r="I13" s="121" t="s">
        <v>3327</v>
      </c>
    </row>
    <row r="14" spans="1:34">
      <c r="A14" s="60" t="s">
        <v>190</v>
      </c>
      <c r="B14" s="109" t="s">
        <v>3327</v>
      </c>
      <c r="C14" s="110" t="s">
        <v>3327</v>
      </c>
      <c r="D14" s="61">
        <v>0</v>
      </c>
      <c r="E14" s="121" t="s">
        <v>3327</v>
      </c>
      <c r="F14" s="62">
        <v>0</v>
      </c>
      <c r="G14" s="61">
        <v>0</v>
      </c>
      <c r="H14" s="61">
        <v>0</v>
      </c>
      <c r="I14" s="121" t="s">
        <v>3327</v>
      </c>
    </row>
    <row r="15" spans="1:34">
      <c r="A15" s="60" t="s">
        <v>2554</v>
      </c>
      <c r="B15" s="109" t="s">
        <v>3327</v>
      </c>
      <c r="C15" s="110" t="s">
        <v>3327</v>
      </c>
      <c r="D15" s="61">
        <v>0</v>
      </c>
      <c r="E15" s="121" t="s">
        <v>3327</v>
      </c>
      <c r="F15" s="62">
        <v>0</v>
      </c>
      <c r="G15" s="61">
        <v>0</v>
      </c>
      <c r="H15" s="61">
        <v>0</v>
      </c>
      <c r="I15" s="121" t="s">
        <v>3327</v>
      </c>
    </row>
    <row r="16" spans="1:34">
      <c r="A16" t="s">
        <v>180</v>
      </c>
      <c r="B16" s="109" t="s">
        <v>3327</v>
      </c>
      <c r="C16" s="110" t="s">
        <v>3327</v>
      </c>
      <c r="D16" s="59">
        <v>0</v>
      </c>
      <c r="E16" t="s">
        <v>180</v>
      </c>
      <c r="F16" s="58">
        <v>0</v>
      </c>
      <c r="G16" s="59">
        <v>0</v>
      </c>
      <c r="H16" s="59">
        <v>0</v>
      </c>
      <c r="I16" s="121" t="s">
        <v>3327</v>
      </c>
    </row>
    <row r="17" spans="1:9">
      <c r="A17" s="60" t="s">
        <v>2555</v>
      </c>
      <c r="B17" s="109" t="s">
        <v>3327</v>
      </c>
      <c r="C17" s="110" t="s">
        <v>3327</v>
      </c>
      <c r="D17" s="61">
        <v>0</v>
      </c>
      <c r="E17" s="121" t="s">
        <v>3327</v>
      </c>
      <c r="F17" s="62">
        <v>0</v>
      </c>
      <c r="G17" s="61">
        <v>0</v>
      </c>
      <c r="H17" s="61">
        <v>0</v>
      </c>
      <c r="I17" s="121" t="s">
        <v>3327</v>
      </c>
    </row>
    <row r="18" spans="1:9">
      <c r="A18" t="s">
        <v>180</v>
      </c>
      <c r="B18" s="109" t="s">
        <v>3327</v>
      </c>
      <c r="C18" s="110" t="s">
        <v>3327</v>
      </c>
      <c r="D18" s="59">
        <v>0</v>
      </c>
      <c r="E18" t="s">
        <v>180</v>
      </c>
      <c r="F18" s="58">
        <v>0</v>
      </c>
      <c r="G18" s="59">
        <v>0</v>
      </c>
      <c r="H18" s="59">
        <v>0</v>
      </c>
      <c r="I18" s="121" t="s">
        <v>3327</v>
      </c>
    </row>
    <row r="19" spans="1:9" hidden="1">
      <c r="E19" s="16"/>
      <c r="F19" s="16"/>
      <c r="G19" s="16"/>
    </row>
    <row r="20" spans="1:9" hidden="1">
      <c r="E20" s="16"/>
      <c r="F20" s="16"/>
      <c r="G20" s="16"/>
    </row>
    <row r="21" spans="1:9" hidden="1">
      <c r="E21" s="16"/>
      <c r="F21" s="16"/>
      <c r="G21" s="16"/>
    </row>
    <row r="22" spans="1:9" hidden="1">
      <c r="E22" s="16"/>
      <c r="F22" s="16"/>
      <c r="G22" s="16"/>
    </row>
    <row r="23" spans="1:9" hidden="1">
      <c r="E23" s="16"/>
      <c r="F23" s="16"/>
      <c r="G23" s="16"/>
    </row>
    <row r="24" spans="1:9" hidden="1">
      <c r="E24" s="16"/>
      <c r="F24" s="16"/>
      <c r="G24" s="16"/>
    </row>
    <row r="25" spans="1:9" hidden="1">
      <c r="E25" s="16"/>
      <c r="F25" s="16"/>
      <c r="G25" s="16"/>
    </row>
    <row r="26" spans="1:9" hidden="1">
      <c r="E26" s="16"/>
      <c r="F26" s="16"/>
      <c r="G26" s="16"/>
    </row>
    <row r="27" spans="1:9" hidden="1">
      <c r="E27" s="16"/>
      <c r="F27" s="16"/>
      <c r="G27" s="16"/>
    </row>
    <row r="28" spans="1:9" hidden="1">
      <c r="E28" s="16"/>
      <c r="F28" s="16"/>
      <c r="G28" s="16"/>
    </row>
    <row r="29" spans="1:9" hidden="1">
      <c r="E29" s="16"/>
      <c r="F29" s="16"/>
      <c r="G29" s="16"/>
    </row>
    <row r="30" spans="1:9" hidden="1">
      <c r="E30" s="16"/>
      <c r="F30" s="16"/>
      <c r="G30" s="16"/>
    </row>
    <row r="31" spans="1:9" hidden="1">
      <c r="E31" s="16"/>
      <c r="F31" s="16"/>
      <c r="G31" s="16"/>
    </row>
    <row r="32" spans="1:9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4" t="s">
        <v>3326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2601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21" t="s">
        <v>2602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5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5" t="s">
        <v>92</v>
      </c>
      <c r="B5" s="35" t="s">
        <v>47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5" t="s">
        <v>55</v>
      </c>
    </row>
    <row r="6" spans="1:25" s="16" customFormat="1">
      <c r="A6" s="102" t="s">
        <v>3327</v>
      </c>
      <c r="B6" s="125" t="s">
        <v>3327</v>
      </c>
      <c r="C6" s="103" t="s">
        <v>3327</v>
      </c>
      <c r="D6" s="103" t="s">
        <v>3327</v>
      </c>
      <c r="E6" s="17" t="s">
        <v>7</v>
      </c>
      <c r="F6" s="103" t="s">
        <v>3327</v>
      </c>
      <c r="G6" s="17" t="s">
        <v>7</v>
      </c>
      <c r="H6" s="17" t="s">
        <v>6</v>
      </c>
      <c r="I6" s="23" t="s">
        <v>7</v>
      </c>
      <c r="J6" s="32" t="s">
        <v>7</v>
      </c>
    </row>
    <row r="7" spans="1:25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6" t="s">
        <v>60</v>
      </c>
      <c r="I7" s="26" t="s">
        <v>61</v>
      </c>
      <c r="J7" s="26" t="s">
        <v>61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139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56">
        <v>0</v>
      </c>
      <c r="I8" s="57">
        <v>0</v>
      </c>
      <c r="J8" s="57">
        <v>0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60" t="s">
        <v>173</v>
      </c>
      <c r="B9" s="109" t="s">
        <v>3327</v>
      </c>
      <c r="C9" s="121" t="s">
        <v>3327</v>
      </c>
      <c r="D9" s="121" t="s">
        <v>3327</v>
      </c>
      <c r="E9" s="121" t="s">
        <v>3327</v>
      </c>
      <c r="F9" s="121" t="s">
        <v>3327</v>
      </c>
      <c r="G9" s="61">
        <v>0</v>
      </c>
      <c r="H9" s="62">
        <v>0</v>
      </c>
      <c r="I9" s="61">
        <v>0</v>
      </c>
      <c r="J9" s="61">
        <v>0</v>
      </c>
    </row>
    <row r="10" spans="1:25">
      <c r="A10" t="s">
        <v>180</v>
      </c>
      <c r="B10" s="109" t="s">
        <v>3327</v>
      </c>
      <c r="C10" t="s">
        <v>180</v>
      </c>
      <c r="D10" s="121" t="s">
        <v>3327</v>
      </c>
      <c r="E10" s="59">
        <v>0</v>
      </c>
      <c r="F10" t="s">
        <v>180</v>
      </c>
      <c r="G10" s="59">
        <v>0</v>
      </c>
      <c r="H10" s="58">
        <v>0</v>
      </c>
      <c r="I10" s="59">
        <v>0</v>
      </c>
      <c r="J10" s="59">
        <v>0</v>
      </c>
    </row>
    <row r="11" spans="1:25">
      <c r="A11" s="60" t="s">
        <v>190</v>
      </c>
      <c r="B11" s="109" t="s">
        <v>3327</v>
      </c>
      <c r="C11" s="121" t="s">
        <v>3327</v>
      </c>
      <c r="D11" s="121" t="s">
        <v>3327</v>
      </c>
      <c r="E11" s="121" t="s">
        <v>3327</v>
      </c>
      <c r="F11" s="121" t="s">
        <v>3327</v>
      </c>
      <c r="G11" s="61">
        <v>0</v>
      </c>
      <c r="H11" s="62">
        <v>0</v>
      </c>
      <c r="I11" s="61">
        <v>0</v>
      </c>
      <c r="J11" s="61">
        <v>0</v>
      </c>
    </row>
    <row r="12" spans="1:25">
      <c r="A12" t="s">
        <v>180</v>
      </c>
      <c r="B12" s="109" t="s">
        <v>3327</v>
      </c>
      <c r="C12" t="s">
        <v>180</v>
      </c>
      <c r="D12" s="121" t="s">
        <v>3327</v>
      </c>
      <c r="E12" s="59">
        <v>0</v>
      </c>
      <c r="F12" t="s">
        <v>180</v>
      </c>
      <c r="G12" s="59">
        <v>0</v>
      </c>
      <c r="H12" s="58">
        <v>0</v>
      </c>
      <c r="I12" s="59">
        <v>0</v>
      </c>
      <c r="J12" s="59">
        <v>0</v>
      </c>
    </row>
    <row r="13" spans="1:25" hidden="1">
      <c r="C13" s="16"/>
      <c r="D13" s="16"/>
      <c r="E13" s="16"/>
      <c r="F13" s="16"/>
      <c r="G13" s="16"/>
    </row>
    <row r="14" spans="1:25" hidden="1">
      <c r="C14" s="16"/>
      <c r="D14" s="16"/>
      <c r="E14" s="16"/>
      <c r="F14" s="16"/>
      <c r="G14" s="16"/>
    </row>
    <row r="15" spans="1:25" hidden="1">
      <c r="C15" s="16"/>
      <c r="D15" s="16"/>
      <c r="E15" s="16"/>
      <c r="F15" s="16"/>
      <c r="G15" s="16"/>
    </row>
    <row r="16" spans="1:25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D598" s="40"/>
      <c r="F598" s="40"/>
    </row>
    <row r="599" spans="3:7" hidden="1">
      <c r="D599" s="40"/>
      <c r="F599" s="40"/>
    </row>
    <row r="600" spans="3:7" hidden="1">
      <c r="D600" s="40"/>
      <c r="F600" s="40"/>
    </row>
    <row r="601" spans="3:7" hidden="1">
      <c r="D601" s="40"/>
      <c r="F601" s="40"/>
    </row>
    <row r="602" spans="3:7" hidden="1">
      <c r="D602" s="40"/>
      <c r="F602" s="40"/>
    </row>
    <row r="603" spans="3:7" hidden="1">
      <c r="D603" s="40"/>
      <c r="F603" s="40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34" width="5.7109375" style="14" hidden="1"/>
    <col min="35" max="41" width="9.140625" style="14" hidden="1"/>
    <col min="42" max="52" width="0" style="14" hidden="1"/>
    <col min="53" max="16384" width="9.140625" style="14" hidden="1"/>
  </cols>
  <sheetData>
    <row r="1" spans="1:25">
      <c r="A1" s="2" t="s">
        <v>0</v>
      </c>
      <c r="B1" s="64" t="s">
        <v>3326</v>
      </c>
      <c r="C1" s="13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>
      <c r="A2" s="2" t="s">
        <v>1</v>
      </c>
      <c r="B2" s="10" t="s">
        <v>2601</v>
      </c>
      <c r="C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>
      <c r="A3" s="2" t="s">
        <v>2</v>
      </c>
      <c r="B3" s="21" t="s">
        <v>2602</v>
      </c>
      <c r="C3" s="13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>
      <c r="A4" s="2" t="s">
        <v>3</v>
      </c>
      <c r="B4" s="65" t="s">
        <v>165</v>
      </c>
      <c r="C4" s="13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5" spans="1:25" s="16" customFormat="1">
      <c r="A5" s="35" t="s">
        <v>92</v>
      </c>
      <c r="B5" s="38" t="s">
        <v>46</v>
      </c>
      <c r="C5" s="38" t="s">
        <v>48</v>
      </c>
      <c r="D5" s="38" t="s">
        <v>136</v>
      </c>
      <c r="E5" s="38" t="s">
        <v>137</v>
      </c>
      <c r="F5" s="38" t="s">
        <v>50</v>
      </c>
      <c r="G5" s="38" t="s">
        <v>138</v>
      </c>
      <c r="H5" s="38" t="s">
        <v>5</v>
      </c>
      <c r="I5" s="38" t="s">
        <v>54</v>
      </c>
      <c r="J5" s="39" t="s">
        <v>55</v>
      </c>
    </row>
    <row r="6" spans="1:25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7" t="s">
        <v>7</v>
      </c>
      <c r="F6" s="103" t="s">
        <v>3327</v>
      </c>
      <c r="G6" s="17" t="s">
        <v>7</v>
      </c>
      <c r="H6" s="17" t="s">
        <v>6</v>
      </c>
      <c r="I6" s="23" t="s">
        <v>7</v>
      </c>
      <c r="J6" s="32" t="s">
        <v>7</v>
      </c>
    </row>
    <row r="7" spans="1:25" s="18" customFormat="1" ht="20.25">
      <c r="A7" s="104" t="s">
        <v>3327</v>
      </c>
      <c r="B7" s="2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26" t="s">
        <v>61</v>
      </c>
      <c r="J7" s="26" t="s">
        <v>62</v>
      </c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18" customFormat="1" ht="20.25">
      <c r="A8" s="19" t="s">
        <v>140</v>
      </c>
      <c r="B8" s="119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57">
        <v>5.9999999999999995E-4</v>
      </c>
      <c r="H8" s="56">
        <v>-835.47049260261997</v>
      </c>
      <c r="I8" s="57">
        <v>1</v>
      </c>
      <c r="J8" s="57">
        <v>-7.4000000000000003E-3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>
      <c r="A9" s="60" t="s">
        <v>173</v>
      </c>
      <c r="B9" s="109" t="s">
        <v>3327</v>
      </c>
      <c r="C9" s="109" t="s">
        <v>3327</v>
      </c>
      <c r="D9" s="109" t="s">
        <v>3327</v>
      </c>
      <c r="E9" s="109" t="s">
        <v>3327</v>
      </c>
      <c r="F9" s="109" t="s">
        <v>3327</v>
      </c>
      <c r="G9" s="61">
        <v>6.9999999999999999E-4</v>
      </c>
      <c r="H9" s="62">
        <v>-727.36724673100002</v>
      </c>
      <c r="I9" s="61">
        <v>0.87060000000000004</v>
      </c>
      <c r="J9" s="61">
        <v>-6.4000000000000003E-3</v>
      </c>
    </row>
    <row r="10" spans="1:25">
      <c r="A10" t="s">
        <v>2556</v>
      </c>
      <c r="B10" t="s">
        <v>2557</v>
      </c>
      <c r="C10" s="66" t="s">
        <v>3239</v>
      </c>
      <c r="D10" s="108" t="s">
        <v>3327</v>
      </c>
      <c r="E10" s="59">
        <v>0</v>
      </c>
      <c r="F10" t="s">
        <v>100</v>
      </c>
      <c r="G10" s="59">
        <v>0</v>
      </c>
      <c r="H10" s="58">
        <v>2.69903205</v>
      </c>
      <c r="I10" s="59">
        <v>-3.2000000000000002E-3</v>
      </c>
      <c r="J10" s="59">
        <v>0</v>
      </c>
    </row>
    <row r="11" spans="1:25">
      <c r="A11" t="s">
        <v>2558</v>
      </c>
      <c r="B11" t="s">
        <v>2559</v>
      </c>
      <c r="C11" s="66" t="s">
        <v>3239</v>
      </c>
      <c r="D11" s="108" t="s">
        <v>3327</v>
      </c>
      <c r="E11" s="59">
        <v>0</v>
      </c>
      <c r="F11" t="s">
        <v>98</v>
      </c>
      <c r="G11" s="59">
        <v>0</v>
      </c>
      <c r="H11" s="58">
        <v>-78.678979999999996</v>
      </c>
      <c r="I11" s="59">
        <v>9.4200000000000006E-2</v>
      </c>
      <c r="J11" s="59">
        <v>-6.9999999999999999E-4</v>
      </c>
    </row>
    <row r="12" spans="1:25">
      <c r="A12" t="s">
        <v>2560</v>
      </c>
      <c r="B12" t="s">
        <v>2561</v>
      </c>
      <c r="C12" s="66" t="s">
        <v>3239</v>
      </c>
      <c r="D12" s="108" t="s">
        <v>3327</v>
      </c>
      <c r="E12" s="59">
        <v>0</v>
      </c>
      <c r="F12" t="s">
        <v>98</v>
      </c>
      <c r="G12" s="59">
        <v>0</v>
      </c>
      <c r="H12" s="58">
        <v>-6.9999999999999999E-4</v>
      </c>
      <c r="I12" s="59">
        <v>0</v>
      </c>
      <c r="J12" s="59">
        <v>0</v>
      </c>
    </row>
    <row r="13" spans="1:25">
      <c r="A13" t="s">
        <v>2562</v>
      </c>
      <c r="B13" t="s">
        <v>2563</v>
      </c>
      <c r="C13" s="66" t="s">
        <v>3239</v>
      </c>
      <c r="D13" s="108" t="s">
        <v>3327</v>
      </c>
      <c r="E13" s="59">
        <v>0</v>
      </c>
      <c r="F13" t="s">
        <v>98</v>
      </c>
      <c r="G13" s="59">
        <v>0</v>
      </c>
      <c r="H13" s="58">
        <v>1.9764299999999999</v>
      </c>
      <c r="I13" s="59">
        <v>-2.3999999999999998E-3</v>
      </c>
      <c r="J13" s="59">
        <v>0</v>
      </c>
    </row>
    <row r="14" spans="1:25">
      <c r="A14" t="s">
        <v>2564</v>
      </c>
      <c r="B14" t="s">
        <v>2565</v>
      </c>
      <c r="C14" s="66" t="s">
        <v>3239</v>
      </c>
      <c r="D14" s="108" t="s">
        <v>3327</v>
      </c>
      <c r="E14" s="59">
        <v>0</v>
      </c>
      <c r="F14" t="s">
        <v>98</v>
      </c>
      <c r="G14" s="59">
        <v>0</v>
      </c>
      <c r="H14" s="58">
        <v>-0.53813</v>
      </c>
      <c r="I14" s="59">
        <v>5.9999999999999995E-4</v>
      </c>
      <c r="J14" s="59">
        <v>0</v>
      </c>
    </row>
    <row r="15" spans="1:25">
      <c r="A15" t="s">
        <v>2566</v>
      </c>
      <c r="B15" t="s">
        <v>2567</v>
      </c>
      <c r="C15" s="66" t="s">
        <v>3239</v>
      </c>
      <c r="D15" s="108" t="s">
        <v>3327</v>
      </c>
      <c r="E15" s="59">
        <v>0</v>
      </c>
      <c r="F15" t="s">
        <v>98</v>
      </c>
      <c r="G15" s="59">
        <v>0</v>
      </c>
      <c r="H15" s="58">
        <v>-7.6800000000000002E-3</v>
      </c>
      <c r="I15" s="59">
        <v>0</v>
      </c>
      <c r="J15" s="59">
        <v>0</v>
      </c>
    </row>
    <row r="16" spans="1:25">
      <c r="A16" t="s">
        <v>2568</v>
      </c>
      <c r="B16" t="s">
        <v>2569</v>
      </c>
      <c r="C16" s="66" t="s">
        <v>3239</v>
      </c>
      <c r="D16" s="108" t="s">
        <v>3327</v>
      </c>
      <c r="E16" s="59">
        <v>0</v>
      </c>
      <c r="F16" t="s">
        <v>98</v>
      </c>
      <c r="G16" s="59">
        <v>0</v>
      </c>
      <c r="H16" s="58">
        <v>-3.9617300000000002</v>
      </c>
      <c r="I16" s="59">
        <v>4.7000000000000002E-3</v>
      </c>
      <c r="J16" s="59">
        <v>0</v>
      </c>
    </row>
    <row r="17" spans="1:10">
      <c r="A17" t="s">
        <v>2570</v>
      </c>
      <c r="B17" t="s">
        <v>2571</v>
      </c>
      <c r="C17" s="66" t="s">
        <v>3239</v>
      </c>
      <c r="D17" s="108" t="s">
        <v>3327</v>
      </c>
      <c r="E17" s="59">
        <v>0</v>
      </c>
      <c r="F17" t="s">
        <v>98</v>
      </c>
      <c r="G17" s="59">
        <v>0</v>
      </c>
      <c r="H17" s="58">
        <v>3.7100000000000002E-3</v>
      </c>
      <c r="I17" s="59">
        <v>0</v>
      </c>
      <c r="J17" s="59">
        <v>0</v>
      </c>
    </row>
    <row r="18" spans="1:10">
      <c r="A18" t="s">
        <v>2572</v>
      </c>
      <c r="B18" t="s">
        <v>2573</v>
      </c>
      <c r="C18" s="66" t="s">
        <v>3239</v>
      </c>
      <c r="D18" s="108" t="s">
        <v>3327</v>
      </c>
      <c r="E18" s="59">
        <v>0</v>
      </c>
      <c r="F18" t="s">
        <v>100</v>
      </c>
      <c r="G18" s="59">
        <v>0</v>
      </c>
      <c r="H18" s="58">
        <v>1.4507999999999999E-3</v>
      </c>
      <c r="I18" s="59">
        <v>0</v>
      </c>
      <c r="J18" s="59">
        <v>0</v>
      </c>
    </row>
    <row r="19" spans="1:10">
      <c r="A19" t="s">
        <v>2574</v>
      </c>
      <c r="B19" t="s">
        <v>2575</v>
      </c>
      <c r="C19" s="66" t="s">
        <v>3239</v>
      </c>
      <c r="D19" s="108" t="s">
        <v>3327</v>
      </c>
      <c r="E19" s="59">
        <v>0</v>
      </c>
      <c r="F19" t="s">
        <v>107</v>
      </c>
      <c r="G19" s="59">
        <v>0</v>
      </c>
      <c r="H19" s="58">
        <v>-4.9505999999999997E-5</v>
      </c>
      <c r="I19" s="59">
        <v>0</v>
      </c>
      <c r="J19" s="59">
        <v>0</v>
      </c>
    </row>
    <row r="20" spans="1:10">
      <c r="A20" t="s">
        <v>2576</v>
      </c>
      <c r="B20" t="s">
        <v>2577</v>
      </c>
      <c r="C20" s="66" t="s">
        <v>3239</v>
      </c>
      <c r="D20" s="108" t="s">
        <v>3327</v>
      </c>
      <c r="E20" s="59">
        <v>0</v>
      </c>
      <c r="F20" t="s">
        <v>102</v>
      </c>
      <c r="G20" s="59">
        <v>0</v>
      </c>
      <c r="H20" s="58">
        <v>2.4069599999999999E-4</v>
      </c>
      <c r="I20" s="59">
        <v>0</v>
      </c>
      <c r="J20" s="59">
        <v>0</v>
      </c>
    </row>
    <row r="21" spans="1:10">
      <c r="A21" t="s">
        <v>2578</v>
      </c>
      <c r="B21" t="s">
        <v>2579</v>
      </c>
      <c r="C21" s="66" t="s">
        <v>3239</v>
      </c>
      <c r="D21" s="108" t="s">
        <v>3327</v>
      </c>
      <c r="E21" s="59">
        <v>0</v>
      </c>
      <c r="F21" t="s">
        <v>171</v>
      </c>
      <c r="G21" s="59">
        <v>0</v>
      </c>
      <c r="H21" s="58">
        <v>-6.7265100000000002E-4</v>
      </c>
      <c r="I21" s="59">
        <v>0</v>
      </c>
      <c r="J21" s="59">
        <v>0</v>
      </c>
    </row>
    <row r="22" spans="1:10">
      <c r="A22" t="s">
        <v>2580</v>
      </c>
      <c r="B22" t="s">
        <v>2581</v>
      </c>
      <c r="C22" s="66" t="s">
        <v>3239</v>
      </c>
      <c r="D22" s="108" t="s">
        <v>3327</v>
      </c>
      <c r="E22" s="59">
        <v>0</v>
      </c>
      <c r="F22" t="s">
        <v>104</v>
      </c>
      <c r="G22" s="59">
        <v>0</v>
      </c>
      <c r="H22" s="58">
        <v>-4.6209000000000002E-4</v>
      </c>
      <c r="I22" s="59">
        <v>0</v>
      </c>
      <c r="J22" s="59">
        <v>0</v>
      </c>
    </row>
    <row r="23" spans="1:10">
      <c r="A23" t="s">
        <v>2582</v>
      </c>
      <c r="B23" t="s">
        <v>2583</v>
      </c>
      <c r="C23" s="66" t="s">
        <v>3239</v>
      </c>
      <c r="D23" s="108" t="s">
        <v>3327</v>
      </c>
      <c r="E23" s="59">
        <v>0</v>
      </c>
      <c r="F23" t="s">
        <v>100</v>
      </c>
      <c r="G23" s="59">
        <v>0</v>
      </c>
      <c r="H23" s="58">
        <v>-145.52564949000001</v>
      </c>
      <c r="I23" s="59">
        <v>0.17419999999999999</v>
      </c>
      <c r="J23" s="59">
        <v>-1.2999999999999999E-3</v>
      </c>
    </row>
    <row r="24" spans="1:10">
      <c r="A24" t="s">
        <v>2584</v>
      </c>
      <c r="B24" t="s">
        <v>2585</v>
      </c>
      <c r="C24" s="66" t="s">
        <v>3239</v>
      </c>
      <c r="D24" s="108" t="s">
        <v>3327</v>
      </c>
      <c r="E24" s="59">
        <v>0</v>
      </c>
      <c r="F24" t="s">
        <v>100</v>
      </c>
      <c r="G24" s="59">
        <v>0</v>
      </c>
      <c r="H24" s="58">
        <v>-90.056995470000004</v>
      </c>
      <c r="I24" s="59">
        <v>0.10780000000000001</v>
      </c>
      <c r="J24" s="59">
        <v>-8.0000000000000004E-4</v>
      </c>
    </row>
    <row r="25" spans="1:10">
      <c r="A25" t="s">
        <v>2586</v>
      </c>
      <c r="B25" t="s">
        <v>2587</v>
      </c>
      <c r="C25" s="66" t="s">
        <v>3239</v>
      </c>
      <c r="D25" s="108" t="s">
        <v>3327</v>
      </c>
      <c r="E25" s="59">
        <v>0</v>
      </c>
      <c r="F25" t="s">
        <v>100</v>
      </c>
      <c r="G25" s="59">
        <v>0</v>
      </c>
      <c r="H25" s="58">
        <v>-229.20104727</v>
      </c>
      <c r="I25" s="59">
        <v>0.27429999999999999</v>
      </c>
      <c r="J25" s="59">
        <v>-2E-3</v>
      </c>
    </row>
    <row r="26" spans="1:10">
      <c r="A26" t="s">
        <v>2588</v>
      </c>
      <c r="B26" t="s">
        <v>2589</v>
      </c>
      <c r="C26" s="66" t="s">
        <v>3239</v>
      </c>
      <c r="D26" s="108" t="s">
        <v>3327</v>
      </c>
      <c r="E26" s="59">
        <v>5.1499999999999997E-2</v>
      </c>
      <c r="F26" t="s">
        <v>98</v>
      </c>
      <c r="G26" s="59">
        <v>3.6299999999999999E-2</v>
      </c>
      <c r="H26" s="58">
        <v>-13.79054</v>
      </c>
      <c r="I26" s="59">
        <v>1.6500000000000001E-2</v>
      </c>
      <c r="J26" s="59">
        <v>-1E-4</v>
      </c>
    </row>
    <row r="27" spans="1:10">
      <c r="A27" t="s">
        <v>2590</v>
      </c>
      <c r="B27" t="s">
        <v>2591</v>
      </c>
      <c r="C27" s="66" t="s">
        <v>3239</v>
      </c>
      <c r="D27" s="108" t="s">
        <v>3327</v>
      </c>
      <c r="E27" s="59">
        <v>0</v>
      </c>
      <c r="F27" t="s">
        <v>100</v>
      </c>
      <c r="G27" s="59">
        <v>0</v>
      </c>
      <c r="H27" s="58">
        <v>-170.28547380000001</v>
      </c>
      <c r="I27" s="59">
        <v>0.20380000000000001</v>
      </c>
      <c r="J27" s="59">
        <v>-1.5E-3</v>
      </c>
    </row>
    <row r="28" spans="1:10">
      <c r="A28" s="60" t="s">
        <v>190</v>
      </c>
      <c r="B28" s="110" t="s">
        <v>3327</v>
      </c>
      <c r="C28" s="121" t="s">
        <v>3327</v>
      </c>
      <c r="D28" s="121" t="s">
        <v>3327</v>
      </c>
      <c r="E28" s="121" t="s">
        <v>3327</v>
      </c>
      <c r="F28" s="121" t="s">
        <v>3327</v>
      </c>
      <c r="G28" s="61">
        <v>0</v>
      </c>
      <c r="H28" s="62">
        <v>-108.10324587162</v>
      </c>
      <c r="I28" s="61">
        <v>0.12939999999999999</v>
      </c>
      <c r="J28" s="61">
        <v>-1E-3</v>
      </c>
    </row>
    <row r="29" spans="1:10">
      <c r="A29" t="s">
        <v>2592</v>
      </c>
      <c r="B29" t="s">
        <v>2593</v>
      </c>
      <c r="C29" s="66" t="s">
        <v>3239</v>
      </c>
      <c r="D29" s="108" t="s">
        <v>3327</v>
      </c>
      <c r="E29" s="59">
        <v>0</v>
      </c>
      <c r="F29" t="s">
        <v>100</v>
      </c>
      <c r="G29" s="59">
        <v>0</v>
      </c>
      <c r="H29" s="58">
        <v>-76.395138299999999</v>
      </c>
      <c r="I29" s="59">
        <v>9.1399999999999995E-2</v>
      </c>
      <c r="J29" s="59">
        <v>-6.9999999999999999E-4</v>
      </c>
    </row>
    <row r="30" spans="1:10">
      <c r="A30" t="s">
        <v>2594</v>
      </c>
      <c r="B30" t="s">
        <v>2595</v>
      </c>
      <c r="C30" s="66" t="s">
        <v>3239</v>
      </c>
      <c r="D30" s="108" t="s">
        <v>3327</v>
      </c>
      <c r="E30" s="59">
        <v>0</v>
      </c>
      <c r="F30" t="s">
        <v>102</v>
      </c>
      <c r="G30" s="59">
        <v>0</v>
      </c>
      <c r="H30" s="58">
        <v>33.460996295999998</v>
      </c>
      <c r="I30" s="59">
        <v>-4.0099999999999997E-2</v>
      </c>
      <c r="J30" s="59">
        <v>2.9999999999999997E-4</v>
      </c>
    </row>
    <row r="31" spans="1:10">
      <c r="A31" t="s">
        <v>2596</v>
      </c>
      <c r="B31" t="s">
        <v>2597</v>
      </c>
      <c r="C31" s="66" t="s">
        <v>3239</v>
      </c>
      <c r="D31" s="108" t="s">
        <v>3327</v>
      </c>
      <c r="E31" s="59">
        <v>0</v>
      </c>
      <c r="F31" t="s">
        <v>100</v>
      </c>
      <c r="G31" s="59">
        <v>0</v>
      </c>
      <c r="H31" s="58">
        <v>36.501656490000002</v>
      </c>
      <c r="I31" s="59">
        <v>-4.3700000000000003E-2</v>
      </c>
      <c r="J31" s="59">
        <v>2.9999999999999997E-4</v>
      </c>
    </row>
    <row r="32" spans="1:10">
      <c r="A32" t="s">
        <v>2596</v>
      </c>
      <c r="B32" t="s">
        <v>2598</v>
      </c>
      <c r="C32" s="66" t="s">
        <v>3239</v>
      </c>
      <c r="D32" s="108" t="s">
        <v>3327</v>
      </c>
      <c r="E32" s="59">
        <v>0</v>
      </c>
      <c r="F32" t="s">
        <v>100</v>
      </c>
      <c r="G32" s="59">
        <v>0</v>
      </c>
      <c r="H32" s="58">
        <v>-109.23454035</v>
      </c>
      <c r="I32" s="59">
        <v>0.13070000000000001</v>
      </c>
      <c r="J32" s="59">
        <v>-1E-3</v>
      </c>
    </row>
    <row r="33" spans="1:10">
      <c r="A33" t="s">
        <v>2599</v>
      </c>
      <c r="B33" t="s">
        <v>2600</v>
      </c>
      <c r="C33" s="66" t="s">
        <v>3239</v>
      </c>
      <c r="D33" s="108" t="s">
        <v>3327</v>
      </c>
      <c r="E33" s="59">
        <v>0</v>
      </c>
      <c r="F33" t="s">
        <v>168</v>
      </c>
      <c r="G33" s="59">
        <v>0</v>
      </c>
      <c r="H33" s="58">
        <v>7.5637799923799998</v>
      </c>
      <c r="I33" s="59">
        <v>-9.1000000000000004E-3</v>
      </c>
      <c r="J33" s="59">
        <v>1E-4</v>
      </c>
    </row>
    <row r="34" spans="1:10" hidden="1">
      <c r="C34" s="16"/>
      <c r="D34" s="16"/>
      <c r="E34" s="16"/>
      <c r="F34" s="16"/>
      <c r="G34" s="16"/>
    </row>
    <row r="35" spans="1:10" hidden="1">
      <c r="C35" s="16"/>
      <c r="D35" s="16"/>
      <c r="E35" s="16"/>
      <c r="F35" s="16"/>
      <c r="G35" s="16"/>
    </row>
    <row r="36" spans="1:10" hidden="1">
      <c r="C36" s="16"/>
      <c r="D36" s="16"/>
      <c r="E36" s="16"/>
      <c r="F36" s="16"/>
      <c r="G36" s="16"/>
    </row>
    <row r="37" spans="1:10" hidden="1">
      <c r="C37" s="16"/>
      <c r="D37" s="16"/>
      <c r="E37" s="16"/>
      <c r="F37" s="16"/>
      <c r="G37" s="16"/>
    </row>
    <row r="38" spans="1:10" hidden="1">
      <c r="C38" s="16"/>
      <c r="D38" s="16"/>
      <c r="E38" s="16"/>
      <c r="F38" s="16"/>
      <c r="G38" s="16"/>
    </row>
    <row r="39" spans="1:10" hidden="1">
      <c r="C39" s="16"/>
      <c r="D39" s="16"/>
      <c r="E39" s="16"/>
      <c r="F39" s="16"/>
      <c r="G39" s="16"/>
    </row>
    <row r="40" spans="1:10" hidden="1">
      <c r="C40" s="16"/>
      <c r="D40" s="16"/>
      <c r="E40" s="16"/>
      <c r="F40" s="16"/>
      <c r="G40" s="16"/>
    </row>
    <row r="41" spans="1:10" hidden="1">
      <c r="C41" s="16"/>
      <c r="D41" s="16"/>
      <c r="E41" s="16"/>
      <c r="F41" s="16"/>
      <c r="G41" s="16"/>
    </row>
    <row r="42" spans="1:10" hidden="1">
      <c r="C42" s="16"/>
      <c r="D42" s="16"/>
      <c r="E42" s="16"/>
      <c r="F42" s="16"/>
      <c r="G42" s="16"/>
    </row>
    <row r="43" spans="1:10" hidden="1">
      <c r="C43" s="16"/>
      <c r="D43" s="16"/>
      <c r="E43" s="16"/>
      <c r="F43" s="16"/>
      <c r="G43" s="16"/>
    </row>
    <row r="44" spans="1:10" hidden="1">
      <c r="C44" s="16"/>
      <c r="D44" s="16"/>
      <c r="E44" s="16"/>
      <c r="F44" s="16"/>
      <c r="G44" s="16"/>
    </row>
    <row r="45" spans="1:10" hidden="1">
      <c r="C45" s="16"/>
      <c r="D45" s="16"/>
      <c r="E45" s="16"/>
      <c r="F45" s="16"/>
      <c r="G45" s="16"/>
    </row>
    <row r="46" spans="1:10" hidden="1">
      <c r="C46" s="16"/>
      <c r="D46" s="16"/>
      <c r="E46" s="16"/>
      <c r="F46" s="16"/>
      <c r="G46" s="16"/>
    </row>
    <row r="47" spans="1:10" hidden="1">
      <c r="C47" s="16"/>
      <c r="D47" s="16"/>
      <c r="E47" s="16"/>
      <c r="F47" s="16"/>
      <c r="G47" s="16"/>
    </row>
    <row r="48" spans="1:10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0"/>
      <c r="F599" s="40"/>
    </row>
    <row r="600" spans="3:7" hidden="1">
      <c r="D600" s="40"/>
      <c r="F600" s="40"/>
    </row>
    <row r="601" spans="3:7" hidden="1">
      <c r="D601" s="40"/>
      <c r="F601" s="40"/>
    </row>
    <row r="602" spans="3:7" hidden="1">
      <c r="D602" s="40"/>
      <c r="F602" s="40"/>
    </row>
    <row r="603" spans="3:7" hidden="1">
      <c r="D603" s="40"/>
      <c r="F603" s="40"/>
    </row>
    <row r="604" spans="3:7" hidden="1">
      <c r="D604" s="40"/>
      <c r="F604" s="40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32" width="9.140625" style="14" hidden="1"/>
    <col min="33" max="52" width="0" style="14" hidden="1"/>
    <col min="53" max="16384" width="9.140625" style="14" hidden="1"/>
  </cols>
  <sheetData>
    <row r="1" spans="1:16">
      <c r="A1" s="2" t="s">
        <v>0</v>
      </c>
      <c r="B1" s="64" t="s">
        <v>3326</v>
      </c>
      <c r="C1" s="13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>
      <c r="A2" s="2" t="s">
        <v>1</v>
      </c>
      <c r="B2" s="10" t="s">
        <v>2601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>
      <c r="A3" s="2" t="s">
        <v>2</v>
      </c>
      <c r="B3" s="21" t="s">
        <v>2602</v>
      </c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>
      <c r="A4" s="2" t="s">
        <v>3</v>
      </c>
      <c r="B4" s="65" t="s">
        <v>165</v>
      </c>
      <c r="C4" s="13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s="16" customFormat="1">
      <c r="A5" s="35" t="s">
        <v>92</v>
      </c>
      <c r="B5" s="41" t="s">
        <v>141</v>
      </c>
      <c r="C5" s="42" t="s">
        <v>142</v>
      </c>
    </row>
    <row r="6" spans="1:16" s="16" customFormat="1">
      <c r="A6" s="102" t="s">
        <v>3327</v>
      </c>
      <c r="B6" s="23" t="s">
        <v>153</v>
      </c>
      <c r="C6" s="32" t="s">
        <v>70</v>
      </c>
    </row>
    <row r="7" spans="1:16" s="18" customFormat="1" ht="20.25">
      <c r="A7" s="104" t="s">
        <v>3327</v>
      </c>
      <c r="B7" s="6" t="s">
        <v>8</v>
      </c>
      <c r="C7" s="26" t="s">
        <v>9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8" customFormat="1" ht="20.25">
      <c r="A8" s="19" t="s">
        <v>143</v>
      </c>
      <c r="B8" s="56">
        <f>B9+B31</f>
        <v>4.3946550355076202</v>
      </c>
      <c r="C8" s="127" t="s">
        <v>3327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>
      <c r="A9" s="60" t="s">
        <v>173</v>
      </c>
      <c r="B9" s="62">
        <f>SUM(B10:B30)</f>
        <v>4.1891870140464302</v>
      </c>
      <c r="C9" s="110" t="s">
        <v>3327</v>
      </c>
    </row>
    <row r="10" spans="1:16">
      <c r="A10" t="s">
        <v>3263</v>
      </c>
      <c r="B10" s="67">
        <v>1.9087020970140003E-2</v>
      </c>
      <c r="C10" s="68">
        <v>45340</v>
      </c>
    </row>
    <row r="11" spans="1:16">
      <c r="A11" t="s">
        <v>3286</v>
      </c>
      <c r="B11" s="67">
        <v>0.10215</v>
      </c>
      <c r="C11" s="68">
        <v>45363</v>
      </c>
    </row>
    <row r="12" spans="1:16">
      <c r="A12" t="s">
        <v>3289</v>
      </c>
      <c r="B12" s="67">
        <v>2.9599570599780002E-2</v>
      </c>
      <c r="C12" s="68">
        <v>45383</v>
      </c>
    </row>
    <row r="13" spans="1:16">
      <c r="A13" t="s">
        <v>3264</v>
      </c>
      <c r="B13" s="67">
        <v>0.23334524039975998</v>
      </c>
      <c r="C13" s="68">
        <v>45473</v>
      </c>
    </row>
    <row r="14" spans="1:16">
      <c r="A14" t="s">
        <v>3287</v>
      </c>
      <c r="B14" s="67">
        <v>0.14677499849700001</v>
      </c>
      <c r="C14" s="68">
        <v>45838</v>
      </c>
    </row>
    <row r="15" spans="1:16">
      <c r="A15" t="s">
        <v>3254</v>
      </c>
      <c r="B15" s="67">
        <v>0.29937087282735003</v>
      </c>
      <c r="C15" s="68">
        <v>45935</v>
      </c>
    </row>
    <row r="16" spans="1:16">
      <c r="A16" t="s">
        <v>3282</v>
      </c>
      <c r="B16" s="67">
        <v>0.23798104908903001</v>
      </c>
      <c r="C16" s="68">
        <v>46022</v>
      </c>
    </row>
    <row r="17" spans="1:3">
      <c r="A17" t="s">
        <v>3269</v>
      </c>
      <c r="B17" s="67">
        <v>0.24556598748162001</v>
      </c>
      <c r="C17" s="68">
        <v>46022</v>
      </c>
    </row>
    <row r="18" spans="1:3">
      <c r="A18" t="s">
        <v>3314</v>
      </c>
      <c r="B18" s="67">
        <v>0.31476471392843997</v>
      </c>
      <c r="C18" s="68">
        <v>46338</v>
      </c>
    </row>
    <row r="19" spans="1:3">
      <c r="A19" t="s">
        <v>3288</v>
      </c>
      <c r="B19" s="67">
        <v>0.75981217580406013</v>
      </c>
      <c r="C19" s="68">
        <v>46871</v>
      </c>
    </row>
    <row r="20" spans="1:3">
      <c r="A20" t="s">
        <v>3321</v>
      </c>
      <c r="B20" s="67">
        <v>0.61576521897000003</v>
      </c>
      <c r="C20" s="68">
        <v>47191</v>
      </c>
    </row>
    <row r="21" spans="1:3">
      <c r="A21" t="s">
        <v>3322</v>
      </c>
      <c r="B21" s="67">
        <v>0.63060764679279002</v>
      </c>
      <c r="C21" s="68">
        <v>47391</v>
      </c>
    </row>
    <row r="22" spans="1:3">
      <c r="A22" t="s">
        <v>3315</v>
      </c>
      <c r="B22" s="67">
        <v>0.47670000121217998</v>
      </c>
      <c r="C22" s="68">
        <v>47525</v>
      </c>
    </row>
    <row r="23" spans="1:3">
      <c r="A23" t="s">
        <v>3246</v>
      </c>
      <c r="B23" s="67">
        <v>2.6867211910440003E-2</v>
      </c>
      <c r="C23" s="68">
        <v>48482</v>
      </c>
    </row>
    <row r="24" spans="1:3">
      <c r="A24" t="s">
        <v>3316</v>
      </c>
      <c r="B24" s="67">
        <v>2.0591282591999999E-3</v>
      </c>
      <c r="C24" s="68">
        <v>48844</v>
      </c>
    </row>
    <row r="25" spans="1:3">
      <c r="A25" t="s">
        <v>3317</v>
      </c>
      <c r="B25" s="67">
        <v>1.9942469376000001E-3</v>
      </c>
      <c r="C25" s="68">
        <v>48844</v>
      </c>
    </row>
    <row r="26" spans="1:3">
      <c r="A26" t="s">
        <v>3318</v>
      </c>
      <c r="B26" s="67">
        <v>2.4923818212000005E-3</v>
      </c>
      <c r="C26" s="68">
        <v>48844</v>
      </c>
    </row>
    <row r="27" spans="1:3">
      <c r="A27" t="s">
        <v>3319</v>
      </c>
      <c r="B27" s="67">
        <v>1.7069763491999999E-3</v>
      </c>
      <c r="C27" s="68">
        <v>48844</v>
      </c>
    </row>
    <row r="28" spans="1:3">
      <c r="A28" t="s">
        <v>3320</v>
      </c>
      <c r="B28" s="67">
        <v>1.7547836388000001E-3</v>
      </c>
      <c r="C28" s="68">
        <v>48844</v>
      </c>
    </row>
    <row r="29" spans="1:3">
      <c r="A29" t="s">
        <v>3323</v>
      </c>
      <c r="B29" s="67">
        <v>4.0787788557840002E-2</v>
      </c>
      <c r="C29" s="68">
        <v>52047</v>
      </c>
    </row>
    <row r="30" spans="1:3">
      <c r="A30" s="108" t="s">
        <v>3327</v>
      </c>
      <c r="B30" s="108" t="s">
        <v>3327</v>
      </c>
      <c r="C30" s="110" t="s">
        <v>3327</v>
      </c>
    </row>
    <row r="31" spans="1:3">
      <c r="A31" s="60" t="s">
        <v>190</v>
      </c>
      <c r="B31" s="62">
        <f>SUM(B32:B36)</f>
        <v>0.20546802146119</v>
      </c>
      <c r="C31" s="110" t="s">
        <v>3327</v>
      </c>
    </row>
    <row r="32" spans="1:3">
      <c r="A32" t="s">
        <v>3324</v>
      </c>
      <c r="B32" s="67">
        <v>2.1647808314750001E-2</v>
      </c>
      <c r="C32" s="68">
        <v>45515</v>
      </c>
    </row>
    <row r="33" spans="1:3">
      <c r="A33" t="s">
        <v>3298</v>
      </c>
      <c r="B33" s="67">
        <v>4.6679349471620002E-2</v>
      </c>
      <c r="C33" s="68">
        <v>45553</v>
      </c>
    </row>
    <row r="34" spans="1:3">
      <c r="A34" t="s">
        <v>3309</v>
      </c>
      <c r="B34" s="67">
        <v>4.7408819875490005E-2</v>
      </c>
      <c r="C34" s="68">
        <v>45602</v>
      </c>
    </row>
    <row r="35" spans="1:3">
      <c r="A35" t="s">
        <v>3293</v>
      </c>
      <c r="B35" s="67">
        <v>8.9732043799330002E-2</v>
      </c>
      <c r="C35" s="68">
        <v>46418</v>
      </c>
    </row>
    <row r="36" spans="1:3" hidden="1">
      <c r="A36"/>
      <c r="B36" s="58"/>
    </row>
    <row r="38" spans="1:3" hidden="1">
      <c r="A38"/>
      <c r="B38" s="67"/>
      <c r="C38" s="68"/>
    </row>
    <row r="39" spans="1:3" hidden="1">
      <c r="A39"/>
      <c r="B39" s="67"/>
      <c r="C39"/>
    </row>
    <row r="10000" spans="52:52" hidden="1">
      <c r="AZ10000"/>
    </row>
  </sheetData>
  <sortState xmlns:xlrd2="http://schemas.microsoft.com/office/spreadsheetml/2017/richdata2" ref="A32:C35">
    <sortCondition ref="C32:C35"/>
  </sortState>
  <dataValidations count="1">
    <dataValidation allowBlank="1" showInputMessage="1" showErrorMessage="1" sqref="A1:XFD33 A40:C1048576 D34:AY1048576 BA34:XFD1048576 AZ34:AZ9999 AZ10001:AZ1048576" xr:uid="{00000000-0002-0000-1A00-000000000000}"/>
  </dataValidations>
  <pageMargins left="0" right="0" top="0.5" bottom="0.5" header="0" footer="0.25"/>
  <pageSetup paperSize="9" scale="8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4" t="s">
        <v>3326</v>
      </c>
    </row>
    <row r="2" spans="1:17">
      <c r="A2" s="2" t="s">
        <v>1</v>
      </c>
      <c r="B2" s="10" t="s">
        <v>2601</v>
      </c>
    </row>
    <row r="3" spans="1:17">
      <c r="A3" s="2" t="s">
        <v>2</v>
      </c>
      <c r="B3" s="21" t="s">
        <v>2602</v>
      </c>
    </row>
    <row r="4" spans="1:17">
      <c r="A4" s="2" t="s">
        <v>3</v>
      </c>
      <c r="B4" s="65" t="s">
        <v>165</v>
      </c>
    </row>
    <row r="5" spans="1:17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158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17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03" t="s">
        <v>3327</v>
      </c>
      <c r="F6" s="23" t="s">
        <v>70</v>
      </c>
      <c r="G6" s="23" t="s">
        <v>71</v>
      </c>
      <c r="H6" s="103" t="s">
        <v>3327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17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26" t="s">
        <v>60</v>
      </c>
      <c r="I7" s="2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26" t="s">
        <v>74</v>
      </c>
      <c r="O7" s="26" t="s">
        <v>75</v>
      </c>
      <c r="P7" s="27"/>
    </row>
    <row r="8" spans="1:17" s="18" customFormat="1" ht="20.25">
      <c r="A8" s="19" t="s">
        <v>146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105" t="s">
        <v>3327</v>
      </c>
      <c r="I8" s="105" t="s">
        <v>3327</v>
      </c>
      <c r="J8" s="105" t="s">
        <v>3327</v>
      </c>
      <c r="K8" s="56">
        <v>0</v>
      </c>
      <c r="L8" s="56">
        <v>0</v>
      </c>
      <c r="M8" s="105" t="s">
        <v>3327</v>
      </c>
      <c r="N8" s="57">
        <v>0</v>
      </c>
      <c r="O8" s="57">
        <v>0</v>
      </c>
      <c r="P8" s="27"/>
    </row>
    <row r="9" spans="1:17">
      <c r="A9" s="60" t="s">
        <v>173</v>
      </c>
      <c r="B9" s="109" t="s">
        <v>3327</v>
      </c>
      <c r="C9" s="110" t="s">
        <v>3327</v>
      </c>
      <c r="D9" s="110" t="s">
        <v>3327</v>
      </c>
      <c r="E9" s="110" t="s">
        <v>3327</v>
      </c>
      <c r="F9" s="110" t="s">
        <v>3327</v>
      </c>
      <c r="G9" s="62">
        <v>0</v>
      </c>
      <c r="H9" s="110" t="s">
        <v>3327</v>
      </c>
      <c r="I9" s="110" t="s">
        <v>3327</v>
      </c>
      <c r="J9" s="110" t="s">
        <v>3327</v>
      </c>
      <c r="K9" s="62">
        <v>0</v>
      </c>
      <c r="L9" s="62">
        <v>0</v>
      </c>
      <c r="M9" s="110" t="s">
        <v>3327</v>
      </c>
      <c r="N9" s="61">
        <v>0</v>
      </c>
      <c r="O9" s="61">
        <v>0</v>
      </c>
    </row>
    <row r="10" spans="1:17">
      <c r="A10" s="60" t="s">
        <v>307</v>
      </c>
      <c r="B10" s="109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0</v>
      </c>
      <c r="H10" s="110" t="s">
        <v>3327</v>
      </c>
      <c r="I10" s="110" t="s">
        <v>3327</v>
      </c>
      <c r="J10" s="110" t="s">
        <v>3327</v>
      </c>
      <c r="K10" s="62">
        <v>0</v>
      </c>
      <c r="L10" s="62">
        <v>0</v>
      </c>
      <c r="M10" s="110" t="s">
        <v>3327</v>
      </c>
      <c r="N10" s="61">
        <v>0</v>
      </c>
      <c r="O10" s="61">
        <v>0</v>
      </c>
    </row>
    <row r="11" spans="1:17">
      <c r="A11" t="s">
        <v>180</v>
      </c>
      <c r="B11" t="s">
        <v>180</v>
      </c>
      <c r="C11" t="s">
        <v>180</v>
      </c>
      <c r="D11" t="s">
        <v>180</v>
      </c>
      <c r="E11" s="110" t="s">
        <v>3327</v>
      </c>
      <c r="F11" s="110" t="s">
        <v>3327</v>
      </c>
      <c r="G11" s="58">
        <v>0</v>
      </c>
      <c r="H11" t="s">
        <v>180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</row>
    <row r="12" spans="1:17">
      <c r="A12" s="60" t="s">
        <v>224</v>
      </c>
      <c r="B12" s="109" t="s">
        <v>3327</v>
      </c>
      <c r="C12" s="110" t="s">
        <v>3327</v>
      </c>
      <c r="D12" s="110" t="s">
        <v>3327</v>
      </c>
      <c r="E12" s="110" t="s">
        <v>3327</v>
      </c>
      <c r="F12" s="110" t="s">
        <v>3327</v>
      </c>
      <c r="G12" s="62">
        <v>0</v>
      </c>
      <c r="H12" s="110" t="s">
        <v>3327</v>
      </c>
      <c r="I12" s="110" t="s">
        <v>3327</v>
      </c>
      <c r="J12" s="110" t="s">
        <v>3327</v>
      </c>
      <c r="K12" s="62">
        <v>0</v>
      </c>
      <c r="L12" s="62">
        <v>0</v>
      </c>
      <c r="M12" s="110" t="s">
        <v>3327</v>
      </c>
      <c r="N12" s="61">
        <v>0</v>
      </c>
      <c r="O12" s="61">
        <v>0</v>
      </c>
    </row>
    <row r="13" spans="1:17">
      <c r="A13" t="s">
        <v>180</v>
      </c>
      <c r="B13" t="s">
        <v>180</v>
      </c>
      <c r="C13" t="s">
        <v>180</v>
      </c>
      <c r="D13" t="s">
        <v>180</v>
      </c>
      <c r="E13" s="110" t="s">
        <v>3327</v>
      </c>
      <c r="F13" s="110" t="s">
        <v>3327</v>
      </c>
      <c r="G13" s="58">
        <v>0</v>
      </c>
      <c r="H13" t="s">
        <v>180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</row>
    <row r="14" spans="1:17">
      <c r="A14" s="60" t="s">
        <v>308</v>
      </c>
      <c r="B14" s="109" t="s">
        <v>3327</v>
      </c>
      <c r="C14" s="110" t="s">
        <v>3327</v>
      </c>
      <c r="D14" s="110" t="s">
        <v>3327</v>
      </c>
      <c r="E14" s="110" t="s">
        <v>3327</v>
      </c>
      <c r="F14" s="110" t="s">
        <v>3327</v>
      </c>
      <c r="G14" s="62">
        <v>0</v>
      </c>
      <c r="H14" s="110" t="s">
        <v>3327</v>
      </c>
      <c r="I14" s="110" t="s">
        <v>3327</v>
      </c>
      <c r="J14" s="110" t="s">
        <v>3327</v>
      </c>
      <c r="K14" s="62">
        <v>0</v>
      </c>
      <c r="L14" s="62">
        <v>0</v>
      </c>
      <c r="M14" s="110" t="s">
        <v>3327</v>
      </c>
      <c r="N14" s="61">
        <v>0</v>
      </c>
      <c r="O14" s="61">
        <v>0</v>
      </c>
    </row>
    <row r="15" spans="1:17">
      <c r="A15" t="s">
        <v>180</v>
      </c>
      <c r="B15" t="s">
        <v>180</v>
      </c>
      <c r="C15" t="s">
        <v>180</v>
      </c>
      <c r="D15" t="s">
        <v>180</v>
      </c>
      <c r="E15" s="110" t="s">
        <v>3327</v>
      </c>
      <c r="F15" s="110" t="s">
        <v>3327</v>
      </c>
      <c r="G15" s="58">
        <v>0</v>
      </c>
      <c r="H15" t="s">
        <v>180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</row>
    <row r="16" spans="1:17">
      <c r="A16" s="60" t="s">
        <v>822</v>
      </c>
      <c r="B16" s="109" t="s">
        <v>3327</v>
      </c>
      <c r="C16" s="110" t="s">
        <v>3327</v>
      </c>
      <c r="D16" s="110" t="s">
        <v>3327</v>
      </c>
      <c r="E16" s="110" t="s">
        <v>3327</v>
      </c>
      <c r="F16" s="110" t="s">
        <v>3327</v>
      </c>
      <c r="G16" s="62">
        <v>0</v>
      </c>
      <c r="H16" s="110" t="s">
        <v>3327</v>
      </c>
      <c r="I16" s="110" t="s">
        <v>3327</v>
      </c>
      <c r="J16" s="110" t="s">
        <v>3327</v>
      </c>
      <c r="K16" s="62">
        <v>0</v>
      </c>
      <c r="L16" s="62">
        <v>0</v>
      </c>
      <c r="M16" s="110" t="s">
        <v>3327</v>
      </c>
      <c r="N16" s="61">
        <v>0</v>
      </c>
      <c r="O16" s="61">
        <v>0</v>
      </c>
    </row>
    <row r="17" spans="1:15">
      <c r="A17" t="s">
        <v>180</v>
      </c>
      <c r="B17" t="s">
        <v>180</v>
      </c>
      <c r="C17" t="s">
        <v>180</v>
      </c>
      <c r="D17" t="s">
        <v>180</v>
      </c>
      <c r="E17" s="110" t="s">
        <v>3327</v>
      </c>
      <c r="F17" s="110" t="s">
        <v>3327</v>
      </c>
      <c r="G17" s="58">
        <v>0</v>
      </c>
      <c r="H17" t="s">
        <v>180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</row>
    <row r="18" spans="1:15">
      <c r="A18" s="60" t="s">
        <v>190</v>
      </c>
      <c r="B18" s="109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62">
        <v>0</v>
      </c>
      <c r="H18" s="110" t="s">
        <v>3327</v>
      </c>
      <c r="I18" s="110" t="s">
        <v>3327</v>
      </c>
      <c r="J18" s="110" t="s">
        <v>3327</v>
      </c>
      <c r="K18" s="62">
        <v>0</v>
      </c>
      <c r="L18" s="62">
        <v>0</v>
      </c>
      <c r="M18" s="110" t="s">
        <v>3327</v>
      </c>
      <c r="N18" s="61">
        <v>0</v>
      </c>
      <c r="O18" s="61">
        <v>0</v>
      </c>
    </row>
    <row r="19" spans="1:15">
      <c r="A19" s="60" t="s">
        <v>309</v>
      </c>
      <c r="B19" s="109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62">
        <v>0</v>
      </c>
      <c r="H19" s="110" t="s">
        <v>3327</v>
      </c>
      <c r="I19" s="110" t="s">
        <v>3327</v>
      </c>
      <c r="J19" s="110" t="s">
        <v>3327</v>
      </c>
      <c r="K19" s="62">
        <v>0</v>
      </c>
      <c r="L19" s="62">
        <v>0</v>
      </c>
      <c r="M19" s="110" t="s">
        <v>3327</v>
      </c>
      <c r="N19" s="61">
        <v>0</v>
      </c>
      <c r="O19" s="61">
        <v>0</v>
      </c>
    </row>
    <row r="20" spans="1:15">
      <c r="A20" t="s">
        <v>180</v>
      </c>
      <c r="B20" t="s">
        <v>180</v>
      </c>
      <c r="C20" t="s">
        <v>180</v>
      </c>
      <c r="D20" t="s">
        <v>180</v>
      </c>
      <c r="E20" s="110" t="s">
        <v>3327</v>
      </c>
      <c r="F20" s="110" t="s">
        <v>3327</v>
      </c>
      <c r="G20" s="58">
        <v>0</v>
      </c>
      <c r="H20" t="s">
        <v>180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15">
      <c r="A21" s="60" t="s">
        <v>310</v>
      </c>
      <c r="B21" s="109" t="s">
        <v>3327</v>
      </c>
      <c r="C21" s="110" t="s">
        <v>3327</v>
      </c>
      <c r="D21" s="110" t="s">
        <v>3327</v>
      </c>
      <c r="E21" s="110" t="s">
        <v>3327</v>
      </c>
      <c r="F21" s="110" t="s">
        <v>3327</v>
      </c>
      <c r="G21" s="62">
        <v>0</v>
      </c>
      <c r="H21" s="110" t="s">
        <v>3327</v>
      </c>
      <c r="I21" s="110" t="s">
        <v>3327</v>
      </c>
      <c r="J21" s="110" t="s">
        <v>3327</v>
      </c>
      <c r="K21" s="62">
        <v>0</v>
      </c>
      <c r="L21" s="62">
        <v>0</v>
      </c>
      <c r="M21" s="110" t="s">
        <v>3327</v>
      </c>
      <c r="N21" s="61">
        <v>0</v>
      </c>
      <c r="O21" s="61">
        <v>0</v>
      </c>
    </row>
    <row r="22" spans="1:15">
      <c r="A22" t="s">
        <v>180</v>
      </c>
      <c r="B22" t="s">
        <v>180</v>
      </c>
      <c r="C22" t="s">
        <v>180</v>
      </c>
      <c r="D22" t="s">
        <v>180</v>
      </c>
      <c r="E22" s="110" t="s">
        <v>3327</v>
      </c>
      <c r="F22" s="110" t="s">
        <v>3327</v>
      </c>
      <c r="G22" s="58">
        <v>0</v>
      </c>
      <c r="H22" t="s">
        <v>180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15">
      <c r="A23" t="s">
        <v>192</v>
      </c>
      <c r="B23" s="109" t="s">
        <v>3327</v>
      </c>
      <c r="C23" s="110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  <c r="L23" s="110" t="s">
        <v>3327</v>
      </c>
      <c r="M23" s="110" t="s">
        <v>3327</v>
      </c>
      <c r="N23" s="110" t="s">
        <v>3327</v>
      </c>
      <c r="O23" s="110" t="s">
        <v>3327</v>
      </c>
    </row>
    <row r="24" spans="1:15">
      <c r="A24" t="s">
        <v>303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  <c r="O24" s="110" t="s">
        <v>3327</v>
      </c>
    </row>
    <row r="25" spans="1:15">
      <c r="A25" t="s">
        <v>305</v>
      </c>
      <c r="B25" s="109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  <c r="O25" s="110" t="s">
        <v>3327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17">
      <c r="A1" s="2" t="s">
        <v>0</v>
      </c>
      <c r="B1" s="64" t="s">
        <v>3326</v>
      </c>
    </row>
    <row r="2" spans="1:17">
      <c r="A2" s="2" t="s">
        <v>1</v>
      </c>
      <c r="B2" s="10" t="s">
        <v>2601</v>
      </c>
    </row>
    <row r="3" spans="1:17">
      <c r="A3" s="2" t="s">
        <v>2</v>
      </c>
      <c r="B3" s="21" t="s">
        <v>2602</v>
      </c>
    </row>
    <row r="4" spans="1:17">
      <c r="A4" s="2" t="s">
        <v>3</v>
      </c>
      <c r="B4" s="65" t="s">
        <v>165</v>
      </c>
    </row>
    <row r="5" spans="1:17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155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17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03" t="s">
        <v>3327</v>
      </c>
      <c r="F6" s="23" t="s">
        <v>70</v>
      </c>
      <c r="G6" s="23" t="s">
        <v>71</v>
      </c>
      <c r="H6" s="103" t="s">
        <v>3327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17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6" t="s">
        <v>75</v>
      </c>
      <c r="P7" s="27"/>
    </row>
    <row r="8" spans="1:17" s="18" customFormat="1" ht="20.25">
      <c r="A8" s="19" t="s">
        <v>147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127" t="s">
        <v>3327</v>
      </c>
      <c r="I8" s="127" t="s">
        <v>3327</v>
      </c>
      <c r="J8" s="105" t="s">
        <v>3327</v>
      </c>
      <c r="K8" s="56">
        <v>0</v>
      </c>
      <c r="L8" s="56">
        <v>0</v>
      </c>
      <c r="M8" s="105" t="s">
        <v>3327</v>
      </c>
      <c r="N8" s="57">
        <v>0</v>
      </c>
      <c r="O8" s="57">
        <v>0</v>
      </c>
      <c r="P8" s="27"/>
    </row>
    <row r="9" spans="1:17">
      <c r="A9" s="60" t="s">
        <v>173</v>
      </c>
      <c r="B9" s="110" t="s">
        <v>3327</v>
      </c>
      <c r="C9" s="110" t="s">
        <v>3327</v>
      </c>
      <c r="D9" s="110" t="s">
        <v>3327</v>
      </c>
      <c r="E9" s="110" t="s">
        <v>3327</v>
      </c>
      <c r="F9" s="110" t="s">
        <v>3327</v>
      </c>
      <c r="G9" s="62">
        <v>0</v>
      </c>
      <c r="H9" s="110" t="s">
        <v>3327</v>
      </c>
      <c r="I9" s="110" t="s">
        <v>3327</v>
      </c>
      <c r="J9" s="110" t="s">
        <v>3327</v>
      </c>
      <c r="K9" s="62">
        <v>0</v>
      </c>
      <c r="L9" s="62">
        <v>0</v>
      </c>
      <c r="M9" s="110" t="s">
        <v>3327</v>
      </c>
      <c r="N9" s="61">
        <v>0</v>
      </c>
      <c r="O9" s="61">
        <v>0</v>
      </c>
    </row>
    <row r="10" spans="1:17">
      <c r="A10" s="60" t="s">
        <v>1909</v>
      </c>
      <c r="B10" s="110" t="s">
        <v>3327</v>
      </c>
      <c r="C10" s="110" t="s">
        <v>3327</v>
      </c>
      <c r="D10" s="110" t="s">
        <v>3327</v>
      </c>
      <c r="E10" s="110" t="s">
        <v>3327</v>
      </c>
      <c r="F10" s="110" t="s">
        <v>3327</v>
      </c>
      <c r="G10" s="62">
        <v>0</v>
      </c>
      <c r="H10" s="110" t="s">
        <v>3327</v>
      </c>
      <c r="I10" s="110" t="s">
        <v>3327</v>
      </c>
      <c r="J10" s="110" t="s">
        <v>3327</v>
      </c>
      <c r="K10" s="62">
        <v>0</v>
      </c>
      <c r="L10" s="62">
        <v>0</v>
      </c>
      <c r="M10" s="110" t="s">
        <v>3327</v>
      </c>
      <c r="N10" s="61">
        <v>0</v>
      </c>
      <c r="O10" s="61">
        <v>0</v>
      </c>
    </row>
    <row r="11" spans="1:17">
      <c r="A11" t="s">
        <v>180</v>
      </c>
      <c r="B11" t="s">
        <v>180</v>
      </c>
      <c r="C11" t="s">
        <v>180</v>
      </c>
      <c r="D11" t="s">
        <v>180</v>
      </c>
      <c r="E11" s="110" t="s">
        <v>3327</v>
      </c>
      <c r="F11" s="110" t="s">
        <v>3327</v>
      </c>
      <c r="G11" s="58">
        <v>0</v>
      </c>
      <c r="H11" t="s">
        <v>180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</row>
    <row r="12" spans="1:17">
      <c r="A12" s="60" t="s">
        <v>1910</v>
      </c>
      <c r="B12" s="110" t="s">
        <v>3327</v>
      </c>
      <c r="C12" s="110" t="s">
        <v>3327</v>
      </c>
      <c r="D12" s="110" t="s">
        <v>3327</v>
      </c>
      <c r="E12" s="110" t="s">
        <v>3327</v>
      </c>
      <c r="F12" s="110" t="s">
        <v>3327</v>
      </c>
      <c r="G12" s="62">
        <v>0</v>
      </c>
      <c r="H12" s="110" t="s">
        <v>3327</v>
      </c>
      <c r="I12" s="110" t="s">
        <v>3327</v>
      </c>
      <c r="J12" s="110" t="s">
        <v>3327</v>
      </c>
      <c r="K12" s="62">
        <v>0</v>
      </c>
      <c r="L12" s="62">
        <v>0</v>
      </c>
      <c r="M12" s="110" t="s">
        <v>3327</v>
      </c>
      <c r="N12" s="61">
        <v>0</v>
      </c>
      <c r="O12" s="61">
        <v>0</v>
      </c>
    </row>
    <row r="13" spans="1:17">
      <c r="A13" t="s">
        <v>180</v>
      </c>
      <c r="B13" t="s">
        <v>180</v>
      </c>
      <c r="C13" t="s">
        <v>180</v>
      </c>
      <c r="D13" t="s">
        <v>180</v>
      </c>
      <c r="E13" s="110" t="s">
        <v>3327</v>
      </c>
      <c r="F13" s="110" t="s">
        <v>3327</v>
      </c>
      <c r="G13" s="58">
        <v>0</v>
      </c>
      <c r="H13" t="s">
        <v>180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</row>
    <row r="14" spans="1:17">
      <c r="A14" s="60" t="s">
        <v>308</v>
      </c>
      <c r="B14" s="109" t="s">
        <v>3327</v>
      </c>
      <c r="C14" s="110" t="s">
        <v>3327</v>
      </c>
      <c r="D14" s="110" t="s">
        <v>3327</v>
      </c>
      <c r="E14" s="110" t="s">
        <v>3327</v>
      </c>
      <c r="F14" s="110" t="s">
        <v>3327</v>
      </c>
      <c r="G14" s="62">
        <v>0</v>
      </c>
      <c r="H14" s="110" t="s">
        <v>3327</v>
      </c>
      <c r="I14" s="110" t="s">
        <v>3327</v>
      </c>
      <c r="J14" s="110" t="s">
        <v>3327</v>
      </c>
      <c r="K14" s="62">
        <v>0</v>
      </c>
      <c r="L14" s="62">
        <v>0</v>
      </c>
      <c r="M14" s="110" t="s">
        <v>3327</v>
      </c>
      <c r="N14" s="61">
        <v>0</v>
      </c>
      <c r="O14" s="61">
        <v>0</v>
      </c>
    </row>
    <row r="15" spans="1:17">
      <c r="A15" t="s">
        <v>180</v>
      </c>
      <c r="B15" t="s">
        <v>180</v>
      </c>
      <c r="C15" t="s">
        <v>180</v>
      </c>
      <c r="D15" t="s">
        <v>180</v>
      </c>
      <c r="E15" s="110" t="s">
        <v>3327</v>
      </c>
      <c r="F15" s="110" t="s">
        <v>3327</v>
      </c>
      <c r="G15" s="58">
        <v>0</v>
      </c>
      <c r="H15" t="s">
        <v>180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</row>
    <row r="16" spans="1:17">
      <c r="A16" s="60" t="s">
        <v>822</v>
      </c>
      <c r="B16" s="109" t="s">
        <v>3327</v>
      </c>
      <c r="C16" s="110" t="s">
        <v>3327</v>
      </c>
      <c r="D16" s="110" t="s">
        <v>3327</v>
      </c>
      <c r="E16" s="110" t="s">
        <v>3327</v>
      </c>
      <c r="F16" s="110" t="s">
        <v>3327</v>
      </c>
      <c r="G16" s="62">
        <v>0</v>
      </c>
      <c r="H16" s="110" t="s">
        <v>3327</v>
      </c>
      <c r="I16" s="110" t="s">
        <v>3327</v>
      </c>
      <c r="J16" s="110" t="s">
        <v>3327</v>
      </c>
      <c r="K16" s="62">
        <v>0</v>
      </c>
      <c r="L16" s="62">
        <v>0</v>
      </c>
      <c r="M16" s="110" t="s">
        <v>3327</v>
      </c>
      <c r="N16" s="61">
        <v>0</v>
      </c>
      <c r="O16" s="61">
        <v>0</v>
      </c>
    </row>
    <row r="17" spans="1:15">
      <c r="A17" t="s">
        <v>180</v>
      </c>
      <c r="B17" t="s">
        <v>180</v>
      </c>
      <c r="C17" t="s">
        <v>180</v>
      </c>
      <c r="D17" t="s">
        <v>180</v>
      </c>
      <c r="E17" s="110" t="s">
        <v>3327</v>
      </c>
      <c r="F17" s="110" t="s">
        <v>3327</v>
      </c>
      <c r="G17" s="58">
        <v>0</v>
      </c>
      <c r="H17" t="s">
        <v>180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</row>
    <row r="18" spans="1:15">
      <c r="A18" s="60" t="s">
        <v>190</v>
      </c>
      <c r="B18" s="109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62">
        <v>0</v>
      </c>
      <c r="H18" s="110" t="s">
        <v>3327</v>
      </c>
      <c r="I18" s="110" t="s">
        <v>3327</v>
      </c>
      <c r="J18" s="110" t="s">
        <v>3327</v>
      </c>
      <c r="K18" s="62">
        <v>0</v>
      </c>
      <c r="L18" s="62">
        <v>0</v>
      </c>
      <c r="M18" s="110" t="s">
        <v>3327</v>
      </c>
      <c r="N18" s="61">
        <v>0</v>
      </c>
      <c r="O18" s="61">
        <v>0</v>
      </c>
    </row>
    <row r="19" spans="1:15">
      <c r="A19" s="60" t="s">
        <v>309</v>
      </c>
      <c r="B19" s="109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62">
        <v>0</v>
      </c>
      <c r="H19" s="110" t="s">
        <v>3327</v>
      </c>
      <c r="I19" s="110" t="s">
        <v>3327</v>
      </c>
      <c r="J19" s="110" t="s">
        <v>3327</v>
      </c>
      <c r="K19" s="62">
        <v>0</v>
      </c>
      <c r="L19" s="62">
        <v>0</v>
      </c>
      <c r="M19" s="110" t="s">
        <v>3327</v>
      </c>
      <c r="N19" s="61">
        <v>0</v>
      </c>
      <c r="O19" s="61">
        <v>0</v>
      </c>
    </row>
    <row r="20" spans="1:15">
      <c r="A20" t="s">
        <v>180</v>
      </c>
      <c r="B20" t="s">
        <v>180</v>
      </c>
      <c r="C20" t="s">
        <v>180</v>
      </c>
      <c r="D20" t="s">
        <v>180</v>
      </c>
      <c r="E20" s="110" t="s">
        <v>3327</v>
      </c>
      <c r="F20" s="110" t="s">
        <v>3327</v>
      </c>
      <c r="G20" s="58">
        <v>0</v>
      </c>
      <c r="H20" t="s">
        <v>180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15">
      <c r="A21" s="60" t="s">
        <v>310</v>
      </c>
      <c r="B21" s="109" t="s">
        <v>3327</v>
      </c>
      <c r="C21" s="110" t="s">
        <v>3327</v>
      </c>
      <c r="D21" s="110" t="s">
        <v>3327</v>
      </c>
      <c r="E21" s="110" t="s">
        <v>3327</v>
      </c>
      <c r="F21" s="110" t="s">
        <v>3327</v>
      </c>
      <c r="G21" s="62">
        <v>0</v>
      </c>
      <c r="H21" s="110" t="s">
        <v>3327</v>
      </c>
      <c r="I21" s="110" t="s">
        <v>3327</v>
      </c>
      <c r="J21" s="110" t="s">
        <v>3327</v>
      </c>
      <c r="K21" s="62">
        <v>0</v>
      </c>
      <c r="L21" s="62">
        <v>0</v>
      </c>
      <c r="M21" s="110" t="s">
        <v>3327</v>
      </c>
      <c r="N21" s="61">
        <v>0</v>
      </c>
      <c r="O21" s="61">
        <v>0</v>
      </c>
    </row>
    <row r="22" spans="1:15">
      <c r="A22" t="s">
        <v>180</v>
      </c>
      <c r="B22" t="s">
        <v>180</v>
      </c>
      <c r="C22" t="s">
        <v>180</v>
      </c>
      <c r="D22" t="s">
        <v>180</v>
      </c>
      <c r="E22" s="110" t="s">
        <v>3327</v>
      </c>
      <c r="F22" s="110" t="s">
        <v>3327</v>
      </c>
      <c r="G22" s="58">
        <v>0</v>
      </c>
      <c r="H22" t="s">
        <v>180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15">
      <c r="A23" t="s">
        <v>192</v>
      </c>
      <c r="B23" s="109" t="s">
        <v>3327</v>
      </c>
      <c r="C23" s="110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  <c r="L23" s="110" t="s">
        <v>3327</v>
      </c>
      <c r="M23" s="110" t="s">
        <v>3327</v>
      </c>
      <c r="N23" s="110" t="s">
        <v>3327</v>
      </c>
      <c r="O23" s="110" t="s">
        <v>3327</v>
      </c>
    </row>
    <row r="24" spans="1:15">
      <c r="A24" t="s">
        <v>303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  <c r="O24" s="110" t="s">
        <v>3327</v>
      </c>
    </row>
    <row r="25" spans="1:15">
      <c r="A25" t="s">
        <v>305</v>
      </c>
      <c r="B25" s="109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  <c r="O25" s="110" t="s">
        <v>3327</v>
      </c>
    </row>
    <row r="26" spans="1:15" hidden="1"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A369" s="14"/>
      <c r="C369" s="14"/>
    </row>
    <row r="370" spans="1:3" hidden="1">
      <c r="A370" s="14"/>
      <c r="C370" s="14"/>
    </row>
    <row r="371" spans="1:3" hidden="1">
      <c r="A371" s="16"/>
      <c r="C371" s="14"/>
    </row>
    <row r="372" spans="1:3" hidden="1"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D15" sqref="D15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7" width="9.140625" style="14" hidden="1"/>
    <col min="48" max="52" width="0" style="14" hidden="1"/>
    <col min="53" max="16384" width="9.140625" style="14" hidden="1"/>
  </cols>
  <sheetData>
    <row r="1" spans="1:22">
      <c r="A1" s="2" t="s">
        <v>0</v>
      </c>
      <c r="B1" s="64" t="s">
        <v>3326</v>
      </c>
    </row>
    <row r="2" spans="1:22">
      <c r="A2" s="2" t="s">
        <v>1</v>
      </c>
      <c r="B2" s="10" t="s">
        <v>2601</v>
      </c>
    </row>
    <row r="3" spans="1:22">
      <c r="A3" s="2" t="s">
        <v>2</v>
      </c>
      <c r="B3" s="21" t="s">
        <v>2602</v>
      </c>
    </row>
    <row r="4" spans="1:22">
      <c r="A4" s="2" t="s">
        <v>3</v>
      </c>
      <c r="B4" s="65" t="s">
        <v>165</v>
      </c>
    </row>
    <row r="5" spans="1:22" s="16" customFormat="1">
      <c r="A5" s="35" t="s">
        <v>92</v>
      </c>
      <c r="B5" s="36" t="s">
        <v>46</v>
      </c>
      <c r="C5" s="36" t="s">
        <v>80</v>
      </c>
      <c r="D5" s="36" t="s">
        <v>48</v>
      </c>
      <c r="E5" s="36" t="s">
        <v>49</v>
      </c>
      <c r="F5" s="36" t="s">
        <v>67</v>
      </c>
      <c r="G5" s="36" t="s">
        <v>68</v>
      </c>
      <c r="H5" s="36" t="s">
        <v>50</v>
      </c>
      <c r="I5" s="36" t="s">
        <v>51</v>
      </c>
      <c r="J5" s="36" t="s">
        <v>144</v>
      </c>
      <c r="K5" s="36" t="s">
        <v>155</v>
      </c>
      <c r="L5" s="36" t="s">
        <v>145</v>
      </c>
      <c r="M5" s="36" t="s">
        <v>69</v>
      </c>
      <c r="N5" s="36" t="s">
        <v>54</v>
      </c>
      <c r="O5" s="37" t="s">
        <v>151</v>
      </c>
      <c r="Q5" s="14"/>
    </row>
    <row r="6" spans="1:22" s="16" customFormat="1">
      <c r="A6" s="102" t="s">
        <v>3327</v>
      </c>
      <c r="B6" s="103" t="s">
        <v>3327</v>
      </c>
      <c r="C6" s="103" t="s">
        <v>3327</v>
      </c>
      <c r="D6" s="103" t="s">
        <v>3327</v>
      </c>
      <c r="E6" s="103" t="s">
        <v>3327</v>
      </c>
      <c r="F6" s="23" t="s">
        <v>70</v>
      </c>
      <c r="G6" s="23" t="s">
        <v>71</v>
      </c>
      <c r="H6" s="103" t="s">
        <v>3327</v>
      </c>
      <c r="I6" s="23" t="s">
        <v>7</v>
      </c>
      <c r="J6" s="23" t="s">
        <v>7</v>
      </c>
      <c r="K6" s="23" t="s">
        <v>152</v>
      </c>
      <c r="L6" s="23" t="s">
        <v>6</v>
      </c>
      <c r="M6" s="23" t="s">
        <v>7</v>
      </c>
      <c r="N6" s="23" t="s">
        <v>7</v>
      </c>
      <c r="O6" s="24" t="s">
        <v>7</v>
      </c>
    </row>
    <row r="7" spans="1:22" s="18" customFormat="1" ht="20.25">
      <c r="A7" s="104" t="s">
        <v>3327</v>
      </c>
      <c r="B7" s="6" t="s">
        <v>8</v>
      </c>
      <c r="C7" s="6" t="s">
        <v>9</v>
      </c>
      <c r="D7" s="6" t="s">
        <v>56</v>
      </c>
      <c r="E7" s="6" t="s">
        <v>57</v>
      </c>
      <c r="F7" s="6" t="s">
        <v>58</v>
      </c>
      <c r="G7" s="6" t="s">
        <v>59</v>
      </c>
      <c r="H7" s="6" t="s">
        <v>60</v>
      </c>
      <c r="I7" s="6" t="s">
        <v>61</v>
      </c>
      <c r="J7" s="6" t="s">
        <v>62</v>
      </c>
      <c r="K7" s="6" t="s">
        <v>63</v>
      </c>
      <c r="L7" s="6" t="s">
        <v>72</v>
      </c>
      <c r="M7" s="6" t="s">
        <v>73</v>
      </c>
      <c r="N7" s="6" t="s">
        <v>74</v>
      </c>
      <c r="O7" s="26" t="s">
        <v>75</v>
      </c>
      <c r="P7" s="27"/>
    </row>
    <row r="8" spans="1:22" s="18" customFormat="1" ht="20.25">
      <c r="A8" s="19" t="s">
        <v>148</v>
      </c>
      <c r="B8" s="105" t="s">
        <v>3327</v>
      </c>
      <c r="C8" s="105" t="s">
        <v>3327</v>
      </c>
      <c r="D8" s="105" t="s">
        <v>3327</v>
      </c>
      <c r="E8" s="105" t="s">
        <v>3327</v>
      </c>
      <c r="F8" s="105" t="s">
        <v>3327</v>
      </c>
      <c r="G8" s="105" t="s">
        <v>3327</v>
      </c>
      <c r="H8" s="105" t="s">
        <v>3327</v>
      </c>
      <c r="I8" s="105" t="s">
        <v>3327</v>
      </c>
      <c r="J8" s="105" t="s">
        <v>3327</v>
      </c>
      <c r="K8" s="56">
        <v>0</v>
      </c>
      <c r="L8" s="56">
        <v>0</v>
      </c>
      <c r="M8" s="105" t="s">
        <v>3327</v>
      </c>
      <c r="N8" s="57">
        <v>0</v>
      </c>
      <c r="O8" s="57">
        <v>0</v>
      </c>
      <c r="P8" s="27"/>
    </row>
    <row r="9" spans="1:22">
      <c r="A9" s="60" t="s">
        <v>173</v>
      </c>
      <c r="B9" s="109" t="s">
        <v>3327</v>
      </c>
      <c r="C9" s="109" t="s">
        <v>3327</v>
      </c>
      <c r="D9" s="109" t="s">
        <v>3327</v>
      </c>
      <c r="E9" s="109" t="s">
        <v>3327</v>
      </c>
      <c r="F9" s="109" t="s">
        <v>3327</v>
      </c>
      <c r="G9" s="62">
        <v>0</v>
      </c>
      <c r="H9" s="109" t="s">
        <v>3327</v>
      </c>
      <c r="I9" s="109" t="s">
        <v>3327</v>
      </c>
      <c r="J9" s="109" t="s">
        <v>3327</v>
      </c>
      <c r="K9" s="62">
        <v>0</v>
      </c>
      <c r="L9" s="62">
        <v>0</v>
      </c>
      <c r="M9" s="109" t="s">
        <v>3327</v>
      </c>
      <c r="N9" s="61">
        <v>0</v>
      </c>
      <c r="O9" s="61">
        <v>0</v>
      </c>
      <c r="P9" s="13"/>
      <c r="Q9" s="13"/>
      <c r="R9" s="13"/>
      <c r="S9" s="13"/>
      <c r="T9" s="13"/>
      <c r="U9" s="13"/>
      <c r="V9" s="13"/>
    </row>
    <row r="10" spans="1:22">
      <c r="A10" s="60" t="s">
        <v>1909</v>
      </c>
      <c r="B10" s="109" t="s">
        <v>3327</v>
      </c>
      <c r="C10" s="109" t="s">
        <v>3327</v>
      </c>
      <c r="D10" s="109" t="s">
        <v>3327</v>
      </c>
      <c r="E10" s="109" t="s">
        <v>3327</v>
      </c>
      <c r="F10" s="109" t="s">
        <v>3327</v>
      </c>
      <c r="G10" s="62">
        <v>0</v>
      </c>
      <c r="H10" s="109" t="s">
        <v>3327</v>
      </c>
      <c r="I10" s="109" t="s">
        <v>3327</v>
      </c>
      <c r="J10" s="109" t="s">
        <v>3327</v>
      </c>
      <c r="K10" s="62">
        <v>0</v>
      </c>
      <c r="L10" s="62">
        <v>0</v>
      </c>
      <c r="M10" s="109" t="s">
        <v>3327</v>
      </c>
      <c r="N10" s="61">
        <v>0</v>
      </c>
      <c r="O10" s="61">
        <v>0</v>
      </c>
      <c r="P10" s="13"/>
      <c r="Q10" s="13"/>
      <c r="R10" s="13"/>
      <c r="S10" s="13"/>
      <c r="T10" s="13"/>
      <c r="U10" s="13"/>
      <c r="V10" s="13"/>
    </row>
    <row r="11" spans="1:22">
      <c r="A11" t="s">
        <v>180</v>
      </c>
      <c r="B11" t="s">
        <v>180</v>
      </c>
      <c r="C11" t="s">
        <v>180</v>
      </c>
      <c r="D11" t="s">
        <v>180</v>
      </c>
      <c r="E11" s="109" t="s">
        <v>3327</v>
      </c>
      <c r="F11" s="109" t="s">
        <v>3327</v>
      </c>
      <c r="G11" s="58">
        <v>0</v>
      </c>
      <c r="H11" t="s">
        <v>180</v>
      </c>
      <c r="I11" s="59">
        <v>0</v>
      </c>
      <c r="J11" s="59">
        <v>0</v>
      </c>
      <c r="K11" s="58">
        <v>0</v>
      </c>
      <c r="L11" s="58">
        <v>0</v>
      </c>
      <c r="M11" s="59">
        <v>0</v>
      </c>
      <c r="N11" s="59">
        <v>0</v>
      </c>
      <c r="O11" s="59">
        <v>0</v>
      </c>
      <c r="P11" s="13"/>
      <c r="Q11" s="13"/>
      <c r="R11" s="13"/>
      <c r="S11" s="13"/>
      <c r="T11" s="13"/>
      <c r="U11" s="13"/>
      <c r="V11" s="13"/>
    </row>
    <row r="12" spans="1:22">
      <c r="A12" s="60" t="s">
        <v>1910</v>
      </c>
      <c r="B12" s="109" t="s">
        <v>3327</v>
      </c>
      <c r="C12" s="109" t="s">
        <v>3327</v>
      </c>
      <c r="D12" s="109" t="s">
        <v>3327</v>
      </c>
      <c r="E12" s="109" t="s">
        <v>3327</v>
      </c>
      <c r="F12" s="109" t="s">
        <v>3327</v>
      </c>
      <c r="G12" s="62">
        <v>0</v>
      </c>
      <c r="H12" s="109" t="s">
        <v>3327</v>
      </c>
      <c r="I12" s="109" t="s">
        <v>3327</v>
      </c>
      <c r="J12" s="109" t="s">
        <v>3327</v>
      </c>
      <c r="K12" s="62">
        <v>0</v>
      </c>
      <c r="L12" s="62">
        <v>0</v>
      </c>
      <c r="M12" s="109" t="s">
        <v>3327</v>
      </c>
      <c r="N12" s="61">
        <v>0</v>
      </c>
      <c r="O12" s="61">
        <v>0</v>
      </c>
      <c r="P12" s="13"/>
      <c r="Q12" s="13"/>
      <c r="R12" s="13"/>
      <c r="S12" s="13"/>
      <c r="T12" s="13"/>
      <c r="U12" s="13"/>
      <c r="V12" s="13"/>
    </row>
    <row r="13" spans="1:22">
      <c r="A13" t="s">
        <v>180</v>
      </c>
      <c r="B13" t="s">
        <v>180</v>
      </c>
      <c r="C13" t="s">
        <v>180</v>
      </c>
      <c r="D13" t="s">
        <v>180</v>
      </c>
      <c r="E13" s="109" t="s">
        <v>3327</v>
      </c>
      <c r="F13" s="109" t="s">
        <v>3327</v>
      </c>
      <c r="G13" s="58">
        <v>0</v>
      </c>
      <c r="H13" t="s">
        <v>180</v>
      </c>
      <c r="I13" s="59">
        <v>0</v>
      </c>
      <c r="J13" s="59">
        <v>0</v>
      </c>
      <c r="K13" s="58">
        <v>0</v>
      </c>
      <c r="L13" s="58">
        <v>0</v>
      </c>
      <c r="M13" s="59">
        <v>0</v>
      </c>
      <c r="N13" s="59">
        <v>0</v>
      </c>
      <c r="O13" s="59">
        <v>0</v>
      </c>
      <c r="P13" s="13"/>
      <c r="Q13" s="13"/>
      <c r="R13" s="13"/>
      <c r="S13" s="13"/>
      <c r="T13" s="13"/>
      <c r="U13" s="13"/>
      <c r="V13" s="13"/>
    </row>
    <row r="14" spans="1:22">
      <c r="A14" s="60" t="s">
        <v>308</v>
      </c>
      <c r="B14" s="109" t="s">
        <v>3327</v>
      </c>
      <c r="C14" s="109" t="s">
        <v>3327</v>
      </c>
      <c r="D14" s="109" t="s">
        <v>3327</v>
      </c>
      <c r="E14" s="109" t="s">
        <v>3327</v>
      </c>
      <c r="F14" s="109" t="s">
        <v>3327</v>
      </c>
      <c r="G14" s="62">
        <v>0</v>
      </c>
      <c r="H14" s="109" t="s">
        <v>3327</v>
      </c>
      <c r="I14" s="109" t="s">
        <v>3327</v>
      </c>
      <c r="J14" s="109" t="s">
        <v>3327</v>
      </c>
      <c r="K14" s="62">
        <v>0</v>
      </c>
      <c r="L14" s="62">
        <v>0</v>
      </c>
      <c r="M14" s="109" t="s">
        <v>3327</v>
      </c>
      <c r="N14" s="61">
        <v>0</v>
      </c>
      <c r="O14" s="61">
        <v>0</v>
      </c>
      <c r="P14" s="13"/>
      <c r="Q14" s="13"/>
      <c r="R14" s="13"/>
      <c r="S14" s="13"/>
      <c r="T14" s="13"/>
      <c r="U14" s="13"/>
      <c r="V14" s="13"/>
    </row>
    <row r="15" spans="1:22">
      <c r="A15" t="s">
        <v>180</v>
      </c>
      <c r="B15" t="s">
        <v>180</v>
      </c>
      <c r="C15" t="s">
        <v>180</v>
      </c>
      <c r="D15" t="s">
        <v>180</v>
      </c>
      <c r="E15" s="109" t="s">
        <v>3327</v>
      </c>
      <c r="F15" s="109" t="s">
        <v>3327</v>
      </c>
      <c r="G15" s="58">
        <v>0</v>
      </c>
      <c r="H15" t="s">
        <v>180</v>
      </c>
      <c r="I15" s="59">
        <v>0</v>
      </c>
      <c r="J15" s="59">
        <v>0</v>
      </c>
      <c r="K15" s="58">
        <v>0</v>
      </c>
      <c r="L15" s="58">
        <v>0</v>
      </c>
      <c r="M15" s="59">
        <v>0</v>
      </c>
      <c r="N15" s="59">
        <v>0</v>
      </c>
      <c r="O15" s="59">
        <v>0</v>
      </c>
      <c r="P15" s="13"/>
      <c r="Q15" s="13"/>
      <c r="R15" s="13"/>
      <c r="S15" s="13"/>
      <c r="T15" s="13"/>
      <c r="U15" s="13"/>
      <c r="V15" s="13"/>
    </row>
    <row r="16" spans="1:22">
      <c r="A16" s="60" t="s">
        <v>822</v>
      </c>
      <c r="B16" s="109" t="s">
        <v>3327</v>
      </c>
      <c r="C16" s="109" t="s">
        <v>3327</v>
      </c>
      <c r="D16" s="109" t="s">
        <v>3327</v>
      </c>
      <c r="E16" s="109" t="s">
        <v>3327</v>
      </c>
      <c r="F16" s="109" t="s">
        <v>3327</v>
      </c>
      <c r="G16" s="62">
        <v>0</v>
      </c>
      <c r="H16" s="109" t="s">
        <v>3327</v>
      </c>
      <c r="I16" s="109" t="s">
        <v>3327</v>
      </c>
      <c r="J16" s="109" t="s">
        <v>3327</v>
      </c>
      <c r="K16" s="62">
        <v>0</v>
      </c>
      <c r="L16" s="62">
        <v>0</v>
      </c>
      <c r="M16" s="109" t="s">
        <v>3327</v>
      </c>
      <c r="N16" s="61">
        <v>0</v>
      </c>
      <c r="O16" s="61">
        <v>0</v>
      </c>
      <c r="P16" s="13"/>
      <c r="Q16" s="13"/>
      <c r="R16" s="13"/>
      <c r="S16" s="13"/>
      <c r="T16" s="13"/>
      <c r="U16" s="13"/>
      <c r="V16" s="13"/>
    </row>
    <row r="17" spans="1:22">
      <c r="A17" t="s">
        <v>180</v>
      </c>
      <c r="B17" t="s">
        <v>180</v>
      </c>
      <c r="C17" t="s">
        <v>180</v>
      </c>
      <c r="D17" t="s">
        <v>180</v>
      </c>
      <c r="E17" s="109" t="s">
        <v>3327</v>
      </c>
      <c r="F17" s="109" t="s">
        <v>3327</v>
      </c>
      <c r="G17" s="58">
        <v>0</v>
      </c>
      <c r="H17" t="s">
        <v>180</v>
      </c>
      <c r="I17" s="59">
        <v>0</v>
      </c>
      <c r="J17" s="59">
        <v>0</v>
      </c>
      <c r="K17" s="58">
        <v>0</v>
      </c>
      <c r="L17" s="58">
        <v>0</v>
      </c>
      <c r="M17" s="59">
        <v>0</v>
      </c>
      <c r="N17" s="59">
        <v>0</v>
      </c>
      <c r="O17" s="59">
        <v>0</v>
      </c>
      <c r="P17" s="13"/>
      <c r="Q17" s="13"/>
      <c r="R17" s="13"/>
      <c r="S17" s="13"/>
      <c r="T17" s="13"/>
      <c r="U17" s="13"/>
      <c r="V17" s="13"/>
    </row>
    <row r="18" spans="1:22">
      <c r="A18" s="60" t="s">
        <v>190</v>
      </c>
      <c r="B18" s="109" t="s">
        <v>3327</v>
      </c>
      <c r="C18" s="110" t="s">
        <v>3327</v>
      </c>
      <c r="D18" s="110" t="s">
        <v>3327</v>
      </c>
      <c r="E18" s="110" t="s">
        <v>3327</v>
      </c>
      <c r="F18" s="110" t="s">
        <v>3327</v>
      </c>
      <c r="G18" s="62">
        <v>0</v>
      </c>
      <c r="H18" s="110" t="s">
        <v>3327</v>
      </c>
      <c r="I18" s="110" t="s">
        <v>3327</v>
      </c>
      <c r="J18" s="110" t="s">
        <v>3327</v>
      </c>
      <c r="K18" s="62">
        <v>0</v>
      </c>
      <c r="L18" s="62">
        <v>0</v>
      </c>
      <c r="M18" s="110" t="s">
        <v>3327</v>
      </c>
      <c r="N18" s="61">
        <v>0</v>
      </c>
      <c r="O18" s="61">
        <v>0</v>
      </c>
    </row>
    <row r="19" spans="1:22">
      <c r="A19" s="60" t="s">
        <v>309</v>
      </c>
      <c r="B19" s="109" t="s">
        <v>3327</v>
      </c>
      <c r="C19" s="110" t="s">
        <v>3327</v>
      </c>
      <c r="D19" s="110" t="s">
        <v>3327</v>
      </c>
      <c r="E19" s="110" t="s">
        <v>3327</v>
      </c>
      <c r="F19" s="110" t="s">
        <v>3327</v>
      </c>
      <c r="G19" s="62">
        <v>0</v>
      </c>
      <c r="H19" s="110" t="s">
        <v>3327</v>
      </c>
      <c r="I19" s="110" t="s">
        <v>3327</v>
      </c>
      <c r="J19" s="110" t="s">
        <v>3327</v>
      </c>
      <c r="K19" s="62">
        <v>0</v>
      </c>
      <c r="L19" s="62">
        <v>0</v>
      </c>
      <c r="M19" s="110" t="s">
        <v>3327</v>
      </c>
      <c r="N19" s="61">
        <v>0</v>
      </c>
      <c r="O19" s="61">
        <v>0</v>
      </c>
    </row>
    <row r="20" spans="1:22">
      <c r="A20" t="s">
        <v>180</v>
      </c>
      <c r="B20" t="s">
        <v>180</v>
      </c>
      <c r="C20" t="s">
        <v>180</v>
      </c>
      <c r="D20" t="s">
        <v>180</v>
      </c>
      <c r="E20" s="110" t="s">
        <v>3327</v>
      </c>
      <c r="F20" s="110" t="s">
        <v>3327</v>
      </c>
      <c r="G20" s="58">
        <v>0</v>
      </c>
      <c r="H20" t="s">
        <v>180</v>
      </c>
      <c r="I20" s="59">
        <v>0</v>
      </c>
      <c r="J20" s="59">
        <v>0</v>
      </c>
      <c r="K20" s="58">
        <v>0</v>
      </c>
      <c r="L20" s="58">
        <v>0</v>
      </c>
      <c r="M20" s="59">
        <v>0</v>
      </c>
      <c r="N20" s="59">
        <v>0</v>
      </c>
      <c r="O20" s="59">
        <v>0</v>
      </c>
    </row>
    <row r="21" spans="1:22">
      <c r="A21" s="60" t="s">
        <v>310</v>
      </c>
      <c r="B21" s="109" t="s">
        <v>3327</v>
      </c>
      <c r="C21" s="110" t="s">
        <v>3327</v>
      </c>
      <c r="D21" s="110" t="s">
        <v>3327</v>
      </c>
      <c r="E21" s="110" t="s">
        <v>3327</v>
      </c>
      <c r="F21" s="110" t="s">
        <v>3327</v>
      </c>
      <c r="G21" s="62">
        <v>0</v>
      </c>
      <c r="H21" s="110" t="s">
        <v>3327</v>
      </c>
      <c r="I21" s="110" t="s">
        <v>3327</v>
      </c>
      <c r="J21" s="110" t="s">
        <v>3327</v>
      </c>
      <c r="K21" s="62">
        <v>0</v>
      </c>
      <c r="L21" s="62">
        <v>0</v>
      </c>
      <c r="M21" s="110" t="s">
        <v>3327</v>
      </c>
      <c r="N21" s="61">
        <v>0</v>
      </c>
      <c r="O21" s="61">
        <v>0</v>
      </c>
    </row>
    <row r="22" spans="1:22">
      <c r="A22" t="s">
        <v>180</v>
      </c>
      <c r="B22" t="s">
        <v>180</v>
      </c>
      <c r="C22" t="s">
        <v>180</v>
      </c>
      <c r="D22" t="s">
        <v>180</v>
      </c>
      <c r="E22" s="110" t="s">
        <v>3327</v>
      </c>
      <c r="F22" s="110" t="s">
        <v>3327</v>
      </c>
      <c r="G22" s="58">
        <v>0</v>
      </c>
      <c r="H22" t="s">
        <v>180</v>
      </c>
      <c r="I22" s="59">
        <v>0</v>
      </c>
      <c r="J22" s="59">
        <v>0</v>
      </c>
      <c r="K22" s="58">
        <v>0</v>
      </c>
      <c r="L22" s="58">
        <v>0</v>
      </c>
      <c r="M22" s="59">
        <v>0</v>
      </c>
      <c r="N22" s="59">
        <v>0</v>
      </c>
      <c r="O22" s="59">
        <v>0</v>
      </c>
    </row>
    <row r="23" spans="1:22">
      <c r="A23" t="s">
        <v>192</v>
      </c>
      <c r="B23" s="109" t="s">
        <v>3327</v>
      </c>
      <c r="C23" s="110" t="s">
        <v>3327</v>
      </c>
      <c r="D23" s="110" t="s">
        <v>3327</v>
      </c>
      <c r="E23" s="110" t="s">
        <v>3327</v>
      </c>
      <c r="F23" s="110" t="s">
        <v>3327</v>
      </c>
      <c r="G23" s="110" t="s">
        <v>3327</v>
      </c>
      <c r="H23" s="110" t="s">
        <v>3327</v>
      </c>
      <c r="I23" s="110" t="s">
        <v>3327</v>
      </c>
      <c r="J23" s="110" t="s">
        <v>3327</v>
      </c>
      <c r="K23" s="110" t="s">
        <v>3327</v>
      </c>
      <c r="L23" s="110" t="s">
        <v>3327</v>
      </c>
      <c r="M23" s="110" t="s">
        <v>3327</v>
      </c>
      <c r="N23" s="110" t="s">
        <v>3327</v>
      </c>
      <c r="O23" s="110" t="s">
        <v>3327</v>
      </c>
    </row>
    <row r="24" spans="1:22">
      <c r="A24" t="s">
        <v>303</v>
      </c>
      <c r="B24" s="109" t="s">
        <v>3327</v>
      </c>
      <c r="C24" s="110" t="s">
        <v>3327</v>
      </c>
      <c r="D24" s="110" t="s">
        <v>3327</v>
      </c>
      <c r="E24" s="110" t="s">
        <v>3327</v>
      </c>
      <c r="F24" s="110" t="s">
        <v>3327</v>
      </c>
      <c r="G24" s="110" t="s">
        <v>3327</v>
      </c>
      <c r="H24" s="110" t="s">
        <v>3327</v>
      </c>
      <c r="I24" s="110" t="s">
        <v>3327</v>
      </c>
      <c r="J24" s="110" t="s">
        <v>3327</v>
      </c>
      <c r="K24" s="110" t="s">
        <v>3327</v>
      </c>
      <c r="L24" s="110" t="s">
        <v>3327</v>
      </c>
      <c r="M24" s="110" t="s">
        <v>3327</v>
      </c>
      <c r="N24" s="110" t="s">
        <v>3327</v>
      </c>
      <c r="O24" s="110" t="s">
        <v>3327</v>
      </c>
    </row>
    <row r="25" spans="1:22">
      <c r="A25" t="s">
        <v>304</v>
      </c>
      <c r="B25" s="109" t="s">
        <v>3327</v>
      </c>
      <c r="C25" s="110" t="s">
        <v>3327</v>
      </c>
      <c r="D25" s="110" t="s">
        <v>3327</v>
      </c>
      <c r="E25" s="110" t="s">
        <v>3327</v>
      </c>
      <c r="F25" s="110" t="s">
        <v>3327</v>
      </c>
      <c r="G25" s="110" t="s">
        <v>3327</v>
      </c>
      <c r="H25" s="110" t="s">
        <v>3327</v>
      </c>
      <c r="I25" s="110" t="s">
        <v>3327</v>
      </c>
      <c r="J25" s="110" t="s">
        <v>3327</v>
      </c>
      <c r="K25" s="110" t="s">
        <v>3327</v>
      </c>
      <c r="L25" s="110" t="s">
        <v>3327</v>
      </c>
      <c r="M25" s="110" t="s">
        <v>3327</v>
      </c>
      <c r="N25" s="110" t="s">
        <v>3327</v>
      </c>
      <c r="O25" s="110" t="s">
        <v>3327</v>
      </c>
    </row>
    <row r="26" spans="1:22">
      <c r="A26" t="s">
        <v>305</v>
      </c>
      <c r="B26" s="109" t="s">
        <v>3327</v>
      </c>
      <c r="C26" s="110" t="s">
        <v>3327</v>
      </c>
      <c r="D26" s="110" t="s">
        <v>3327</v>
      </c>
      <c r="E26" s="110" t="s">
        <v>3327</v>
      </c>
      <c r="F26" s="110" t="s">
        <v>3327</v>
      </c>
      <c r="G26" s="110" t="s">
        <v>3327</v>
      </c>
      <c r="H26" s="110" t="s">
        <v>3327</v>
      </c>
      <c r="I26" s="110" t="s">
        <v>3327</v>
      </c>
      <c r="J26" s="110" t="s">
        <v>3327</v>
      </c>
      <c r="K26" s="110" t="s">
        <v>3327</v>
      </c>
      <c r="L26" s="110" t="s">
        <v>3327</v>
      </c>
      <c r="M26" s="110" t="s">
        <v>3327</v>
      </c>
      <c r="N26" s="110" t="s">
        <v>3327</v>
      </c>
      <c r="O26" s="110" t="s">
        <v>3327</v>
      </c>
    </row>
    <row r="27" spans="1:22" hidden="1"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A372" s="14"/>
      <c r="C372" s="14"/>
    </row>
    <row r="373" spans="1:3" hidden="1">
      <c r="A373" s="14"/>
      <c r="C373" s="14"/>
    </row>
    <row r="374" spans="1:3" hidden="1">
      <c r="A374" s="16"/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10000" spans="52:52" hidden="1">
      <c r="AZ10000"/>
    </row>
  </sheetData>
  <dataValidations count="1">
    <dataValidation allowBlank="1" showInputMessage="1" showErrorMessage="1" sqref="A1:AY1048576 BA1:XFD1048576 AZ1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2024-03-31T10:52:25Z</dcterms:modified>
</cp:coreProperties>
</file>