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C15D899B-F404-424C-B789-DA404D30F5FB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21" hidden="1">הלוואות!$A$5:$AH$419</definedName>
    <definedName name="_xlnm._FilterDatabase" localSheetId="19" hidden="1">'לא סחיר - חוזים עתידיים'!$A$6:$AH$360</definedName>
    <definedName name="_xlnm._FilterDatabase" localSheetId="16" hidden="1">'לא סחיר - קרנות השקעה'!$A$6:$AH$76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קונצרני'!$A$1:$AZ$313</definedName>
    <definedName name="_xlnm.Print_Area" localSheetId="9">אופציות!$A$1:$AZ$35</definedName>
    <definedName name="_xlnm.Print_Area" localSheetId="21">הלוואות!$A$1:$AZ$419</definedName>
    <definedName name="_xlnm.Print_Area" localSheetId="24">'השקעה בחברות מוחזקות'!$A$1:$AZ$12</definedName>
    <definedName name="_xlnm.Print_Area" localSheetId="25">'השקעות אחרות '!$A$1:$AZ$33</definedName>
    <definedName name="_xlnm.Print_Area" localSheetId="23">'זכויות מקרקעין'!$A$1:$AZ$20</definedName>
    <definedName name="_xlnm.Print_Area" localSheetId="10">'חוזים עתידיים'!$A$1:$AZ$22</definedName>
    <definedName name="_xlnm.Print_Area" localSheetId="26">'יתרת התחייבות להשקעה'!$A$1:$AZ$81</definedName>
    <definedName name="_xlnm.Print_Area" localSheetId="8">'כתבי אופציה'!$A$1:$AZ$23</definedName>
    <definedName name="_xlnm.Print_Area" localSheetId="12">'לא סחיר- תעודות התחייבות ממשלתי'!$A$1:$AZ$35</definedName>
    <definedName name="_xlnm.Print_Area" localSheetId="14">'לא סחיר - אג"ח קונצרני'!$A$1:$AZ$44</definedName>
    <definedName name="_xlnm.Print_Area" localSheetId="18">'לא סחיר - אופציות'!$A$1:$AZ$36</definedName>
    <definedName name="_xlnm.Print_Area" localSheetId="19">'לא סחיר - חוזים עתידיים'!$A$1:$AZ$360</definedName>
    <definedName name="_xlnm.Print_Area" localSheetId="17">'לא סחיר - כתבי אופציה'!$A$1:$AZ$18</definedName>
    <definedName name="_xlnm.Print_Area" localSheetId="20">'לא סחיר - מוצרים מובנים'!$A$1:$AZ$41</definedName>
    <definedName name="_xlnm.Print_Area" localSheetId="15">'לא סחיר - מניות'!$A$1:$AZ$26</definedName>
    <definedName name="_xlnm.Print_Area" localSheetId="16">'לא סחיר - קרנות השקעה'!$A$1:$AZ$76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מזומנים!$A$1:$AZ$58</definedName>
    <definedName name="_xlnm.Print_Area" localSheetId="5">מניות!$A$1:$AZ$260</definedName>
    <definedName name="_xlnm.Print_Area" localSheetId="0">'סכום נכסי הקרן'!$A$1:$AZ$55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נאמנות'!$A$1:$AZ$39</definedName>
    <definedName name="_xlnm.Print_Area" localSheetId="6">'קרנות סל'!$A$1:$AZ$94</definedName>
    <definedName name="_xlnm.Print_Area" localSheetId="2">'תעודות התחייבות ממשלתיות'!$A$1:$AZ$65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0" l="1"/>
  <c r="J13" i="20"/>
  <c r="J14" i="20"/>
  <c r="J15" i="20"/>
  <c r="J16" i="20"/>
  <c r="J17" i="20"/>
  <c r="J18" i="20"/>
  <c r="J19" i="20"/>
  <c r="J21" i="20"/>
  <c r="J22" i="20"/>
  <c r="J23" i="20"/>
  <c r="J24" i="20"/>
  <c r="J25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6" i="20"/>
  <c r="J337" i="20"/>
  <c r="J338" i="20"/>
  <c r="J341" i="20"/>
  <c r="J342" i="20"/>
  <c r="J343" i="20"/>
  <c r="J344" i="20"/>
  <c r="J345" i="20"/>
  <c r="J346" i="20"/>
  <c r="J347" i="20"/>
  <c r="J349" i="20"/>
  <c r="J350" i="20"/>
  <c r="J351" i="20"/>
  <c r="J352" i="20"/>
  <c r="J353" i="20"/>
  <c r="J354" i="20"/>
  <c r="J355" i="20"/>
  <c r="J356" i="20"/>
  <c r="H26" i="20"/>
  <c r="H11" i="20"/>
  <c r="J11" i="20" s="1"/>
  <c r="H229" i="20"/>
  <c r="H335" i="20"/>
  <c r="H340" i="20"/>
  <c r="J340" i="20" s="1"/>
  <c r="H348" i="20"/>
  <c r="J348" i="20" s="1"/>
  <c r="G9" i="24"/>
  <c r="H9" i="24"/>
  <c r="G10" i="24"/>
  <c r="H10" i="24"/>
  <c r="G11" i="24"/>
  <c r="H11" i="24"/>
  <c r="G12" i="24"/>
  <c r="H12" i="24"/>
  <c r="G13" i="24"/>
  <c r="H13" i="24"/>
  <c r="G14" i="24"/>
  <c r="H14" i="24"/>
  <c r="G15" i="24"/>
  <c r="H15" i="24"/>
  <c r="G16" i="24"/>
  <c r="H16" i="24"/>
  <c r="G17" i="24"/>
  <c r="H17" i="24"/>
  <c r="G18" i="24"/>
  <c r="H18" i="24"/>
  <c r="G19" i="24"/>
  <c r="H19" i="24"/>
  <c r="G20" i="24"/>
  <c r="H20" i="24"/>
  <c r="H8" i="24"/>
  <c r="G8" i="24"/>
  <c r="D9" i="24"/>
  <c r="D8" i="24" s="1"/>
  <c r="J26" i="20" l="1"/>
  <c r="H20" i="20"/>
  <c r="J229" i="20"/>
  <c r="J335" i="20"/>
  <c r="H339" i="20"/>
  <c r="J20" i="20" l="1"/>
  <c r="H9" i="20"/>
  <c r="I339" i="20"/>
  <c r="J339" i="20"/>
  <c r="H10" i="20"/>
  <c r="B31" i="27"/>
  <c r="B9" i="27"/>
  <c r="K9" i="2"/>
  <c r="K10" i="2"/>
  <c r="K11" i="2"/>
  <c r="K12" i="2"/>
  <c r="K14" i="2"/>
  <c r="K15" i="2"/>
  <c r="K16" i="2"/>
  <c r="K17" i="2"/>
  <c r="K19" i="2"/>
  <c r="K20" i="2"/>
  <c r="K22" i="2"/>
  <c r="K23" i="2"/>
  <c r="K24" i="2"/>
  <c r="K26" i="2"/>
  <c r="K27" i="2"/>
  <c r="K28" i="2"/>
  <c r="K30" i="2"/>
  <c r="K31" i="2"/>
  <c r="K32" i="2"/>
  <c r="K33" i="2"/>
  <c r="K34" i="2"/>
  <c r="K35" i="2"/>
  <c r="K36" i="2"/>
  <c r="K37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I38" i="2"/>
  <c r="K38" i="2" s="1"/>
  <c r="J37" i="2"/>
  <c r="J36" i="2"/>
  <c r="J35" i="2"/>
  <c r="J34" i="2"/>
  <c r="J33" i="2"/>
  <c r="J32" i="2"/>
  <c r="J31" i="2"/>
  <c r="J30" i="2"/>
  <c r="I29" i="2"/>
  <c r="J29" i="2" s="1"/>
  <c r="J28" i="2"/>
  <c r="J27" i="2"/>
  <c r="J26" i="2"/>
  <c r="I25" i="2"/>
  <c r="J25" i="2" s="1"/>
  <c r="J24" i="2"/>
  <c r="J23" i="2"/>
  <c r="J22" i="2"/>
  <c r="I21" i="2"/>
  <c r="J21" i="2" s="1"/>
  <c r="J20" i="2"/>
  <c r="J19" i="2"/>
  <c r="I18" i="2"/>
  <c r="K18" i="2" s="1"/>
  <c r="J17" i="2"/>
  <c r="J16" i="2"/>
  <c r="J15" i="2"/>
  <c r="J14" i="2"/>
  <c r="I13" i="2"/>
  <c r="J13" i="2" s="1"/>
  <c r="J12" i="2"/>
  <c r="J11" i="2"/>
  <c r="J10" i="2"/>
  <c r="J9" i="2"/>
  <c r="J8" i="2"/>
  <c r="I14" i="20" l="1"/>
  <c r="I18" i="20"/>
  <c r="I22" i="20"/>
  <c r="I30" i="20"/>
  <c r="I34" i="20"/>
  <c r="I38" i="20"/>
  <c r="I42" i="20"/>
  <c r="I46" i="20"/>
  <c r="I50" i="20"/>
  <c r="I54" i="20"/>
  <c r="I58" i="20"/>
  <c r="I62" i="20"/>
  <c r="I66" i="20"/>
  <c r="I70" i="20"/>
  <c r="I74" i="20"/>
  <c r="I78" i="20"/>
  <c r="I82" i="20"/>
  <c r="I86" i="20"/>
  <c r="I90" i="20"/>
  <c r="I94" i="20"/>
  <c r="I98" i="20"/>
  <c r="I102" i="20"/>
  <c r="I106" i="20"/>
  <c r="I110" i="20"/>
  <c r="I114" i="20"/>
  <c r="I118" i="20"/>
  <c r="I122" i="20"/>
  <c r="I126" i="20"/>
  <c r="I130" i="20"/>
  <c r="I134" i="20"/>
  <c r="I138" i="20"/>
  <c r="I142" i="20"/>
  <c r="I146" i="20"/>
  <c r="I150" i="20"/>
  <c r="I154" i="20"/>
  <c r="I158" i="20"/>
  <c r="I162" i="20"/>
  <c r="I166" i="20"/>
  <c r="I170" i="20"/>
  <c r="I174" i="20"/>
  <c r="I178" i="20"/>
  <c r="I182" i="20"/>
  <c r="I186" i="20"/>
  <c r="I190" i="20"/>
  <c r="I194" i="20"/>
  <c r="I198" i="20"/>
  <c r="I202" i="20"/>
  <c r="I206" i="20"/>
  <c r="I210" i="20"/>
  <c r="I214" i="20"/>
  <c r="I218" i="20"/>
  <c r="I222" i="20"/>
  <c r="I226" i="20"/>
  <c r="I230" i="20"/>
  <c r="I234" i="20"/>
  <c r="I238" i="20"/>
  <c r="I242" i="20"/>
  <c r="I246" i="20"/>
  <c r="I250" i="20"/>
  <c r="I254" i="20"/>
  <c r="I258" i="20"/>
  <c r="I262" i="20"/>
  <c r="I266" i="20"/>
  <c r="I270" i="20"/>
  <c r="I274" i="20"/>
  <c r="I278" i="20"/>
  <c r="I282" i="20"/>
  <c r="I286" i="20"/>
  <c r="I290" i="20"/>
  <c r="I294" i="20"/>
  <c r="I298" i="20"/>
  <c r="I302" i="20"/>
  <c r="I306" i="20"/>
  <c r="I310" i="20"/>
  <c r="I314" i="20"/>
  <c r="I318" i="20"/>
  <c r="I322" i="20"/>
  <c r="I326" i="20"/>
  <c r="I330" i="20"/>
  <c r="I334" i="20"/>
  <c r="I338" i="20"/>
  <c r="I13" i="20"/>
  <c r="I19" i="20"/>
  <c r="I24" i="20"/>
  <c r="I29" i="20"/>
  <c r="I35" i="20"/>
  <c r="I40" i="20"/>
  <c r="I45" i="20"/>
  <c r="I51" i="20"/>
  <c r="I56" i="20"/>
  <c r="I61" i="20"/>
  <c r="I67" i="20"/>
  <c r="I72" i="20"/>
  <c r="I77" i="20"/>
  <c r="I83" i="20"/>
  <c r="I88" i="20"/>
  <c r="I93" i="20"/>
  <c r="I99" i="20"/>
  <c r="I104" i="20"/>
  <c r="I109" i="20"/>
  <c r="I115" i="20"/>
  <c r="I120" i="20"/>
  <c r="I125" i="20"/>
  <c r="I131" i="20"/>
  <c r="I136" i="20"/>
  <c r="I141" i="20"/>
  <c r="I147" i="20"/>
  <c r="I152" i="20"/>
  <c r="I157" i="20"/>
  <c r="I163" i="20"/>
  <c r="I168" i="20"/>
  <c r="I173" i="20"/>
  <c r="I179" i="20"/>
  <c r="I184" i="20"/>
  <c r="I189" i="20"/>
  <c r="I195" i="20"/>
  <c r="I200" i="20"/>
  <c r="I205" i="20"/>
  <c r="I211" i="20"/>
  <c r="I216" i="20"/>
  <c r="I221" i="20"/>
  <c r="I227" i="20"/>
  <c r="I232" i="20"/>
  <c r="I237" i="20"/>
  <c r="I243" i="20"/>
  <c r="I248" i="20"/>
  <c r="I253" i="20"/>
  <c r="I259" i="20"/>
  <c r="I264" i="20"/>
  <c r="I269" i="20"/>
  <c r="I275" i="20"/>
  <c r="I280" i="20"/>
  <c r="I285" i="20"/>
  <c r="I291" i="20"/>
  <c r="I296" i="20"/>
  <c r="I301" i="20"/>
  <c r="I307" i="20"/>
  <c r="I312" i="20"/>
  <c r="I317" i="20"/>
  <c r="I323" i="20"/>
  <c r="I328" i="20"/>
  <c r="I333" i="20"/>
  <c r="I343" i="20"/>
  <c r="I347" i="20"/>
  <c r="I351" i="20"/>
  <c r="I355" i="20"/>
  <c r="J9" i="20"/>
  <c r="I15" i="20"/>
  <c r="I25" i="20"/>
  <c r="I31" i="20"/>
  <c r="I36" i="20"/>
  <c r="I41" i="20"/>
  <c r="I47" i="20"/>
  <c r="I52" i="20"/>
  <c r="I57" i="20"/>
  <c r="I63" i="20"/>
  <c r="I68" i="20"/>
  <c r="I73" i="20"/>
  <c r="I79" i="20"/>
  <c r="I84" i="20"/>
  <c r="I89" i="20"/>
  <c r="I95" i="20"/>
  <c r="I100" i="20"/>
  <c r="I105" i="20"/>
  <c r="I111" i="20"/>
  <c r="I116" i="20"/>
  <c r="I121" i="20"/>
  <c r="I127" i="20"/>
  <c r="I132" i="20"/>
  <c r="I137" i="20"/>
  <c r="I143" i="20"/>
  <c r="I148" i="20"/>
  <c r="I153" i="20"/>
  <c r="I159" i="20"/>
  <c r="I164" i="20"/>
  <c r="I169" i="20"/>
  <c r="I180" i="20"/>
  <c r="I185" i="20"/>
  <c r="I191" i="20"/>
  <c r="I196" i="20"/>
  <c r="I201" i="20"/>
  <c r="I207" i="20"/>
  <c r="I212" i="20"/>
  <c r="I217" i="20"/>
  <c r="I223" i="20"/>
  <c r="I228" i="20"/>
  <c r="I233" i="20"/>
  <c r="I239" i="20"/>
  <c r="I244" i="20"/>
  <c r="I249" i="20"/>
  <c r="I255" i="20"/>
  <c r="I260" i="20"/>
  <c r="I265" i="20"/>
  <c r="I271" i="20"/>
  <c r="I276" i="20"/>
  <c r="I281" i="20"/>
  <c r="I287" i="20"/>
  <c r="I292" i="20"/>
  <c r="I297" i="20"/>
  <c r="I303" i="20"/>
  <c r="I308" i="20"/>
  <c r="I313" i="20"/>
  <c r="I319" i="20"/>
  <c r="I324" i="20"/>
  <c r="I329" i="20"/>
  <c r="I340" i="20"/>
  <c r="I344" i="20"/>
  <c r="I352" i="20"/>
  <c r="I356" i="20"/>
  <c r="I11" i="20"/>
  <c r="I16" i="20"/>
  <c r="I27" i="20"/>
  <c r="I32" i="20"/>
  <c r="I37" i="20"/>
  <c r="I43" i="20"/>
  <c r="I48" i="20"/>
  <c r="I59" i="20"/>
  <c r="I64" i="20"/>
  <c r="I75" i="20"/>
  <c r="I85" i="20"/>
  <c r="I96" i="20"/>
  <c r="I107" i="20"/>
  <c r="I117" i="20"/>
  <c r="I128" i="20"/>
  <c r="I144" i="20"/>
  <c r="I155" i="20"/>
  <c r="I165" i="20"/>
  <c r="I176" i="20"/>
  <c r="I187" i="20"/>
  <c r="I197" i="20"/>
  <c r="I203" i="20"/>
  <c r="I208" i="20"/>
  <c r="I219" i="20"/>
  <c r="I235" i="20"/>
  <c r="I245" i="20"/>
  <c r="I251" i="20"/>
  <c r="I261" i="20"/>
  <c r="I272" i="20"/>
  <c r="I283" i="20"/>
  <c r="I293" i="20"/>
  <c r="I175" i="20"/>
  <c r="I21" i="20"/>
  <c r="I53" i="20"/>
  <c r="I69" i="20"/>
  <c r="I80" i="20"/>
  <c r="I91" i="20"/>
  <c r="I101" i="20"/>
  <c r="I112" i="20"/>
  <c r="I123" i="20"/>
  <c r="I133" i="20"/>
  <c r="I139" i="20"/>
  <c r="I149" i="20"/>
  <c r="I160" i="20"/>
  <c r="I171" i="20"/>
  <c r="I181" i="20"/>
  <c r="I192" i="20"/>
  <c r="I213" i="20"/>
  <c r="I224" i="20"/>
  <c r="I240" i="20"/>
  <c r="I256" i="20"/>
  <c r="I267" i="20"/>
  <c r="I277" i="20"/>
  <c r="I288" i="20"/>
  <c r="I299" i="20"/>
  <c r="I12" i="20"/>
  <c r="I33" i="20"/>
  <c r="I55" i="20"/>
  <c r="I76" i="20"/>
  <c r="I97" i="20"/>
  <c r="I119" i="20"/>
  <c r="I140" i="20"/>
  <c r="I161" i="20"/>
  <c r="I183" i="20"/>
  <c r="I204" i="20"/>
  <c r="I225" i="20"/>
  <c r="I247" i="20"/>
  <c r="I268" i="20"/>
  <c r="I289" i="20"/>
  <c r="I305" i="20"/>
  <c r="I316" i="20"/>
  <c r="I327" i="20"/>
  <c r="I337" i="20"/>
  <c r="I346" i="20"/>
  <c r="I354" i="20"/>
  <c r="I39" i="20"/>
  <c r="I60" i="20"/>
  <c r="I81" i="20"/>
  <c r="I103" i="20"/>
  <c r="I145" i="20"/>
  <c r="I167" i="20"/>
  <c r="I209" i="20"/>
  <c r="I252" i="20"/>
  <c r="I295" i="20"/>
  <c r="I320" i="20"/>
  <c r="I331" i="20"/>
  <c r="I349" i="20"/>
  <c r="I9" i="20"/>
  <c r="I23" i="20"/>
  <c r="I44" i="20"/>
  <c r="I87" i="20"/>
  <c r="I108" i="20"/>
  <c r="I151" i="20"/>
  <c r="I193" i="20"/>
  <c r="I236" i="20"/>
  <c r="I279" i="20"/>
  <c r="I311" i="20"/>
  <c r="I342" i="20"/>
  <c r="I28" i="20"/>
  <c r="I92" i="20"/>
  <c r="I135" i="20"/>
  <c r="I177" i="20"/>
  <c r="I241" i="20"/>
  <c r="I284" i="20"/>
  <c r="I325" i="20"/>
  <c r="I353" i="20"/>
  <c r="I17" i="20"/>
  <c r="I124" i="20"/>
  <c r="I188" i="20"/>
  <c r="I231" i="20"/>
  <c r="I273" i="20"/>
  <c r="I309" i="20"/>
  <c r="I341" i="20"/>
  <c r="I65" i="20"/>
  <c r="I129" i="20"/>
  <c r="I172" i="20"/>
  <c r="I215" i="20"/>
  <c r="I257" i="20"/>
  <c r="I300" i="20"/>
  <c r="I321" i="20"/>
  <c r="I332" i="20"/>
  <c r="I350" i="20"/>
  <c r="I49" i="20"/>
  <c r="I71" i="20"/>
  <c r="I113" i="20"/>
  <c r="I156" i="20"/>
  <c r="I199" i="20"/>
  <c r="I220" i="20"/>
  <c r="I263" i="20"/>
  <c r="I304" i="20"/>
  <c r="I315" i="20"/>
  <c r="I336" i="20"/>
  <c r="I345" i="20"/>
  <c r="I335" i="20"/>
  <c r="I229" i="20"/>
  <c r="I26" i="20"/>
  <c r="I348" i="20"/>
  <c r="J10" i="20"/>
  <c r="I10" i="20"/>
  <c r="I20" i="20"/>
  <c r="J18" i="2"/>
  <c r="K29" i="2"/>
  <c r="K25" i="2"/>
  <c r="J38" i="2"/>
  <c r="K21" i="2"/>
  <c r="K13" i="2"/>
  <c r="B8" i="27"/>
  <c r="C42" i="1" s="1"/>
  <c r="D42" i="1" s="1"/>
</calcChain>
</file>

<file path=xl/sharedStrings.xml><?xml version="1.0" encoding="utf-8"?>
<sst xmlns="http://schemas.openxmlformats.org/spreadsheetml/2006/main" count="17327" uniqueCount="3565">
  <si>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</si>
  <si>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</si>
  <si>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</si>
  <si>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</si>
  <si>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</si>
  <si>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</si>
  <si>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</si>
  <si>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</si>
  <si>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</si>
  <si>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</si>
  <si>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</si>
  <si>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</si>
  <si>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</si>
  <si>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</si>
  <si>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</si>
  <si>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</si>
  <si>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</si>
  <si>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</si>
  <si>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</si>
  <si>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</si>
  <si>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</si>
  <si>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</si>
  <si>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</si>
  <si>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</si>
  <si>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</si>
  <si>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</si>
  <si>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</si>
  <si>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</si>
  <si>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</si>
  <si>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</si>
  <si>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</si>
  <si>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</si>
  <si>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</si>
  <si>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</si>
  <si>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</si>
  <si>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</si>
  <si>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</si>
  <si>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</si>
  <si>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</si>
  <si>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</si>
  <si>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</si>
  <si>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</si>
  <si>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</si>
  <si>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</si>
  <si>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</si>
  <si>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</si>
  <si>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</si>
  <si>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</si>
  <si>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</si>
  <si>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</si>
  <si>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</si>
  <si>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</si>
  <si>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</si>
  <si>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</si>
  <si>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</si>
  <si>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</si>
  <si>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</si>
  <si>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</si>
  <si>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</si>
  <si>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</si>
  <si>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</si>
  <si>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</si>
  <si>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</si>
  <si>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</si>
  <si>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</si>
  <si>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</si>
  <si>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</si>
  <si>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</si>
  <si>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</si>
  <si>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</si>
  <si>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</si>
  <si>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</si>
  <si>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</si>
  <si>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</si>
  <si>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</si>
  <si>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</si>
  <si>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</si>
  <si>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</si>
  <si>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</si>
  <si>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</si>
  <si>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</si>
  <si>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</si>
  <si>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</si>
  <si>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</si>
  <si>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</si>
  <si>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</si>
  <si>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</si>
  <si>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</si>
  <si>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</si>
  <si>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</si>
  <si>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</si>
  <si>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</si>
  <si>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</si>
  <si>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</si>
  <si>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</si>
  <si>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</si>
  <si>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</si>
  <si>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</si>
  <si>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</si>
  <si>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</si>
  <si>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דולר אמריקאי</t>
  </si>
  <si>
    <t>ASX</t>
  </si>
  <si>
    <t>אירו</t>
  </si>
  <si>
    <t>השקעות ואחזקות</t>
  </si>
  <si>
    <t>לירה שטרלינג</t>
  </si>
  <si>
    <t>דולר קנדי</t>
  </si>
  <si>
    <t>סה"כ חוזים עתידיים</t>
  </si>
  <si>
    <t>דולר אוסטרלי</t>
  </si>
  <si>
    <t>אחר</t>
  </si>
  <si>
    <t>קלינטק</t>
  </si>
  <si>
    <t>שירותים</t>
  </si>
  <si>
    <t>שירותים פיננסיים</t>
  </si>
  <si>
    <t>תוכנה ואינטרנט</t>
  </si>
  <si>
    <t>תקשורת ומדיה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</si>
  <si>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</si>
  <si>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</si>
  <si>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</si>
  <si>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</si>
  <si>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</si>
  <si>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</si>
  <si>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</si>
  <si>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</si>
  <si>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</si>
  <si>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</si>
  <si>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</si>
  <si>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</si>
  <si>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</si>
  <si>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מידרוג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</si>
  <si>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</si>
  <si>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</si>
  <si>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</si>
  <si>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</si>
  <si>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</si>
  <si>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</si>
  <si>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</si>
  <si>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</si>
  <si>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</si>
  <si>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</si>
  <si>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</si>
  <si>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</si>
  <si>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</si>
  <si>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</si>
  <si>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</si>
  <si>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</si>
  <si>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</si>
  <si>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</si>
  <si>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</si>
  <si>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</si>
  <si>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</si>
  <si>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</si>
  <si>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</si>
  <si>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</si>
  <si>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</si>
  <si>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</si>
  <si>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</si>
  <si>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</si>
  <si>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</si>
  <si>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</si>
  <si>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</si>
  <si>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</si>
  <si>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</si>
  <si>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</si>
  <si>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</si>
  <si>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</si>
  <si>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</si>
  <si>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8012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</si>
  <si>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</si>
  <si>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</si>
  <si>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</si>
  <si>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</si>
  <si>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</si>
  <si>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</si>
  <si>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</si>
  <si>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</si>
  <si>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</si>
  <si>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</si>
  <si>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</si>
  <si>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</si>
  <si>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130018- 10-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</si>
  <si>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</si>
  <si>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</si>
  <si>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</si>
  <si>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</si>
  <si>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</si>
  <si>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</si>
  <si>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</si>
  <si>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</si>
  <si>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</si>
  <si>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</si>
  <si>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</si>
  <si>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</si>
  <si>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</si>
  <si>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</si>
  <si>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</si>
  <si>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</si>
  <si>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</si>
  <si>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1025- גליל</t>
  </si>
  <si>
    <t>1135912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</si>
  <si>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</si>
  <si>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</si>
  <si>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</si>
  <si>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</si>
  <si>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</si>
  <si>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</si>
  <si>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</si>
  <si>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</si>
  <si>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</si>
  <si>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</si>
  <si>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</si>
  <si>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</si>
  <si>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</si>
  <si>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</si>
  <si>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</si>
  <si>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</si>
  <si>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ממשלתית צמודה 1.10% 1028- גליל</t>
  </si>
  <si>
    <t>1197326</t>
  </si>
  <si>
    <t>31/07/23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</si>
  <si>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</si>
  <si>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</si>
  <si>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</si>
  <si>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</si>
  <si>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</si>
  <si>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1114- בנק ישראל- מק"מ</t>
  </si>
  <si>
    <t>8241119</t>
  </si>
  <si>
    <t>30/11/23</t>
  </si>
  <si>
    <t>מלווה קצר מועד 114- בנק ישראל- מק"מ</t>
  </si>
  <si>
    <t>8240111</t>
  </si>
  <si>
    <t>31/01/23</t>
  </si>
  <si>
    <t>מלווה קצר מועד 1214- בנק ישראל- מק"מ</t>
  </si>
  <si>
    <t>8241218</t>
  </si>
  <si>
    <t>31/12/23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</si>
  <si>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</si>
  <si>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</si>
  <si>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</si>
  <si>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</si>
  <si>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</si>
  <si>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</si>
  <si>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814- בנק ישראל- מק"מ</t>
  </si>
  <si>
    <t>8240814</t>
  </si>
  <si>
    <t>28/09/23</t>
  </si>
  <si>
    <t>מלווה קצר מועד 914- בנק ישראל- מק"מ</t>
  </si>
  <si>
    <t>8240913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</si>
  <si>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</si>
  <si>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</si>
  <si>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</si>
  <si>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</si>
  <si>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</si>
  <si>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</si>
  <si>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</si>
  <si>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</si>
  <si>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</si>
  <si>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</si>
  <si>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</si>
  <si>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</si>
  <si>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</si>
  <si>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</si>
  <si>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</si>
  <si>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</si>
  <si>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</si>
  <si>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</si>
  <si>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</si>
  <si>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</si>
  <si>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</si>
  <si>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28/02/22</t>
  </si>
  <si>
    <t>ממשלתי שקלי 324- שחר</t>
  </si>
  <si>
    <t>1130848</t>
  </si>
  <si>
    <t>ממשלתי שקלית 0142- שחר</t>
  </si>
  <si>
    <t>1125400</t>
  </si>
  <si>
    <t>18/08/16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</si>
  <si>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</si>
  <si>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</si>
  <si>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</si>
  <si>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</si>
  <si>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</si>
  <si>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</si>
  <si>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</si>
  <si>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</si>
  <si>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</si>
  <si>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</si>
  <si>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</si>
  <si>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</si>
  <si>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</si>
  <si>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</si>
  <si>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</si>
  <si>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</si>
  <si>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</si>
  <si>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</si>
  <si>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</si>
  <si>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31/10/22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</si>
  <si>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</si>
  <si>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</si>
  <si>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</si>
  <si>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</si>
  <si>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</si>
  <si>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</si>
  <si>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ISRAEL 6.5 11/06/31- ISRELE</t>
  </si>
  <si>
    <t>XS2715285230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</si>
  <si>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</si>
  <si>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</si>
  <si>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</si>
  <si>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</si>
  <si>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</si>
  <si>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</si>
  <si>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</si>
  <si>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</si>
  <si>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</si>
  <si>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68- מזרחי טפחות חברה להנפקות בע"מ</t>
  </si>
  <si>
    <t>1202142</t>
  </si>
  <si>
    <t>520032046</t>
  </si>
  <si>
    <t>בנקים</t>
  </si>
  <si>
    <t>Aaa.il</t>
  </si>
  <si>
    <t>מקורות אגח 11- מקורות חברת מים בע"מ</t>
  </si>
  <si>
    <t>1158476</t>
  </si>
  <si>
    <t>520010869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</si>
  <si>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</si>
  <si>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</si>
  <si>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</si>
  <si>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</si>
  <si>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</si>
  <si>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</si>
  <si>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</si>
  <si>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</si>
  <si>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</si>
  <si>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</si>
  <si>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</si>
  <si>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</si>
  <si>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</si>
  <si>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</si>
  <si>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</si>
  <si>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חשמל אגח 34- חברת החשמל לישראל בע"מ</t>
  </si>
  <si>
    <t>1196781</t>
  </si>
  <si>
    <t>חשמל אגח 35- חברת החשמל לישראל בע"מ</t>
  </si>
  <si>
    <t>1196799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</si>
  <si>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</si>
  <si>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</si>
  <si>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</si>
  <si>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</si>
  <si>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</si>
  <si>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</si>
  <si>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</si>
  <si>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</si>
  <si>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</si>
  <si>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</si>
  <si>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</si>
  <si>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</si>
  <si>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</si>
  <si>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</si>
  <si>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</si>
  <si>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</si>
  <si>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</si>
  <si>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</si>
  <si>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</si>
  <si>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31/05/22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</si>
  <si>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</si>
  <si>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</si>
  <si>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</si>
  <si>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</si>
  <si>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</si>
  <si>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</si>
  <si>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30/11/21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</si>
  <si>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</si>
  <si>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</si>
  <si>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</si>
  <si>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</si>
  <si>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</si>
  <si>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</si>
  <si>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</si>
  <si>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</si>
  <si>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22/02/17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</si>
  <si>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</si>
  <si>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</si>
  <si>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</si>
  <si>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</si>
  <si>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</si>
  <si>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</si>
  <si>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</si>
  <si>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</si>
  <si>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</si>
  <si>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</si>
  <si>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</si>
  <si>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</si>
  <si>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</si>
  <si>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</si>
  <si>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</si>
  <si>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31/08/21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</si>
  <si>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</si>
  <si>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</si>
  <si>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</si>
  <si>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</si>
  <si>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</si>
  <si>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</si>
  <si>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</si>
  <si>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</si>
  <si>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</si>
  <si>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*ריט 1 אגח ו- ריט 1 בע"מ</t>
  </si>
  <si>
    <t>1138544</t>
  </si>
  <si>
    <t>18/09/16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</si>
  <si>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</si>
  <si>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</si>
  <si>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</si>
  <si>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</si>
  <si>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</si>
  <si>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</si>
  <si>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</si>
  <si>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</si>
  <si>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</si>
  <si>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</si>
  <si>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</si>
  <si>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</si>
  <si>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</si>
  <si>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</si>
  <si>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</si>
  <si>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</si>
  <si>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</si>
  <si>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</si>
  <si>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</si>
  <si>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</si>
  <si>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</si>
  <si>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</si>
  <si>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</si>
  <si>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</si>
  <si>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</si>
  <si>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</si>
  <si>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30/01/20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</si>
  <si>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</si>
  <si>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</si>
  <si>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</si>
  <si>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</si>
  <si>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</si>
  <si>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</si>
  <si>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</si>
  <si>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</si>
  <si>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</si>
  <si>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</si>
  <si>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</si>
  <si>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</si>
  <si>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</si>
  <si>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</si>
  <si>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</si>
  <si>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</si>
  <si>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</si>
  <si>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</si>
  <si>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</si>
  <si>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</si>
  <si>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</si>
  <si>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520000118</t>
  </si>
  <si>
    <t>פועלים התח נד יא- בנק הפועלים בע"מ</t>
  </si>
  <si>
    <t>1201466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</si>
  <si>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</si>
  <si>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</si>
  <si>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</si>
  <si>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</si>
  <si>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</si>
  <si>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</si>
  <si>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</si>
  <si>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</si>
  <si>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</si>
  <si>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</si>
  <si>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</si>
  <si>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</si>
  <si>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</si>
  <si>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אגח 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</si>
  <si>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</si>
  <si>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</si>
  <si>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</si>
  <si>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</si>
  <si>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</si>
  <si>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</si>
  <si>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</si>
  <si>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</si>
  <si>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</si>
  <si>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</si>
  <si>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</si>
  <si>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</si>
  <si>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</si>
  <si>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</si>
  <si>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</si>
  <si>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</si>
  <si>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</si>
  <si>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</si>
  <si>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</si>
  <si>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</si>
  <si>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</si>
  <si>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</si>
  <si>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</si>
  <si>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</si>
  <si>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</si>
  <si>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</si>
  <si>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</si>
  <si>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</si>
  <si>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</si>
  <si>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</si>
  <si>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</si>
  <si>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</si>
  <si>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</si>
  <si>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</si>
  <si>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</si>
  <si>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</si>
  <si>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</si>
  <si>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</si>
  <si>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</si>
  <si>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</si>
  <si>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</si>
  <si>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</si>
  <si>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</si>
  <si>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</si>
  <si>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</si>
  <si>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</si>
  <si>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</si>
  <si>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</si>
  <si>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</si>
  <si>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</si>
  <si>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</si>
  <si>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</si>
  <si>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</si>
  <si>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</si>
  <si>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</si>
  <si>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</si>
  <si>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</si>
  <si>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</si>
  <si>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</si>
  <si>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</si>
  <si>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</si>
  <si>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29/12/22</t>
  </si>
  <si>
    <t>מזרחי טפ הנפק התח 69- מזרחי טפחות חברה להנפקות בע"מ</t>
  </si>
  <si>
    <t>1202159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</si>
  <si>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</si>
  <si>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</si>
  <si>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</si>
  <si>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</si>
  <si>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</si>
  <si>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</si>
  <si>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</si>
  <si>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</si>
  <si>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</si>
  <si>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</si>
  <si>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</si>
  <si>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</si>
  <si>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ג- ג'נריישן קפיטל בע"מ</t>
  </si>
  <si>
    <t>1184555</t>
  </si>
  <si>
    <t>515846558</t>
  </si>
  <si>
    <t>ilA+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</si>
  <si>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</si>
  <si>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</si>
  <si>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</si>
  <si>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</si>
  <si>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</si>
  <si>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</si>
  <si>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</si>
  <si>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</si>
  <si>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</si>
  <si>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</si>
  <si>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</si>
  <si>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</si>
  <si>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</si>
  <si>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</si>
  <si>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</si>
  <si>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</si>
  <si>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</si>
  <si>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</si>
  <si>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</si>
  <si>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</si>
  <si>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</si>
  <si>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</si>
  <si>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</si>
  <si>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</si>
  <si>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</si>
  <si>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</si>
  <si>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</si>
  <si>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</si>
  <si>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</si>
  <si>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</si>
  <si>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</si>
  <si>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</si>
  <si>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</si>
  <si>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</si>
  <si>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</si>
  <si>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</si>
  <si>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</si>
  <si>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</si>
  <si>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</si>
  <si>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</si>
  <si>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</si>
  <si>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</si>
  <si>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</si>
  <si>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</si>
  <si>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</si>
  <si>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31/01/22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</si>
  <si>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</si>
  <si>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</si>
  <si>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</si>
  <si>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</si>
  <si>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</si>
  <si>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</si>
  <si>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</si>
  <si>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</si>
  <si>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</si>
  <si>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</si>
  <si>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30/06/22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</si>
  <si>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</si>
  <si>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</si>
  <si>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</si>
  <si>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</si>
  <si>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</si>
  <si>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</si>
  <si>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</si>
  <si>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*פתאל החזקות אגח ד- פתאל החזקות 1998 בע"מ</t>
  </si>
  <si>
    <t>1188192</t>
  </si>
  <si>
    <t>512607888</t>
  </si>
  <si>
    <t>מלונאות ותיירות</t>
  </si>
  <si>
    <t>A2.il</t>
  </si>
  <si>
    <t>אפי נכסים אגח 8- אפי נכסים בע"מ</t>
  </si>
  <si>
    <t>1142231</t>
  </si>
  <si>
    <t>510560188</t>
  </si>
  <si>
    <t>נדלן מניב בחול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</si>
  <si>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</si>
  <si>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</si>
  <si>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</si>
  <si>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</si>
  <si>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</si>
  <si>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</si>
  <si>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</si>
  <si>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</si>
  <si>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</si>
  <si>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</si>
  <si>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</si>
  <si>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</si>
  <si>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</si>
  <si>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</si>
  <si>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</si>
  <si>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</si>
  <si>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</si>
  <si>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</si>
  <si>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</si>
  <si>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</si>
  <si>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</si>
  <si>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</si>
  <si>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</si>
  <si>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</si>
  <si>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</si>
  <si>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</si>
  <si>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</si>
  <si>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ג'י סיטי  אגח יג- ג'י סיטי בע"מ</t>
  </si>
  <si>
    <t>1260652</t>
  </si>
  <si>
    <t>A3.il</t>
  </si>
  <si>
    <t>ג'י סיטי אג יז- ג'י סיטי בע"מ</t>
  </si>
  <si>
    <t>1198142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</si>
  <si>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</si>
  <si>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</si>
  <si>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</si>
  <si>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</si>
  <si>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</si>
  <si>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</si>
  <si>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</si>
  <si>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</si>
  <si>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</si>
  <si>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</si>
  <si>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</si>
  <si>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</si>
  <si>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</si>
  <si>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</si>
  <si>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</si>
  <si>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</si>
  <si>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</si>
  <si>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</si>
  <si>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</si>
  <si>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</si>
  <si>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</si>
  <si>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</si>
  <si>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</si>
  <si>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</si>
  <si>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</si>
  <si>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</si>
  <si>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</si>
  <si>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</si>
  <si>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</si>
  <si>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</si>
  <si>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</si>
  <si>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</si>
  <si>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תעשיה אוירית אגח ד- התעשיה האוירית לישראל בע"מ</t>
  </si>
  <si>
    <t>1133131</t>
  </si>
  <si>
    <t>520027194</t>
  </si>
  <si>
    <t>ביטחוניות</t>
  </si>
  <si>
    <t>*גב ים אגח ח- חברת גב-ים לקרקעות בע"מ</t>
  </si>
  <si>
    <t>7590151</t>
  </si>
  <si>
    <t>הפניקס אגח 6- הפניקס אחזקות בע"מ</t>
  </si>
  <si>
    <t>7670334</t>
  </si>
  <si>
    <t>31/10/23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</si>
  <si>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</si>
  <si>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</si>
  <si>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</si>
  <si>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</si>
  <si>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</si>
  <si>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</si>
  <si>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</si>
  <si>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</si>
  <si>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</si>
  <si>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</si>
  <si>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</si>
  <si>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</si>
  <si>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</si>
  <si>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</si>
  <si>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</si>
  <si>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</si>
  <si>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</si>
  <si>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</si>
  <si>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</si>
  <si>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</si>
  <si>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</si>
  <si>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</si>
  <si>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</si>
  <si>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</si>
  <si>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</si>
  <si>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</si>
  <si>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</si>
  <si>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</si>
  <si>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</si>
  <si>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</si>
  <si>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</si>
  <si>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</si>
  <si>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</si>
  <si>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</si>
  <si>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</si>
  <si>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</si>
  <si>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</si>
  <si>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</si>
  <si>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</si>
  <si>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</si>
  <si>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</si>
  <si>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</si>
  <si>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</si>
  <si>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</si>
  <si>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</si>
  <si>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</si>
  <si>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</si>
  <si>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</si>
  <si>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</si>
  <si>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</si>
  <si>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</si>
  <si>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</si>
  <si>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</si>
  <si>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</si>
  <si>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</si>
  <si>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</si>
  <si>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</si>
  <si>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</si>
  <si>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</si>
  <si>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</si>
  <si>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</si>
  <si>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</si>
  <si>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</si>
  <si>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</si>
  <si>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</si>
  <si>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</si>
  <si>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</si>
  <si>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</si>
  <si>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</si>
  <si>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</si>
  <si>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</si>
  <si>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</si>
  <si>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</si>
  <si>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</si>
  <si>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</si>
  <si>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</si>
  <si>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31/08/23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</si>
  <si>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</si>
  <si>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</si>
  <si>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</si>
  <si>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</si>
  <si>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</si>
  <si>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</si>
  <si>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</si>
  <si>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</si>
  <si>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*אנרג'יקס ב 0.25%- אנרג'יקס אנרגיות מתחדשות בע"מ</t>
  </si>
  <si>
    <t>1168483</t>
  </si>
  <si>
    <t>513901371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</si>
  <si>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</si>
  <si>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</si>
  <si>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</si>
  <si>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</si>
  <si>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</si>
  <si>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</si>
  <si>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</si>
  <si>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</si>
  <si>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</si>
  <si>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</si>
  <si>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</si>
  <si>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</si>
  <si>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</si>
  <si>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</si>
  <si>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</si>
  <si>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</si>
  <si>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</si>
  <si>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</si>
  <si>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</si>
  <si>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</si>
  <si>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</si>
  <si>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</si>
  <si>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</si>
  <si>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</si>
  <si>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</si>
  <si>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</si>
  <si>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</si>
  <si>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</si>
  <si>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</si>
  <si>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</si>
  <si>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   ד- אלומיי קפיטל בע"מ</t>
  </si>
  <si>
    <t>1172956</t>
  </si>
  <si>
    <t>520039868</t>
  </si>
  <si>
    <t>אלומיי אגח ה- אלומיי קפיטל בע"מ</t>
  </si>
  <si>
    <t>1193275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</si>
  <si>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</si>
  <si>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</si>
  <si>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</si>
  <si>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</si>
  <si>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</si>
  <si>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</si>
  <si>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</si>
  <si>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520043027</t>
  </si>
  <si>
    <t>סה"כ אחר</t>
  </si>
  <si>
    <t>ISRELE 3.75 02/32- חברת החשמל לישראל בע"מ</t>
  </si>
  <si>
    <t>IL0060004004</t>
  </si>
  <si>
    <t>בלומברג</t>
  </si>
  <si>
    <t>BBB+</t>
  </si>
  <si>
    <t>S&amp;P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</si>
  <si>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</si>
  <si>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</si>
  <si>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</si>
  <si>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</si>
  <si>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</si>
  <si>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</si>
  <si>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</si>
  <si>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</si>
  <si>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</si>
  <si>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</si>
  <si>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</si>
  <si>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</si>
  <si>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</si>
  <si>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</si>
  <si>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</si>
  <si>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</si>
  <si>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</si>
  <si>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</si>
  <si>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</si>
  <si>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</si>
  <si>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</si>
  <si>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</si>
  <si>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</si>
  <si>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</si>
  <si>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</si>
  <si>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</si>
  <si>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</si>
  <si>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</si>
  <si>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</si>
  <si>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</si>
  <si>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</si>
  <si>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</si>
  <si>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</si>
  <si>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</si>
  <si>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</si>
  <si>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</si>
  <si>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Moodys</t>
  </si>
  <si>
    <t>ZURNVX 3.5 05/52- WILLOW NO.2 FOR ZURICH</t>
  </si>
  <si>
    <t>XS2416978190</t>
  </si>
  <si>
    <t>ALVGR 3.2 PERP- Allianz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</si>
  <si>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</si>
  <si>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</si>
  <si>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</si>
  <si>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</si>
  <si>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</si>
  <si>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</si>
  <si>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</si>
  <si>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</si>
  <si>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</si>
  <si>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</si>
  <si>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</si>
  <si>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</si>
  <si>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</si>
  <si>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</si>
  <si>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</si>
  <si>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</si>
  <si>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</si>
  <si>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</si>
  <si>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</si>
  <si>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</si>
  <si>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</si>
  <si>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</si>
  <si>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</si>
  <si>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</si>
  <si>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</si>
  <si>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</si>
  <si>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</si>
  <si>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</si>
  <si>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</si>
  <si>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</si>
  <si>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</si>
  <si>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</si>
  <si>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</si>
  <si>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</si>
  <si>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</si>
  <si>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</si>
  <si>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</si>
  <si>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</si>
  <si>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TD 8.125 10/82- Toronto Dominion Bank</t>
  </si>
  <si>
    <t>US89117F8Z56</t>
  </si>
  <si>
    <t>TPR 7.85 11/27/33- TAPESTRY INC</t>
  </si>
  <si>
    <t>US876030AF42</t>
  </si>
  <si>
    <t>Consumer Durables &amp; Apparel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</si>
  <si>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</si>
  <si>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</si>
  <si>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</si>
  <si>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</si>
  <si>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</si>
  <si>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</si>
  <si>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</si>
  <si>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</si>
  <si>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</si>
  <si>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</si>
  <si>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</si>
  <si>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</si>
  <si>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FS KKR CAPITAL 4.25 2/25-01/25- FS KKR CAPITAL CORP</t>
  </si>
  <si>
    <t>US30313RAA77</t>
  </si>
  <si>
    <t>FSK 7.875 01/15/29- FS KKR CAPITAL CORP</t>
  </si>
  <si>
    <t>US302635AM98</t>
  </si>
  <si>
    <t>IBSEM 4.875 PERP- IBSEM 4.875 PERP</t>
  </si>
  <si>
    <t>XS2580221658</t>
  </si>
  <si>
    <t>Utilities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</si>
  <si>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</si>
  <si>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</si>
  <si>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</si>
  <si>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</si>
  <si>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</si>
  <si>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</si>
  <si>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</si>
  <si>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US501889AF63</t>
  </si>
  <si>
    <t>MTZ 4.5 08/28- MASTEC INC</t>
  </si>
  <si>
    <t>US576323AP42</t>
  </si>
  <si>
    <t>NGLS 6.875 15/01/29- NGLS</t>
  </si>
  <si>
    <t>US87612BBN10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</si>
  <si>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</si>
  <si>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</si>
  <si>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</si>
  <si>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</si>
  <si>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</si>
  <si>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</si>
  <si>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</si>
  <si>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</si>
  <si>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</si>
  <si>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</si>
  <si>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</si>
  <si>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</si>
  <si>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</si>
  <si>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</si>
  <si>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</si>
  <si>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</si>
  <si>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</si>
  <si>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</si>
  <si>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</si>
  <si>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</si>
  <si>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WBD 4.279 03/15/32- Warner Bros Discovery Inc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</si>
  <si>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</si>
  <si>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</si>
  <si>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</si>
  <si>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</si>
  <si>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</si>
  <si>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</si>
  <si>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</si>
  <si>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</si>
  <si>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</si>
  <si>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</si>
  <si>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</si>
  <si>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</si>
  <si>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</si>
  <si>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</si>
  <si>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</si>
  <si>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ENELIM 6.625 PERP- ENELIM 5 1/8 10</t>
  </si>
  <si>
    <t>XS2576550243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</si>
  <si>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</si>
  <si>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</si>
  <si>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</si>
  <si>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</si>
  <si>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</si>
  <si>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</si>
  <si>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</si>
  <si>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</si>
  <si>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</si>
  <si>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</si>
  <si>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</si>
  <si>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</si>
  <si>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</si>
  <si>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</si>
  <si>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</si>
  <si>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</si>
  <si>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</si>
  <si>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</si>
  <si>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</si>
  <si>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</si>
  <si>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</si>
  <si>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</si>
  <si>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</si>
  <si>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</si>
  <si>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ACFP 7.25 PERP- ACFP</t>
  </si>
  <si>
    <t>FR001400L5X1</t>
  </si>
  <si>
    <t>Hotels Restaurants &amp; Leisure</t>
  </si>
  <si>
    <t>BB</t>
  </si>
  <si>
    <t>ALLISON TRANS 3.75 01/31- allison</t>
  </si>
  <si>
    <t>US019736AG29</t>
  </si>
  <si>
    <t>Ba2</t>
  </si>
  <si>
    <t>CHARLES RIVER LAB 4 03/31- CHARLES RIVER LABORATORIES</t>
  </si>
  <si>
    <t>US159864AJ65</t>
  </si>
  <si>
    <t>Pharmaceuticals &amp; Biotechnology</t>
  </si>
  <si>
    <t>GPK 3.75 02/30- GRAND PEAK</t>
  </si>
  <si>
    <t>US38869AAD90</t>
  </si>
  <si>
    <t>HESM 5.125 06/28- HESS MIDSTREAM PARTNERS LP</t>
  </si>
  <si>
    <t>US428104AA14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</si>
  <si>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</si>
  <si>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</si>
  <si>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</si>
  <si>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</si>
  <si>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</si>
  <si>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</si>
  <si>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</si>
  <si>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</si>
  <si>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</si>
  <si>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</si>
  <si>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</si>
  <si>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</si>
  <si>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</si>
  <si>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</si>
  <si>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</si>
  <si>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</si>
  <si>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</si>
  <si>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ATRFIN 2.625 09/27- Atrium Finance PLC</t>
  </si>
  <si>
    <t>XS2294495838</t>
  </si>
  <si>
    <t>B1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</si>
  <si>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</si>
  <si>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</si>
  <si>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</si>
  <si>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</si>
  <si>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</si>
  <si>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</si>
  <si>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</si>
  <si>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</si>
  <si>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</si>
  <si>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</si>
  <si>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</si>
  <si>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</si>
  <si>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</si>
  <si>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</si>
  <si>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</si>
  <si>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</si>
  <si>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</si>
  <si>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</si>
  <si>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</si>
  <si>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</si>
  <si>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</si>
  <si>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</si>
  <si>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</si>
  <si>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</si>
  <si>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</si>
  <si>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</si>
  <si>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</si>
  <si>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</si>
  <si>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</si>
  <si>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</si>
  <si>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</si>
  <si>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</si>
  <si>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</si>
  <si>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</si>
  <si>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</si>
  <si>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</si>
  <si>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</si>
  <si>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</si>
  <si>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</si>
  <si>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</si>
  <si>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</si>
  <si>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</si>
  <si>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</si>
  <si>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</si>
  <si>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</si>
  <si>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</si>
  <si>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</si>
  <si>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</si>
  <si>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*אנרג'יאן-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</si>
  <si>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</si>
  <si>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</si>
  <si>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</si>
  <si>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</si>
  <si>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</si>
  <si>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</si>
  <si>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</si>
  <si>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</si>
  <si>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</si>
  <si>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</si>
  <si>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</si>
  <si>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*טאואר-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</si>
  <si>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</si>
  <si>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</si>
  <si>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</si>
  <si>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</si>
  <si>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</si>
  <si>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</si>
  <si>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</si>
  <si>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</si>
  <si>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</si>
  <si>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</si>
  <si>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</si>
  <si>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</si>
  <si>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</si>
  <si>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</si>
  <si>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</si>
  <si>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</si>
  <si>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</si>
  <si>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</si>
  <si>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</si>
  <si>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</si>
  <si>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</si>
  <si>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</si>
  <si>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</si>
  <si>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</si>
  <si>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</si>
  <si>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</si>
  <si>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</si>
  <si>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</si>
  <si>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</si>
  <si>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</si>
  <si>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</si>
  <si>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</si>
  <si>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</si>
  <si>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</si>
  <si>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</si>
  <si>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</si>
  <si>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</si>
  <si>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</si>
  <si>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*ארד-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</si>
  <si>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</si>
  <si>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</si>
  <si>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</si>
  <si>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</si>
  <si>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</si>
  <si>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</si>
  <si>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</si>
  <si>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</si>
  <si>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</si>
  <si>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</si>
  <si>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</si>
  <si>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</si>
  <si>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</si>
  <si>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</si>
  <si>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</si>
  <si>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</si>
  <si>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</si>
  <si>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</si>
  <si>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</si>
  <si>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</si>
  <si>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</si>
  <si>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</si>
  <si>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</si>
  <si>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</si>
  <si>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</si>
  <si>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</si>
  <si>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</si>
  <si>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</si>
  <si>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</si>
  <si>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</si>
  <si>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</si>
  <si>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</si>
  <si>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</si>
  <si>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</si>
  <si>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</si>
  <si>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</si>
  <si>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</si>
  <si>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</si>
  <si>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</si>
  <si>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</si>
  <si>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</si>
  <si>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</si>
  <si>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</si>
  <si>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</si>
  <si>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</si>
  <si>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</si>
  <si>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</si>
  <si>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</si>
  <si>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</si>
  <si>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</si>
  <si>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</si>
  <si>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</si>
  <si>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</si>
  <si>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</si>
  <si>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</si>
  <si>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</si>
  <si>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</si>
  <si>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</si>
  <si>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</si>
  <si>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*ערד- ערד השקעות ופתוח תעשיה בע"מ</t>
  </si>
  <si>
    <t>731018</t>
  </si>
  <si>
    <t>520025198</t>
  </si>
  <si>
    <t>*מספנות ישראל- תעשיות מספנות ישראל בע"מ</t>
  </si>
  <si>
    <t>1168533</t>
  </si>
  <si>
    <t>516084753</t>
  </si>
  <si>
    <t>*ישראמקו יהש- ישראמקו נגב 2 שותפות מוגבלת</t>
  </si>
  <si>
    <t>232017</t>
  </si>
  <si>
    <t>550010003</t>
  </si>
  <si>
    <t>*נאוויטס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</si>
  <si>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</si>
  <si>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</si>
  <si>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</si>
  <si>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</si>
  <si>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</si>
  <si>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</si>
  <si>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</si>
  <si>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</si>
  <si>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</si>
  <si>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</si>
  <si>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</si>
  <si>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איסתא- איסתא בע"מ</t>
  </si>
  <si>
    <t>1081074</t>
  </si>
  <si>
    <t>520042763</t>
  </si>
  <si>
    <t>*פתאל החזקות- פתאל החזקות 1998 בע"מ</t>
  </si>
  <si>
    <t>1143429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</si>
  <si>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</si>
  <si>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</si>
  <si>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</si>
  <si>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</si>
  <si>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</si>
  <si>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</si>
  <si>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</si>
  <si>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</si>
  <si>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</si>
  <si>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</si>
  <si>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</si>
  <si>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</si>
  <si>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אלקטרה נדלן- אלקטרה נדל"ן בע"מ</t>
  </si>
  <si>
    <t>1094044</t>
  </si>
  <si>
    <t>510607328</t>
  </si>
  <si>
    <t>ג'י סיטי- ג'י סיטי בע"מ</t>
  </si>
  <si>
    <t>126011</t>
  </si>
  <si>
    <t>סאמיט- סאמיט אחזקות נדל"ן בע"מ</t>
  </si>
  <si>
    <t>1081686</t>
  </si>
  <si>
    <t>520043720</t>
  </si>
  <si>
    <t>אלוני חץ- אלוני-חץ נכסים והשקעות בע"מ</t>
  </si>
  <si>
    <t>390013</t>
  </si>
  <si>
    <t>520038506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</si>
  <si>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</si>
  <si>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</si>
  <si>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</si>
  <si>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</si>
  <si>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</si>
  <si>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</si>
  <si>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</si>
  <si>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</si>
  <si>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</si>
  <si>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</si>
  <si>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</si>
  <si>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</si>
  <si>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</si>
  <si>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</si>
  <si>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</si>
  <si>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</si>
  <si>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</si>
  <si>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</si>
  <si>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</si>
  <si>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</si>
  <si>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</si>
  <si>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</si>
  <si>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</si>
  <si>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</si>
  <si>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</si>
  <si>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</si>
  <si>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</si>
  <si>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</si>
  <si>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</si>
  <si>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</si>
  <si>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</si>
  <si>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</si>
  <si>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</si>
  <si>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</si>
  <si>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</si>
  <si>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</si>
  <si>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</si>
  <si>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</si>
  <si>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</si>
  <si>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</si>
  <si>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</si>
  <si>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</si>
  <si>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</si>
  <si>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</si>
  <si>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</si>
  <si>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</si>
  <si>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</si>
  <si>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</si>
  <si>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</si>
  <si>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</si>
  <si>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</si>
  <si>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</si>
  <si>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</si>
  <si>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</si>
  <si>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</si>
  <si>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</si>
  <si>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</si>
  <si>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</si>
  <si>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</si>
  <si>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</si>
  <si>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</si>
  <si>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</si>
  <si>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</si>
  <si>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</si>
  <si>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</si>
  <si>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</si>
  <si>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</si>
  <si>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</si>
  <si>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</si>
  <si>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</si>
  <si>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</si>
  <si>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</si>
  <si>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</si>
  <si>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</si>
  <si>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</si>
  <si>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*אלקטרה פאוור- אלקטרה פאוור (2019)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</si>
  <si>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</si>
  <si>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</si>
  <si>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</si>
  <si>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</si>
  <si>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</si>
  <si>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</si>
  <si>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</si>
  <si>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</si>
  <si>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</si>
  <si>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</si>
  <si>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</si>
  <si>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</si>
  <si>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</si>
  <si>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</si>
  <si>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</si>
  <si>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</si>
  <si>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</si>
  <si>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</si>
  <si>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</si>
  <si>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</si>
  <si>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</si>
  <si>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</si>
  <si>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</si>
  <si>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</si>
  <si>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</si>
  <si>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</si>
  <si>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צמח המרמן- צ.מ.ח המרמן בע"מ</t>
  </si>
  <si>
    <t>1104058</t>
  </si>
  <si>
    <t>512531203</t>
  </si>
  <si>
    <t>*קרדן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</si>
  <si>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</si>
  <si>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</si>
  <si>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</si>
  <si>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</si>
  <si>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</si>
  <si>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</si>
  <si>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</si>
  <si>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</si>
  <si>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</si>
  <si>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</si>
  <si>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</si>
  <si>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</si>
  <si>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</si>
  <si>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</si>
  <si>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</si>
  <si>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</si>
  <si>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</si>
  <si>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*ג'נריישן קפיטל- ג'נריישן קפיטל בע"מ</t>
  </si>
  <si>
    <t>1156926</t>
  </si>
  <si>
    <t>*קיסטון ריט- קיסטון ריט בע"מ</t>
  </si>
  <si>
    <t>1175934</t>
  </si>
  <si>
    <t>515983476</t>
  </si>
  <si>
    <t>*קרדן אן.וי.- קרדן אן.וי.</t>
  </si>
  <si>
    <t>1087949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</si>
  <si>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</si>
  <si>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</si>
  <si>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</si>
  <si>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</si>
  <si>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</si>
  <si>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</si>
  <si>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</si>
  <si>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</si>
  <si>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</si>
  <si>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</si>
  <si>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</si>
  <si>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</si>
  <si>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</si>
  <si>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</si>
  <si>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</si>
  <si>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</si>
  <si>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</si>
  <si>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</si>
  <si>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</si>
  <si>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</si>
  <si>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</si>
  <si>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</si>
  <si>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</si>
  <si>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</si>
  <si>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</si>
  <si>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</si>
  <si>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</si>
  <si>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</si>
  <si>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</si>
  <si>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</si>
  <si>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</si>
  <si>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</si>
  <si>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</si>
  <si>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</si>
  <si>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</si>
  <si>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</si>
  <si>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</si>
  <si>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</si>
  <si>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</si>
  <si>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</si>
  <si>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</si>
  <si>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</si>
  <si>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</si>
  <si>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</si>
  <si>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</si>
  <si>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</si>
  <si>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</si>
  <si>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</si>
  <si>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</si>
  <si>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</si>
  <si>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</si>
  <si>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</si>
  <si>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</si>
  <si>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</si>
  <si>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</si>
  <si>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</si>
  <si>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</si>
  <si>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</si>
  <si>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</si>
  <si>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</si>
  <si>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</si>
  <si>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</si>
  <si>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</si>
  <si>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</si>
  <si>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</si>
  <si>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</si>
  <si>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</si>
  <si>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</si>
  <si>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</si>
  <si>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</si>
  <si>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</si>
  <si>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ארגו פרופרטיז אן. וי- ארגו פרופרטיז אן. וי</t>
  </si>
  <si>
    <t>1175371</t>
  </si>
  <si>
    <t>70252750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</si>
  <si>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</si>
  <si>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</si>
  <si>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</si>
  <si>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</si>
  <si>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</si>
  <si>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</si>
  <si>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</si>
  <si>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</si>
  <si>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</si>
  <si>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</si>
  <si>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</si>
  <si>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</si>
  <si>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</si>
  <si>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</si>
  <si>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</si>
  <si>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</si>
  <si>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</si>
  <si>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</si>
  <si>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</si>
  <si>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</si>
  <si>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</si>
  <si>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</si>
  <si>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</si>
  <si>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</si>
  <si>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</si>
  <si>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</si>
  <si>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</si>
  <si>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</si>
  <si>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</si>
  <si>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</si>
  <si>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</si>
  <si>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</si>
  <si>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</si>
  <si>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</si>
  <si>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</si>
  <si>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</si>
  <si>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</si>
  <si>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</si>
  <si>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</si>
  <si>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</si>
  <si>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</si>
  <si>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</si>
  <si>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</si>
  <si>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</si>
  <si>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</si>
  <si>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</si>
  <si>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</si>
  <si>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</si>
  <si>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</si>
  <si>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</si>
  <si>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</si>
  <si>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</si>
  <si>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</si>
  <si>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</si>
  <si>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</si>
  <si>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</si>
  <si>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</si>
  <si>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</si>
  <si>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</si>
  <si>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</si>
  <si>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</si>
  <si>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*נובולוג- נובולוג פארם אפ 1966 בע"מ</t>
  </si>
  <si>
    <t>1140151</t>
  </si>
  <si>
    <t>510475312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</si>
  <si>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</si>
  <si>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</si>
  <si>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</si>
  <si>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</si>
  <si>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</si>
  <si>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</si>
  <si>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</si>
  <si>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</si>
  <si>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</si>
  <si>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</si>
  <si>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</si>
  <si>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</si>
  <si>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</si>
  <si>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</si>
  <si>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BRENMILLER ENERGY LTD- ברנמילר אנרג'י בע"מ</t>
  </si>
  <si>
    <t>IL0011415309</t>
  </si>
  <si>
    <t>NASDAQ</t>
  </si>
  <si>
    <t>514720374</t>
  </si>
  <si>
    <t>Kornit Digital ltd- קורנית דיגיטל בע"מ</t>
  </si>
  <si>
    <t>IL0011216723</t>
  </si>
  <si>
    <t>513195420</t>
  </si>
  <si>
    <t>FIVERR INTERNATIONAL LTD- פייבר אינטרנשיונל בע"מ</t>
  </si>
  <si>
    <t>IL0011582033</t>
  </si>
  <si>
    <t>514440874</t>
  </si>
  <si>
    <t>PAYONEER GLOBAL INC- PAYONEER GLOBAL</t>
  </si>
  <si>
    <t>US70451X1046</t>
  </si>
  <si>
    <t>90240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</si>
  <si>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</si>
  <si>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</si>
  <si>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</si>
  <si>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</si>
  <si>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</si>
  <si>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</si>
  <si>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</si>
  <si>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</si>
  <si>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</si>
  <si>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</si>
  <si>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</si>
  <si>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</si>
  <si>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</si>
  <si>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</si>
  <si>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</si>
  <si>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</si>
  <si>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</si>
  <si>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</si>
  <si>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</si>
  <si>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</si>
  <si>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</si>
  <si>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</si>
  <si>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</si>
  <si>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</si>
  <si>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</si>
  <si>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</si>
  <si>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</si>
  <si>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</si>
  <si>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</si>
  <si>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</si>
  <si>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</si>
  <si>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</si>
  <si>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</si>
  <si>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</si>
  <si>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</si>
  <si>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</si>
  <si>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</si>
  <si>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</si>
  <si>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</si>
  <si>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</si>
  <si>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</si>
  <si>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</si>
  <si>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</si>
  <si>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</si>
  <si>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</si>
  <si>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</si>
  <si>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</si>
  <si>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</si>
  <si>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</si>
  <si>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*Ormat Technologies MG- אורמת טכנולגיות אינק</t>
  </si>
  <si>
    <t>US6866881021</t>
  </si>
  <si>
    <t>ELBIT SYSTEMS LTD- אלביט מערכות בע"מ</t>
  </si>
  <si>
    <t>IL0010811243</t>
  </si>
  <si>
    <t>*Tower semiconductor- טאואר סמיקונדקטור בע"מ</t>
  </si>
  <si>
    <t>IL0010823792</t>
  </si>
  <si>
    <t>*Nova measuring inst- נובה מכשירי מדידה בע"מ</t>
  </si>
  <si>
    <t>IL0010845571</t>
  </si>
  <si>
    <t>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</si>
  <si>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</si>
  <si>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</si>
  <si>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</si>
  <si>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</si>
  <si>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</si>
  <si>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</si>
  <si>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</si>
  <si>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</si>
  <si>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</si>
  <si>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</si>
  <si>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</si>
  <si>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</si>
  <si>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</si>
  <si>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EIFFAGE- EIFFAGE</t>
  </si>
  <si>
    <t>FR0000130452</t>
  </si>
  <si>
    <t>Lvmh Moet Hennessy Louis Vui- Lvmh Moet Hennessy Louis Vui</t>
  </si>
  <si>
    <t>FR0000121014</t>
  </si>
  <si>
    <t>PUMA- PUMA SE</t>
  </si>
  <si>
    <t>DE0006969603</t>
  </si>
  <si>
    <t>Berkshire Hathaway INC-CL A- BERKSHIRE HATHAWAY FIN</t>
  </si>
  <si>
    <t>US0846701086</t>
  </si>
  <si>
    <t>AISP-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</si>
  <si>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</si>
  <si>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</si>
  <si>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</si>
  <si>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</si>
  <si>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</si>
  <si>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DOMINO`S PIZZA INC- DOMINO`S PIZZA INC</t>
  </si>
  <si>
    <t>US25754A2015</t>
  </si>
  <si>
    <t>Food, Beverage &amp; Tobacco</t>
  </si>
  <si>
    <t>TALKSPACE INC US- TALKSPACE INC</t>
  </si>
  <si>
    <t>US87427V1035</t>
  </si>
  <si>
    <t>ALPHABET-C- ALPHABET INC</t>
  </si>
  <si>
    <t>US02079K1079</t>
  </si>
  <si>
    <t>META PLATFORMS- Meta Platforms Inc</t>
  </si>
  <si>
    <t>US30303M1027</t>
  </si>
  <si>
    <t>Netflix Inc- Netflix Inc</t>
  </si>
  <si>
    <t>US64110L1061</t>
  </si>
  <si>
    <t>Taboola- TABOOLA.COM LTD</t>
  </si>
  <si>
    <t>IL0011754137</t>
  </si>
  <si>
    <t>AMERICAN TOWER- AMRICAN TOWER</t>
  </si>
  <si>
    <t>US03027X1000</t>
  </si>
  <si>
    <t>AROUNDTOWN SA- Aroundtown property</t>
  </si>
  <si>
    <t>LU1673108939</t>
  </si>
  <si>
    <t>DIGITAL REALTY TRUST INC- DIGITAL REALTY</t>
  </si>
  <si>
    <t>US2538681030</t>
  </si>
  <si>
    <t>EQUINIX- Equinix Inc</t>
  </si>
  <si>
    <t>US29444U7000</t>
  </si>
  <si>
    <t>PROLOGIS INC- Prologis Inc</t>
  </si>
  <si>
    <t>US74340W1036</t>
  </si>
  <si>
    <t>Alibaba group holdin- ALIBABA COM LTD</t>
  </si>
  <si>
    <t>us01609w1027</t>
  </si>
  <si>
    <t>Amazon inc- amazon.com</t>
  </si>
  <si>
    <t>US0231351067</t>
  </si>
  <si>
    <t>Home Depot Inc- HOME DEPOT</t>
  </si>
  <si>
    <t>US4370761029</t>
  </si>
  <si>
    <t>APPLIED MATERIALS INC- APPLIED MATERIALS</t>
  </si>
  <si>
    <t>US0382221051</t>
  </si>
  <si>
    <t>ASML_ASML HOLDING NV-NY REG- ASML HOLDING NV-NY</t>
  </si>
  <si>
    <t>NL0010273215</t>
  </si>
  <si>
    <t>CEVA INC- Ceva inc</t>
  </si>
  <si>
    <t>US1572101053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</si>
  <si>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</si>
  <si>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</si>
  <si>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</si>
  <si>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</si>
  <si>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</si>
  <si>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</si>
  <si>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DATADOG INC- CLASS A- DATADOG INC-A</t>
  </si>
  <si>
    <t>US23804L1035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</si>
  <si>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</si>
  <si>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</si>
  <si>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</si>
  <si>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</si>
  <si>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</si>
  <si>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</si>
  <si>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</si>
  <si>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</si>
  <si>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</si>
  <si>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</si>
  <si>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</si>
  <si>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</si>
  <si>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PURE STORAGE INC- CLASS A- PURE STORAGE</t>
  </si>
  <si>
    <t>US74624M1027</t>
  </si>
  <si>
    <t>SAMSUNG ELECTR-GDR REG- Samsung Electronics co ltd</t>
  </si>
  <si>
    <t>US7960508882</t>
  </si>
  <si>
    <t>*ENLIGHT- אנלייט אנרגיה מתחדשת בע"מ</t>
  </si>
  <si>
    <t>IL0007200111</t>
  </si>
  <si>
    <t>*ENERGEAN OIL- Energean plc</t>
  </si>
  <si>
    <t>GB00BG12Y042</t>
  </si>
  <si>
    <t>LSE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</si>
  <si>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</si>
  <si>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</si>
  <si>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</si>
  <si>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</si>
  <si>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</si>
  <si>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</si>
  <si>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</si>
  <si>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</si>
  <si>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</si>
  <si>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</si>
  <si>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</si>
  <si>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</si>
  <si>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</si>
  <si>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</si>
  <si>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</si>
  <si>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</si>
  <si>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</si>
  <si>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</si>
  <si>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</si>
  <si>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</si>
  <si>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</si>
  <si>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</si>
  <si>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</si>
  <si>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פסגות ת"א בנקים- פסגות קרנות נאמנות בע"מ</t>
  </si>
  <si>
    <t>1148774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</si>
  <si>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</si>
  <si>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</si>
  <si>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</si>
  <si>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</si>
  <si>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</si>
  <si>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</si>
  <si>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</si>
  <si>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</si>
  <si>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</si>
  <si>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</si>
  <si>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</si>
  <si>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</si>
  <si>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</si>
  <si>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</si>
  <si>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</si>
  <si>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</si>
  <si>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</si>
  <si>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</si>
  <si>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</si>
  <si>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</si>
  <si>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פסג קרן סל .תלבונד 60- פסגות קרנות נאמנות בע"מ</t>
  </si>
  <si>
    <t>1148006</t>
  </si>
  <si>
    <t>קסם קרן סל תל בונד 60- קסם קרנות נאמנות בע"מ</t>
  </si>
  <si>
    <t>1146232</t>
  </si>
  <si>
    <t>קסם קרן סל תל בונד תשואות- קסם קרנות נאמנות בע"מ</t>
  </si>
  <si>
    <t>1146950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</si>
  <si>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</si>
  <si>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</si>
  <si>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</si>
  <si>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</si>
  <si>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</si>
  <si>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</si>
  <si>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</si>
  <si>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</si>
  <si>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</si>
  <si>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</si>
  <si>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</si>
  <si>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</si>
  <si>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</si>
  <si>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</si>
  <si>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</si>
  <si>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</si>
  <si>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</si>
  <si>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</si>
  <si>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</si>
  <si>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</si>
  <si>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</si>
  <si>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</si>
  <si>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</si>
  <si>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</si>
  <si>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</si>
  <si>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</si>
  <si>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</si>
  <si>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</si>
  <si>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</si>
  <si>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</si>
  <si>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</si>
  <si>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</si>
  <si>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</si>
  <si>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</si>
  <si>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</si>
  <si>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</si>
  <si>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</si>
  <si>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</si>
  <si>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</si>
  <si>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FRANKLIN FTSE INDIA ETF- FRANKLIN ADVISERS INC</t>
  </si>
  <si>
    <t>US35473P7693</t>
  </si>
  <si>
    <t>HORIZON S&amp;P/TSX 60- GLOBAL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</si>
  <si>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</si>
  <si>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</si>
  <si>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</si>
  <si>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</si>
  <si>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</si>
  <si>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</si>
  <si>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</si>
  <si>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</si>
  <si>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</si>
  <si>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EURSTX600 - LYXOR ETF</t>
  </si>
  <si>
    <t>LU0908500753</t>
  </si>
  <si>
    <t>Lyxor etf basic rs- LYXOR ETF</t>
  </si>
  <si>
    <t>lu1834983550</t>
  </si>
  <si>
    <t>LYXOR ETF DJ STX BANK- LYXOR ETF</t>
  </si>
  <si>
    <t>LU1834983477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</si>
  <si>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</si>
  <si>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</si>
  <si>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</si>
  <si>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</si>
  <si>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</si>
  <si>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</si>
  <si>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</si>
  <si>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</si>
  <si>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</si>
  <si>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</si>
  <si>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</si>
  <si>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</si>
  <si>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</si>
  <si>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</si>
  <si>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</si>
  <si>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</si>
  <si>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</si>
  <si>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</si>
  <si>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</si>
  <si>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</si>
  <si>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</si>
  <si>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</si>
  <si>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</si>
  <si>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</si>
  <si>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</si>
  <si>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</si>
  <si>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</si>
  <si>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</si>
  <si>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</si>
  <si>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</si>
  <si>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LION VII EUR- M&amp;G Investments</t>
  </si>
  <si>
    <t>IE00B62G6V03</t>
  </si>
  <si>
    <t>AMUNDI PLANET- Amundi Asset Management</t>
  </si>
  <si>
    <t>LU1688575437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</si>
  <si>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</si>
  <si>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</si>
  <si>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</si>
  <si>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</si>
  <si>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</si>
  <si>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</si>
  <si>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</si>
  <si>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</si>
  <si>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</si>
  <si>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</si>
  <si>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</si>
  <si>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</si>
  <si>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</si>
  <si>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</si>
  <si>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</si>
  <si>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</si>
  <si>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</si>
  <si>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</si>
  <si>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</si>
  <si>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</si>
  <si>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</si>
  <si>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</si>
  <si>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ריט אזורים אפ 1- ריט אזורים - ה.פ ליווינג בע"מ</t>
  </si>
  <si>
    <t>1201011</t>
  </si>
  <si>
    <t>טופ גאם אפ א</t>
  </si>
  <si>
    <t>1200740</t>
  </si>
  <si>
    <t>*סיפיה אופציה 1- סיפיה ווז'ן בע"מ</t>
  </si>
  <si>
    <t>1182005</t>
  </si>
  <si>
    <t>סה"כ כתבי אופציה בחו"ל</t>
  </si>
  <si>
    <t>AISPW- BYTE ACQUISITION CORP</t>
  </si>
  <si>
    <t>US0089401162</t>
  </si>
  <si>
    <t>INNOVID EQY WARRANT- Innovid Corp</t>
  </si>
  <si>
    <t>US4576791168</t>
  </si>
  <si>
    <t>סה"כ מדדים כולל מניות</t>
  </si>
  <si>
    <t>BC 3360 JAN 2024</t>
  </si>
  <si>
    <t>84674407</t>
  </si>
  <si>
    <t>ל.ר.</t>
  </si>
  <si>
    <t>BP 3360 JAN 2024</t>
  </si>
  <si>
    <t>84675339</t>
  </si>
  <si>
    <t>סה"כ ש"ח/מט"ח</t>
  </si>
  <si>
    <t>סה"כ ריבית</t>
  </si>
  <si>
    <t>MCHI US 05/17/24 C45- BlackRock  Asset Managment</t>
  </si>
  <si>
    <t>1342320</t>
  </si>
  <si>
    <t>KWEB US 05/17/24 C30- Krane Fund Advisors LLc</t>
  </si>
  <si>
    <t>1342319</t>
  </si>
  <si>
    <t>סה"כ מטבע</t>
  </si>
  <si>
    <t>סה"כ סחורות</t>
  </si>
  <si>
    <t>Euro stoxx 50 MAR24</t>
  </si>
  <si>
    <t>1317537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</si>
  <si>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</si>
  <si>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</si>
  <si>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</si>
  <si>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</si>
  <si>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</si>
  <si>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</si>
  <si>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</si>
  <si>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</si>
  <si>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UXYH4_US 10yr Ultra Fut 0324- חוזים עתידיים בחול</t>
  </si>
  <si>
    <t>70182223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</si>
  <si>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</si>
  <si>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</si>
  <si>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</si>
  <si>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</si>
  <si>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</si>
  <si>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</si>
  <si>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</si>
  <si>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</si>
  <si>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</si>
  <si>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</si>
  <si>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</si>
  <si>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</si>
  <si>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</si>
  <si>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</si>
  <si>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</si>
  <si>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</si>
  <si>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</si>
  <si>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</si>
  <si>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</si>
  <si>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</si>
  <si>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</si>
  <si>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</si>
  <si>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</si>
  <si>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</si>
  <si>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25/12/06</t>
  </si>
  <si>
    <t>מקורות אגח 8 רמ- מקורות חברת מים בע"מ</t>
  </si>
  <si>
    <t>1124346</t>
  </si>
  <si>
    <t>14/07/11</t>
  </si>
  <si>
    <t>רפאל אגח ג- רפאל-רשות לפיתוח אמצעי לחימה בע"מ</t>
  </si>
  <si>
    <t>1140276</t>
  </si>
  <si>
    <t>520042185</t>
  </si>
  <si>
    <t>02/03/17</t>
  </si>
  <si>
    <t>לאומי למשכנתאות שה- בנק לאומי לישראל בע"מ</t>
  </si>
  <si>
    <t>301790</t>
  </si>
  <si>
    <t>25/11/99</t>
  </si>
  <si>
    <t>נתיבי גז אג"ח א - רמ- נתיבי הגז הטבעי לישראל בע"מ</t>
  </si>
  <si>
    <t>1103084</t>
  </si>
  <si>
    <t>513436394</t>
  </si>
  <si>
    <t>09/04/17</t>
  </si>
  <si>
    <t>מימון ישיר אגח 16 -רמ- מימון ישיר הנפקות(סדרה 16) בע"מ</t>
  </si>
  <si>
    <t>1198340</t>
  </si>
  <si>
    <t>516100120</t>
  </si>
  <si>
    <t>25/07/23</t>
  </si>
  <si>
    <t>אגד אגח 1-רמ- אגד חברה לתחבורה בע"מ</t>
  </si>
  <si>
    <t>1198787</t>
  </si>
  <si>
    <t>570012377</t>
  </si>
  <si>
    <t>16/08/23</t>
  </si>
  <si>
    <t>יהב קוקו סדרה ד (לס)- לא ברצף- בנק יהב</t>
  </si>
  <si>
    <t>6620300</t>
  </si>
  <si>
    <t>520020421</t>
  </si>
  <si>
    <t>04/07/21</t>
  </si>
  <si>
    <t>אלון חברת הדלק אגח סד' א MG- אלון חברת הדלק לישראל בע"מ</t>
  </si>
  <si>
    <t>11015671</t>
  </si>
  <si>
    <t>520041690</t>
  </si>
  <si>
    <t>22/01/07</t>
  </si>
  <si>
    <t>לאומי אגח 1 צמודות אשראי - CLN רמ- בנק לאומי לישראל בע"מ</t>
  </si>
  <si>
    <t>1198639</t>
  </si>
  <si>
    <t>03/08/23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</si>
  <si>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</si>
  <si>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</si>
  <si>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</si>
  <si>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</si>
  <si>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</si>
  <si>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</si>
  <si>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</si>
  <si>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</si>
  <si>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</si>
  <si>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</si>
  <si>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</si>
  <si>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</si>
  <si>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</si>
  <si>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</si>
  <si>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מקס איט התח אגח ד-רמ- מגדל- מקס איט פיננסים בע"מ לשעבר לאומי קארד</t>
  </si>
  <si>
    <t>11979531</t>
  </si>
  <si>
    <t>512905423</t>
  </si>
  <si>
    <t>15/07/23</t>
  </si>
  <si>
    <t>אול- יר אגח ה</t>
  </si>
  <si>
    <t>9556</t>
  </si>
  <si>
    <t>1841580</t>
  </si>
  <si>
    <t>אול-יר אג"ח סדרה ג בהשעיה- אול-יר  הולדינגס לימיטד</t>
  </si>
  <si>
    <t>9555</t>
  </si>
  <si>
    <t>נתיבים אגח א רמ</t>
  </si>
  <si>
    <t>301925</t>
  </si>
  <si>
    <t>513502229</t>
  </si>
  <si>
    <t>11/05/04</t>
  </si>
  <si>
    <t>Transed 3.951 9/50- TRANSED PARTNERS GP</t>
  </si>
  <si>
    <t>CA89366TAA57</t>
  </si>
  <si>
    <t>דירוג פנימי</t>
  </si>
  <si>
    <t>08/02/16</t>
  </si>
  <si>
    <t>Crslnx 4.555 06/30/5- Crosslinx Transit Solutions</t>
  </si>
  <si>
    <t>CA22766TAB04</t>
  </si>
  <si>
    <t>21/07/15</t>
  </si>
  <si>
    <t>OHA Private Credit Advisors- OAK HILL</t>
  </si>
  <si>
    <t>9720</t>
  </si>
  <si>
    <t>10323</t>
  </si>
  <si>
    <t>אלון דלק מניה לא סחירה- אלון חברת הדלק לישראל בע"מ</t>
  </si>
  <si>
    <t>499906</t>
  </si>
  <si>
    <t>AEW RELog SCSp- ReLog</t>
  </si>
  <si>
    <t>8735</t>
  </si>
  <si>
    <t>USBT- us bank tower, la</t>
  </si>
  <si>
    <t>7854</t>
  </si>
  <si>
    <t>*WEST 35 STREET 240- WEST 35 STREET 240</t>
  </si>
  <si>
    <t>5814</t>
  </si>
  <si>
    <t>*Migdal WORE 2021-1- White Oak</t>
  </si>
  <si>
    <t>8784</t>
  </si>
  <si>
    <t>*WHITE OAK 2- White Oak</t>
  </si>
  <si>
    <t>457043</t>
  </si>
  <si>
    <t>SACRAMENTO 353- סקרמנטו</t>
  </si>
  <si>
    <t>475607</t>
  </si>
  <si>
    <t>סה"כ קרנות הון סיכון</t>
  </si>
  <si>
    <t>סה"כ קרנות גידור</t>
  </si>
  <si>
    <t>LUCID ALTERNATIVE U 8/23- Surgix ltd</t>
  </si>
  <si>
    <t>9768</t>
  </si>
  <si>
    <t>26/06/23</t>
  </si>
  <si>
    <t>LUCID ALTERNATIVE FUND- לוסיד אלטרנטיב</t>
  </si>
  <si>
    <t>9628</t>
  </si>
  <si>
    <t>Noked Long L.P</t>
  </si>
  <si>
    <t>992880</t>
  </si>
  <si>
    <t>20/08/23</t>
  </si>
  <si>
    <t>סה"כ קרנות נדל"ן</t>
  </si>
  <si>
    <t>סה"כ קרנות השקעה אחרות</t>
  </si>
  <si>
    <t>Ares Capital Europe VI</t>
  </si>
  <si>
    <t>9817</t>
  </si>
  <si>
    <t>03/08/22</t>
  </si>
  <si>
    <t>סה"כ קרנות הון סיכון בחו"ל</t>
  </si>
  <si>
    <t>סה"כ קרנות גידור בחו"ל</t>
  </si>
  <si>
    <t>ION TECH FEEDER FUND- ION TECH FEEDER FUND</t>
  </si>
  <si>
    <t>KYG4939W1188</t>
  </si>
  <si>
    <t>24/02/22</t>
  </si>
  <si>
    <t>סה"כ קרנות נדל"ן בחו"ל</t>
  </si>
  <si>
    <t>סה"כ קרנות השקעה אחרות בחו"ל</t>
  </si>
  <si>
    <t>Klirmark Opportunity Fund IV</t>
  </si>
  <si>
    <t>9536</t>
  </si>
  <si>
    <t>ORCC III- ORACLE CORP</t>
  </si>
  <si>
    <t>70851</t>
  </si>
  <si>
    <t>01/06/20</t>
  </si>
  <si>
    <t>Oak Hill Advisors - OCREDIT- Surgix ltd</t>
  </si>
  <si>
    <t>9695</t>
  </si>
  <si>
    <t>01/07/23</t>
  </si>
  <si>
    <t>Audax Direct Lending Solutions</t>
  </si>
  <si>
    <t>8314</t>
  </si>
  <si>
    <t>09/03/21</t>
  </si>
  <si>
    <t>ICG SDP V</t>
  </si>
  <si>
    <t>9157</t>
  </si>
  <si>
    <t>21/07/22</t>
  </si>
  <si>
    <t>ADLSCO FUND3- Accelmed Growth Partners L.P</t>
  </si>
  <si>
    <t>8336</t>
  </si>
  <si>
    <t>Arcmont SLF II- Arcmont</t>
  </si>
  <si>
    <t>70451</t>
  </si>
  <si>
    <t>19/03/20</t>
  </si>
  <si>
    <t>*AUDAX DIRECT LENDING SOLUTIONS- Ares special situation fund IB</t>
  </si>
  <si>
    <t>5339</t>
  </si>
  <si>
    <t>30/06/17</t>
  </si>
  <si>
    <t>cdl 2- cdl</t>
  </si>
  <si>
    <t>5237</t>
  </si>
  <si>
    <t>29/09/17</t>
  </si>
  <si>
    <t>ICG SDP 3- Cheyn Capital</t>
  </si>
  <si>
    <t>5304</t>
  </si>
  <si>
    <t>12/07/17</t>
  </si>
  <si>
    <t>Cheyne Real Estate Credit Holdings VII- Cheyne Capital</t>
  </si>
  <si>
    <t>9011</t>
  </si>
  <si>
    <t>24/03/22</t>
  </si>
  <si>
    <t>CRESCENT- COVA Acquisition Corp</t>
  </si>
  <si>
    <t>5290</t>
  </si>
  <si>
    <t>21/12/15</t>
  </si>
  <si>
    <t>Crescent Direct Lending III- COVA Acquisition Corp</t>
  </si>
  <si>
    <t>8323</t>
  </si>
  <si>
    <t>BLUEBAY - SLF1- Direct Lending Fund III General Partner</t>
  </si>
  <si>
    <t>5284</t>
  </si>
  <si>
    <t>10/06/16</t>
  </si>
  <si>
    <t>CAPSII co-inv- GLOBAL INDUSTRIES</t>
  </si>
  <si>
    <t>7057</t>
  </si>
  <si>
    <t>27/03/20</t>
  </si>
  <si>
    <t>CAPSII- GLOBAL INDUSTRIES</t>
  </si>
  <si>
    <t>70421</t>
  </si>
  <si>
    <t>03/04/19</t>
  </si>
  <si>
    <t>ICG SDP 4- ICG Senior Debt Partners Fund-ICG</t>
  </si>
  <si>
    <t>70430</t>
  </si>
  <si>
    <t>DIRECT LENDING FUND IV SLP- KARTESIA</t>
  </si>
  <si>
    <t>9317</t>
  </si>
  <si>
    <t>15/12/21</t>
  </si>
  <si>
    <t>Kartesia Credit Opportunities V- KARTESIA</t>
  </si>
  <si>
    <t>70111</t>
  </si>
  <si>
    <t>05/07/19</t>
  </si>
  <si>
    <t>KARTESIA- KARTESIA</t>
  </si>
  <si>
    <t>5303</t>
  </si>
  <si>
    <t>KARTESIA KASS- KARTESIA</t>
  </si>
  <si>
    <t>6923</t>
  </si>
  <si>
    <t>17/05/19</t>
  </si>
  <si>
    <t>KARTESIA KSO- KARTESIA</t>
  </si>
  <si>
    <t>6885</t>
  </si>
  <si>
    <t>Kartesia Senior Opportunities- KARTESIA</t>
  </si>
  <si>
    <t>9014</t>
  </si>
  <si>
    <t>KCO VI- KARTESIA</t>
  </si>
  <si>
    <t>93841</t>
  </si>
  <si>
    <t>15/12/22</t>
  </si>
  <si>
    <t>KASS Unlevered - Compartment E- KASS Unlevered</t>
  </si>
  <si>
    <t>8319</t>
  </si>
  <si>
    <t>KASS Unlevered II S.a r.l- KASS Unlevered</t>
  </si>
  <si>
    <t>9015</t>
  </si>
  <si>
    <t>KLIRMARK III- Klirmark Opportunity Fund</t>
  </si>
  <si>
    <t>70191</t>
  </si>
  <si>
    <t>01/09/19</t>
  </si>
  <si>
    <t>Tikehau Direct Lending V- LendingClub Corp</t>
  </si>
  <si>
    <t>8312</t>
  </si>
  <si>
    <t>MTDL- MASTEC INC</t>
  </si>
  <si>
    <t>6651</t>
  </si>
  <si>
    <t>31/12/18</t>
  </si>
  <si>
    <t>MCP V- MCP V</t>
  </si>
  <si>
    <t>7077</t>
  </si>
  <si>
    <t>PCS IV- PCS</t>
  </si>
  <si>
    <t>70131</t>
  </si>
  <si>
    <t>11/02/19</t>
  </si>
  <si>
    <t>PERMIRA- Permira VI</t>
  </si>
  <si>
    <t>5287</t>
  </si>
  <si>
    <t>31/12/16</t>
  </si>
  <si>
    <t>SPECTRUM- SPECTRUM DYNAMICS</t>
  </si>
  <si>
    <t>70411</t>
  </si>
  <si>
    <t>20/02/19</t>
  </si>
  <si>
    <t>TDL IV- TDL IV</t>
  </si>
  <si>
    <t>6646</t>
  </si>
  <si>
    <t>31/07/17</t>
  </si>
  <si>
    <t>*ACE 4- ACE</t>
  </si>
  <si>
    <t>5238</t>
  </si>
  <si>
    <t>01/05/18</t>
  </si>
  <si>
    <t>*ACE V- ACE</t>
  </si>
  <si>
    <t>70701</t>
  </si>
  <si>
    <t>01/09/20</t>
  </si>
  <si>
    <t>Ares private capital solutions II- APCS II</t>
  </si>
  <si>
    <t>7086</t>
  </si>
  <si>
    <t>25/11/20</t>
  </si>
  <si>
    <t>ARES EUROPEAN CREDIT INVESTMENTS VIII- Ares Capital Europe V (e) Holdings S.A.R.L</t>
  </si>
  <si>
    <t>8340</t>
  </si>
  <si>
    <t>*APCS- Ares special situation fund IB</t>
  </si>
  <si>
    <t>5291</t>
  </si>
  <si>
    <t>21/02/17</t>
  </si>
  <si>
    <t>WSREDII- WSREDII</t>
  </si>
  <si>
    <t>6658</t>
  </si>
  <si>
    <t>13/09/18</t>
  </si>
  <si>
    <t>Ambition HOLDINGS OFFSHORE LP</t>
  </si>
  <si>
    <t>8400</t>
  </si>
  <si>
    <t>14/12/21</t>
  </si>
  <si>
    <t>Monarch MCP VI</t>
  </si>
  <si>
    <t>9667</t>
  </si>
  <si>
    <t>02/02/23</t>
  </si>
  <si>
    <t>Cheyne Co-Invest 2023-1 SP- Cheyn Capital</t>
  </si>
  <si>
    <t>9730</t>
  </si>
  <si>
    <t>08/08/23</t>
  </si>
  <si>
    <t>PORCUPINE HOLDINGS (OFFSHORE) LP- porcupine holdings</t>
  </si>
  <si>
    <t>8339</t>
  </si>
  <si>
    <t>09/12/21</t>
  </si>
  <si>
    <t>סה"כ כתבי אופציה בישראל</t>
  </si>
  <si>
    <t>ג'י סיטי כתב  אופציה לס  02/22</t>
  </si>
  <si>
    <t>633476</t>
  </si>
  <si>
    <t>15/02/22</t>
  </si>
  <si>
    <t>נוסטרומו אופ</t>
  </si>
  <si>
    <t>623209</t>
  </si>
  <si>
    <t>07/12/21</t>
  </si>
  <si>
    <t>C +USD/-ILS 3.675 03-14 (11)</t>
  </si>
  <si>
    <t>702004365</t>
  </si>
  <si>
    <t>P -USD/+ILS 3.6 03-14 (11)</t>
  </si>
  <si>
    <t>702004364</t>
  </si>
  <si>
    <t>סה"כ מט"ח/מט"ח</t>
  </si>
  <si>
    <t>15/08/23</t>
  </si>
  <si>
    <t>סה"כ כנגד חסכון עמיתים/מבוטחים</t>
  </si>
  <si>
    <t>סה"כ מבוטחות במשכנתא או תיקי משכנתאות</t>
  </si>
  <si>
    <t>לא</t>
  </si>
  <si>
    <t>435946</t>
  </si>
  <si>
    <t>30/06/16</t>
  </si>
  <si>
    <t>448548</t>
  </si>
  <si>
    <t>30/09/16</t>
  </si>
  <si>
    <t>435945</t>
  </si>
  <si>
    <t>448547</t>
  </si>
  <si>
    <t>496264</t>
  </si>
  <si>
    <t>31/12/17</t>
  </si>
  <si>
    <t>496073</t>
  </si>
  <si>
    <t>496075</t>
  </si>
  <si>
    <t>496072</t>
  </si>
  <si>
    <t>496263</t>
  </si>
  <si>
    <t>435944</t>
  </si>
  <si>
    <t>448456</t>
  </si>
  <si>
    <t>435943</t>
  </si>
  <si>
    <t>448455</t>
  </si>
  <si>
    <t>542103</t>
  </si>
  <si>
    <t>542104</t>
  </si>
  <si>
    <t>542102</t>
  </si>
  <si>
    <t>542101</t>
  </si>
  <si>
    <t>542100</t>
  </si>
  <si>
    <t>542099</t>
  </si>
  <si>
    <t>9676</t>
  </si>
  <si>
    <t>30/06/23</t>
  </si>
  <si>
    <t>9677</t>
  </si>
  <si>
    <t>9678</t>
  </si>
  <si>
    <t>9675</t>
  </si>
  <si>
    <t>9672</t>
  </si>
  <si>
    <t>9673</t>
  </si>
  <si>
    <t>9674</t>
  </si>
  <si>
    <t>9671</t>
  </si>
  <si>
    <t>9902</t>
  </si>
  <si>
    <t>9903</t>
  </si>
  <si>
    <t>9901</t>
  </si>
  <si>
    <t>9900</t>
  </si>
  <si>
    <t>98971</t>
  </si>
  <si>
    <t>9896</t>
  </si>
  <si>
    <t>9898</t>
  </si>
  <si>
    <t>9899</t>
  </si>
  <si>
    <t>סה"כ מובטחות בערבות בנקאית</t>
  </si>
  <si>
    <t>סה"כ מובטחות בבטחונות אחרים</t>
  </si>
  <si>
    <t>כן</t>
  </si>
  <si>
    <t>4563</t>
  </si>
  <si>
    <t>31/12/15</t>
  </si>
  <si>
    <t>4693</t>
  </si>
  <si>
    <t>19/01/16</t>
  </si>
  <si>
    <t>425769</t>
  </si>
  <si>
    <t>19/05/16</t>
  </si>
  <si>
    <t>455714</t>
  </si>
  <si>
    <t>20/12/16</t>
  </si>
  <si>
    <t>474664</t>
  </si>
  <si>
    <t>04/07/17</t>
  </si>
  <si>
    <t>7520</t>
  </si>
  <si>
    <t>29/03/20</t>
  </si>
  <si>
    <t>8115</t>
  </si>
  <si>
    <t>03/12/20</t>
  </si>
  <si>
    <t>8349</t>
  </si>
  <si>
    <t>90150400</t>
  </si>
  <si>
    <t>01/07/15</t>
  </si>
  <si>
    <t>371197</t>
  </si>
  <si>
    <t>379497</t>
  </si>
  <si>
    <t>30/04/15</t>
  </si>
  <si>
    <t>372051</t>
  </si>
  <si>
    <t>371707</t>
  </si>
  <si>
    <t>29991703</t>
  </si>
  <si>
    <t>AA</t>
  </si>
  <si>
    <t>66241</t>
  </si>
  <si>
    <t>17/09/13</t>
  </si>
  <si>
    <t>8370</t>
  </si>
  <si>
    <t>11/04/21</t>
  </si>
  <si>
    <t>513783</t>
  </si>
  <si>
    <t>02/05/18</t>
  </si>
  <si>
    <t>519337</t>
  </si>
  <si>
    <t>27/06/18</t>
  </si>
  <si>
    <t>530503</t>
  </si>
  <si>
    <t>27/11/18</t>
  </si>
  <si>
    <t>70231</t>
  </si>
  <si>
    <t>01/07/19</t>
  </si>
  <si>
    <t>7569</t>
  </si>
  <si>
    <t>06/04/20</t>
  </si>
  <si>
    <t>7703</t>
  </si>
  <si>
    <t>27/05/20</t>
  </si>
  <si>
    <t>7783</t>
  </si>
  <si>
    <t>8036</t>
  </si>
  <si>
    <t>8294</t>
  </si>
  <si>
    <t>24/02/21</t>
  </si>
  <si>
    <t>8935</t>
  </si>
  <si>
    <t>13/02/22</t>
  </si>
  <si>
    <t>535850</t>
  </si>
  <si>
    <t>05/02/19</t>
  </si>
  <si>
    <t>6835</t>
  </si>
  <si>
    <t>10/04/19</t>
  </si>
  <si>
    <t>7124</t>
  </si>
  <si>
    <t>29/08/19</t>
  </si>
  <si>
    <t>7206</t>
  </si>
  <si>
    <t>07/10/19</t>
  </si>
  <si>
    <t>7340</t>
  </si>
  <si>
    <t>05/01/20</t>
  </si>
  <si>
    <t>7936</t>
  </si>
  <si>
    <t>AA-</t>
  </si>
  <si>
    <t>13/09/20</t>
  </si>
  <si>
    <t>7937</t>
  </si>
  <si>
    <t>8063</t>
  </si>
  <si>
    <t>18/11/20</t>
  </si>
  <si>
    <t>8145</t>
  </si>
  <si>
    <t>20/12/20</t>
  </si>
  <si>
    <t>8224</t>
  </si>
  <si>
    <t>444873</t>
  </si>
  <si>
    <t>2984</t>
  </si>
  <si>
    <t>11898140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</si>
  <si>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</si>
  <si>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</si>
  <si>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</si>
  <si>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</si>
  <si>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</si>
  <si>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</si>
  <si>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</si>
  <si>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</si>
  <si>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11898230</t>
  </si>
  <si>
    <t>26/11/12</t>
  </si>
  <si>
    <t>11898120</t>
  </si>
  <si>
    <t>26/12/12</t>
  </si>
  <si>
    <t>11898130</t>
  </si>
  <si>
    <t>24/01/13</t>
  </si>
  <si>
    <t>11898150</t>
  </si>
  <si>
    <t>11898270</t>
  </si>
  <si>
    <t>11898280</t>
  </si>
  <si>
    <t>11898290</t>
  </si>
  <si>
    <t>11898300</t>
  </si>
  <si>
    <t>11898310</t>
  </si>
  <si>
    <t>11898410</t>
  </si>
  <si>
    <t>11898420</t>
  </si>
  <si>
    <t>11898421</t>
  </si>
  <si>
    <t>435717</t>
  </si>
  <si>
    <t>11898180</t>
  </si>
  <si>
    <t>25/07/12</t>
  </si>
  <si>
    <t>11898190</t>
  </si>
  <si>
    <t>27/09/12</t>
  </si>
  <si>
    <t>2963</t>
  </si>
  <si>
    <t>29/05/13</t>
  </si>
  <si>
    <t>2968</t>
  </si>
  <si>
    <t>4605</t>
  </si>
  <si>
    <t>14/12/15</t>
  </si>
  <si>
    <t>4606</t>
  </si>
  <si>
    <t>20/12/15</t>
  </si>
  <si>
    <t>88770</t>
  </si>
  <si>
    <t>27/01/11</t>
  </si>
  <si>
    <t>11896140</t>
  </si>
  <si>
    <t>25/01/12</t>
  </si>
  <si>
    <t>11896150</t>
  </si>
  <si>
    <t>25/03/12</t>
  </si>
  <si>
    <t>11896160</t>
  </si>
  <si>
    <t>24/05/12</t>
  </si>
  <si>
    <t>11898170</t>
  </si>
  <si>
    <t>25/06/12</t>
  </si>
  <si>
    <t>472710</t>
  </si>
  <si>
    <t>22/06/17</t>
  </si>
  <si>
    <t>11898200</t>
  </si>
  <si>
    <t>25/10/12</t>
  </si>
  <si>
    <t>88769</t>
  </si>
  <si>
    <t>24/11/11</t>
  </si>
  <si>
    <t>11896130</t>
  </si>
  <si>
    <t>26/12/11</t>
  </si>
  <si>
    <t>9079</t>
  </si>
  <si>
    <t>9017</t>
  </si>
  <si>
    <t>9080</t>
  </si>
  <si>
    <t>9019</t>
  </si>
  <si>
    <t>371706</t>
  </si>
  <si>
    <t>95350501</t>
  </si>
  <si>
    <t>95350502</t>
  </si>
  <si>
    <t>99001</t>
  </si>
  <si>
    <t>95350102</t>
  </si>
  <si>
    <t>99000</t>
  </si>
  <si>
    <t>95350202</t>
  </si>
  <si>
    <t>95350301</t>
  </si>
  <si>
    <t>95350302</t>
  </si>
  <si>
    <t>95350401</t>
  </si>
  <si>
    <t>95350402</t>
  </si>
  <si>
    <t>9139</t>
  </si>
  <si>
    <t>06/07/22</t>
  </si>
  <si>
    <t>71270</t>
  </si>
  <si>
    <t>15/06/19</t>
  </si>
  <si>
    <t>71280</t>
  </si>
  <si>
    <t>18/06/19</t>
  </si>
  <si>
    <t>71300</t>
  </si>
  <si>
    <t>98721</t>
  </si>
  <si>
    <t>13/12/23</t>
  </si>
  <si>
    <t>9874</t>
  </si>
  <si>
    <t>311829</t>
  </si>
  <si>
    <t>07/11/10</t>
  </si>
  <si>
    <t>7491</t>
  </si>
  <si>
    <t>17/03/20</t>
  </si>
  <si>
    <t>7490</t>
  </si>
  <si>
    <t>72971</t>
  </si>
  <si>
    <t>02/12/19</t>
  </si>
  <si>
    <t>9365</t>
  </si>
  <si>
    <t>11/12/22</t>
  </si>
  <si>
    <t>9509</t>
  </si>
  <si>
    <t>06/03/23</t>
  </si>
  <si>
    <t>9316</t>
  </si>
  <si>
    <t>20/11/22</t>
  </si>
  <si>
    <t>539178</t>
  </si>
  <si>
    <t>8405</t>
  </si>
  <si>
    <t>06/05/21</t>
  </si>
  <si>
    <t>8581</t>
  </si>
  <si>
    <t>10/08/21</t>
  </si>
  <si>
    <t>8761</t>
  </si>
  <si>
    <t>8946</t>
  </si>
  <si>
    <t>9031</t>
  </si>
  <si>
    <t>11/04/22</t>
  </si>
  <si>
    <t>9797</t>
  </si>
  <si>
    <t>7898</t>
  </si>
  <si>
    <t>8154</t>
  </si>
  <si>
    <t>24/12/20</t>
  </si>
  <si>
    <t>9796</t>
  </si>
  <si>
    <t>3364</t>
  </si>
  <si>
    <t>29/07/20</t>
  </si>
  <si>
    <t>458869</t>
  </si>
  <si>
    <t>24/01/17</t>
  </si>
  <si>
    <t>458870</t>
  </si>
  <si>
    <t>364477</t>
  </si>
  <si>
    <t>451305</t>
  </si>
  <si>
    <t>31/05/16</t>
  </si>
  <si>
    <t>451301</t>
  </si>
  <si>
    <t>14/04/16</t>
  </si>
  <si>
    <t>451304</t>
  </si>
  <si>
    <t>451302</t>
  </si>
  <si>
    <t>11/07/16</t>
  </si>
  <si>
    <t>454754</t>
  </si>
  <si>
    <t>07/12/16</t>
  </si>
  <si>
    <t>454874</t>
  </si>
  <si>
    <t>13/12/16</t>
  </si>
  <si>
    <t>462345</t>
  </si>
  <si>
    <t>28/02/17</t>
  </si>
  <si>
    <t>8171</t>
  </si>
  <si>
    <t>04/01/21</t>
  </si>
  <si>
    <t>8362</t>
  </si>
  <si>
    <t>04/04/21</t>
  </si>
  <si>
    <t>8698</t>
  </si>
  <si>
    <t>8953</t>
  </si>
  <si>
    <t>9890</t>
  </si>
  <si>
    <t>9146</t>
  </si>
  <si>
    <t>11/07/22</t>
  </si>
  <si>
    <t>9458</t>
  </si>
  <si>
    <t>9713</t>
  </si>
  <si>
    <t>6853</t>
  </si>
  <si>
    <t>07/04/19</t>
  </si>
  <si>
    <t>7573</t>
  </si>
  <si>
    <t>05/04/20</t>
  </si>
  <si>
    <t>7801</t>
  </si>
  <si>
    <t>05/07/20</t>
  </si>
  <si>
    <t>7980</t>
  </si>
  <si>
    <t>06/10/20</t>
  </si>
  <si>
    <t>510443</t>
  </si>
  <si>
    <t>08/04/18</t>
  </si>
  <si>
    <t>520411</t>
  </si>
  <si>
    <t>05/07/18</t>
  </si>
  <si>
    <t>7192</t>
  </si>
  <si>
    <t>06/10/19</t>
  </si>
  <si>
    <t>525737</t>
  </si>
  <si>
    <t>07/10/18</t>
  </si>
  <si>
    <t>475998</t>
  </si>
  <si>
    <t>23/07/17</t>
  </si>
  <si>
    <t>485027</t>
  </si>
  <si>
    <t>10/10/17</t>
  </si>
  <si>
    <t>494921</t>
  </si>
  <si>
    <t>04/01/18</t>
  </si>
  <si>
    <t>6685</t>
  </si>
  <si>
    <t>06/01/19</t>
  </si>
  <si>
    <t>4410</t>
  </si>
  <si>
    <t>29991704</t>
  </si>
  <si>
    <t>8924</t>
  </si>
  <si>
    <t>9267</t>
  </si>
  <si>
    <t>03/10/22</t>
  </si>
  <si>
    <t>9592</t>
  </si>
  <si>
    <t>9912</t>
  </si>
  <si>
    <t>392454</t>
  </si>
  <si>
    <t>26/08/15</t>
  </si>
  <si>
    <t>71340</t>
  </si>
  <si>
    <t>487742</t>
  </si>
  <si>
    <t>05/06/18</t>
  </si>
  <si>
    <t>4565</t>
  </si>
  <si>
    <t>8380</t>
  </si>
  <si>
    <t>08/04/21</t>
  </si>
  <si>
    <t>439968</t>
  </si>
  <si>
    <t>445945</t>
  </si>
  <si>
    <t>455056</t>
  </si>
  <si>
    <t>472012</t>
  </si>
  <si>
    <t>490961</t>
  </si>
  <si>
    <t>520889</t>
  </si>
  <si>
    <t>414968</t>
  </si>
  <si>
    <t>03/03/16</t>
  </si>
  <si>
    <t>8503</t>
  </si>
  <si>
    <t>8610</t>
  </si>
  <si>
    <t>9284</t>
  </si>
  <si>
    <t>429027</t>
  </si>
  <si>
    <t>27/05/16</t>
  </si>
  <si>
    <t>482153</t>
  </si>
  <si>
    <t>31/08/17</t>
  </si>
  <si>
    <t>9120</t>
  </si>
  <si>
    <t>16/06/22</t>
  </si>
  <si>
    <t>93941</t>
  </si>
  <si>
    <t>7355</t>
  </si>
  <si>
    <t>13/01/20</t>
  </si>
  <si>
    <t>539177</t>
  </si>
  <si>
    <t>8047</t>
  </si>
  <si>
    <t>08/11/20</t>
  </si>
  <si>
    <t>7265</t>
  </si>
  <si>
    <t>11/11/19</t>
  </si>
  <si>
    <t>7342</t>
  </si>
  <si>
    <t>07/01/20</t>
  </si>
  <si>
    <t>501113</t>
  </si>
  <si>
    <t>07/02/18</t>
  </si>
  <si>
    <t>514296</t>
  </si>
  <si>
    <t>08/05/18</t>
  </si>
  <si>
    <t>520294</t>
  </si>
  <si>
    <t>28/06/18</t>
  </si>
  <si>
    <t>6471</t>
  </si>
  <si>
    <t>09/08/18</t>
  </si>
  <si>
    <t>529736</t>
  </si>
  <si>
    <t>15/11/18</t>
  </si>
  <si>
    <t>6720</t>
  </si>
  <si>
    <t>21/01/19</t>
  </si>
  <si>
    <t>6818</t>
  </si>
  <si>
    <t>19/03/19</t>
  </si>
  <si>
    <t>6925</t>
  </si>
  <si>
    <t>28/05/19</t>
  </si>
  <si>
    <t>70481</t>
  </si>
  <si>
    <t>16/07/19</t>
  </si>
  <si>
    <t>75611</t>
  </si>
  <si>
    <t>9806</t>
  </si>
  <si>
    <t>17/10/23</t>
  </si>
  <si>
    <t>8991</t>
  </si>
  <si>
    <t>16/03/22</t>
  </si>
  <si>
    <t>9112</t>
  </si>
  <si>
    <t>10/06/22</t>
  </si>
  <si>
    <t>9247</t>
  </si>
  <si>
    <t>12/09/22</t>
  </si>
  <si>
    <t>9486</t>
  </si>
  <si>
    <t>9567</t>
  </si>
  <si>
    <t>10/05/23</t>
  </si>
  <si>
    <t>7894</t>
  </si>
  <si>
    <t>26/08/20</t>
  </si>
  <si>
    <t>80760</t>
  </si>
  <si>
    <t>29/11/20</t>
  </si>
  <si>
    <t>9311</t>
  </si>
  <si>
    <t>15/11/22</t>
  </si>
  <si>
    <t>8811</t>
  </si>
  <si>
    <t>20/12/21</t>
  </si>
  <si>
    <t>455954</t>
  </si>
  <si>
    <t>28/12/16</t>
  </si>
  <si>
    <t>99051</t>
  </si>
  <si>
    <t>9739</t>
  </si>
  <si>
    <t>9791</t>
  </si>
  <si>
    <t>9819</t>
  </si>
  <si>
    <t>9847</t>
  </si>
  <si>
    <t>9199</t>
  </si>
  <si>
    <t>9533</t>
  </si>
  <si>
    <t>8814</t>
  </si>
  <si>
    <t>8776</t>
  </si>
  <si>
    <t>08/12/21</t>
  </si>
  <si>
    <t>90031</t>
  </si>
  <si>
    <t>9096</t>
  </si>
  <si>
    <t>9127</t>
  </si>
  <si>
    <t>9255</t>
  </si>
  <si>
    <t>9287</t>
  </si>
  <si>
    <t>9339</t>
  </si>
  <si>
    <t>93881</t>
  </si>
  <si>
    <t>9455</t>
  </si>
  <si>
    <t>9553</t>
  </si>
  <si>
    <t>95930</t>
  </si>
  <si>
    <t>9632</t>
  </si>
  <si>
    <t>4647</t>
  </si>
  <si>
    <t>03/01/16</t>
  </si>
  <si>
    <t>9280</t>
  </si>
  <si>
    <t>9281</t>
  </si>
  <si>
    <t>9277</t>
  </si>
  <si>
    <t>9278</t>
  </si>
  <si>
    <t>9279</t>
  </si>
  <si>
    <t>9637</t>
  </si>
  <si>
    <t>9577</t>
  </si>
  <si>
    <t>17/05/23</t>
  </si>
  <si>
    <t>508309</t>
  </si>
  <si>
    <t>6826</t>
  </si>
  <si>
    <t>6528</t>
  </si>
  <si>
    <t>8860</t>
  </si>
  <si>
    <t>8918</t>
  </si>
  <si>
    <t>23/12/21</t>
  </si>
  <si>
    <t>9037</t>
  </si>
  <si>
    <t>9130</t>
  </si>
  <si>
    <t>8829</t>
  </si>
  <si>
    <t>597852</t>
  </si>
  <si>
    <t>01/03/21</t>
  </si>
  <si>
    <t>9295</t>
  </si>
  <si>
    <t>06/11/22</t>
  </si>
  <si>
    <t>9475</t>
  </si>
  <si>
    <t>12/02/23</t>
  </si>
  <si>
    <t>9535</t>
  </si>
  <si>
    <t>02/04/23</t>
  </si>
  <si>
    <t>9641</t>
  </si>
  <si>
    <t>02/07/23</t>
  </si>
  <si>
    <t>9798</t>
  </si>
  <si>
    <t>01/10/23</t>
  </si>
  <si>
    <t>9915</t>
  </si>
  <si>
    <t>908395120</t>
  </si>
  <si>
    <t>4314</t>
  </si>
  <si>
    <t>443656</t>
  </si>
  <si>
    <t>908395160</t>
  </si>
  <si>
    <t>384577</t>
  </si>
  <si>
    <t>403836</t>
  </si>
  <si>
    <t>415814</t>
  </si>
  <si>
    <t>433981</t>
  </si>
  <si>
    <t>482977</t>
  </si>
  <si>
    <t>491620</t>
  </si>
  <si>
    <t>505821</t>
  </si>
  <si>
    <t>524544</t>
  </si>
  <si>
    <t>77390</t>
  </si>
  <si>
    <t>463236</t>
  </si>
  <si>
    <t>455012</t>
  </si>
  <si>
    <t>472334</t>
  </si>
  <si>
    <t>440022</t>
  </si>
  <si>
    <t>345369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</si>
  <si>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</si>
  <si>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</si>
  <si>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</si>
  <si>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</si>
  <si>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</si>
  <si>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</si>
  <si>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</si>
  <si>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6831</t>
  </si>
  <si>
    <t>28/03/19</t>
  </si>
  <si>
    <t>508506</t>
  </si>
  <si>
    <t>27/03/18</t>
  </si>
  <si>
    <t>75980</t>
  </si>
  <si>
    <t>22/04/20</t>
  </si>
  <si>
    <t>9645</t>
  </si>
  <si>
    <t>07/07/23</t>
  </si>
  <si>
    <t>9722</t>
  </si>
  <si>
    <t>9788</t>
  </si>
  <si>
    <t>29/09/23</t>
  </si>
  <si>
    <t>9813</t>
  </si>
  <si>
    <t>9848</t>
  </si>
  <si>
    <t>07/12/23</t>
  </si>
  <si>
    <t>8763</t>
  </si>
  <si>
    <t>9327</t>
  </si>
  <si>
    <t>9474</t>
  </si>
  <si>
    <t>9571</t>
  </si>
  <si>
    <t>9849</t>
  </si>
  <si>
    <t>93821</t>
  </si>
  <si>
    <t>25/05/21</t>
  </si>
  <si>
    <t>9410</t>
  </si>
  <si>
    <t>20/01/23</t>
  </si>
  <si>
    <t>9460</t>
  </si>
  <si>
    <t>9511</t>
  </si>
  <si>
    <t>20/03/23</t>
  </si>
  <si>
    <t>9540</t>
  </si>
  <si>
    <t>20/04/23</t>
  </si>
  <si>
    <t>9562</t>
  </si>
  <si>
    <t>9603</t>
  </si>
  <si>
    <t>9659</t>
  </si>
  <si>
    <t>21/08/23</t>
  </si>
  <si>
    <t>9749</t>
  </si>
  <si>
    <t>9805</t>
  </si>
  <si>
    <t>20/10/23</t>
  </si>
  <si>
    <t>9824</t>
  </si>
  <si>
    <t>20/11/23</t>
  </si>
  <si>
    <t>9459</t>
  </si>
  <si>
    <t>30/12/20</t>
  </si>
  <si>
    <t>9448</t>
  </si>
  <si>
    <t>19/11/19</t>
  </si>
  <si>
    <t>98021</t>
  </si>
  <si>
    <t>12/10/23</t>
  </si>
  <si>
    <t>98871</t>
  </si>
  <si>
    <t>22/12/23</t>
  </si>
  <si>
    <t>9617</t>
  </si>
  <si>
    <t>25/06/23</t>
  </si>
  <si>
    <t>9047</t>
  </si>
  <si>
    <t>9048</t>
  </si>
  <si>
    <t>9074</t>
  </si>
  <si>
    <t>03/05/22</t>
  </si>
  <si>
    <t>9220</t>
  </si>
  <si>
    <t>07/09/22</t>
  </si>
  <si>
    <t>9599</t>
  </si>
  <si>
    <t>12/06/23</t>
  </si>
  <si>
    <t>9748</t>
  </si>
  <si>
    <t>11/09/23</t>
  </si>
  <si>
    <t>9822</t>
  </si>
  <si>
    <t>08/11/23</t>
  </si>
  <si>
    <t>98601</t>
  </si>
  <si>
    <t>11/12/23</t>
  </si>
  <si>
    <t>7088</t>
  </si>
  <si>
    <t>08/08/19</t>
  </si>
  <si>
    <t>7310</t>
  </si>
  <si>
    <t>15/12/19</t>
  </si>
  <si>
    <t>404555</t>
  </si>
  <si>
    <t>16/12/15</t>
  </si>
  <si>
    <t>6872</t>
  </si>
  <si>
    <t>6812</t>
  </si>
  <si>
    <t>7258</t>
  </si>
  <si>
    <t>06/11/19</t>
  </si>
  <si>
    <t>6861</t>
  </si>
  <si>
    <t>6932</t>
  </si>
  <si>
    <t>29/12/17</t>
  </si>
  <si>
    <t>9335</t>
  </si>
  <si>
    <t>21/08/20</t>
  </si>
  <si>
    <t>464740</t>
  </si>
  <si>
    <t>7291</t>
  </si>
  <si>
    <t>491862</t>
  </si>
  <si>
    <t>491863</t>
  </si>
  <si>
    <t>491864</t>
  </si>
  <si>
    <t>9186</t>
  </si>
  <si>
    <t>05/08/22</t>
  </si>
  <si>
    <t>9187</t>
  </si>
  <si>
    <t>469140</t>
  </si>
  <si>
    <t>9657</t>
  </si>
  <si>
    <t>8706</t>
  </si>
  <si>
    <t>29/10/21</t>
  </si>
  <si>
    <t>8702</t>
  </si>
  <si>
    <t>9118</t>
  </si>
  <si>
    <t>9233</t>
  </si>
  <si>
    <t>15/09/22</t>
  </si>
  <si>
    <t>9276</t>
  </si>
  <si>
    <t>20/10/22</t>
  </si>
  <si>
    <t>9430</t>
  </si>
  <si>
    <t>9539</t>
  </si>
  <si>
    <t>13/04/23</t>
  </si>
  <si>
    <t>8119</t>
  </si>
  <si>
    <t>8418</t>
  </si>
  <si>
    <t>10/05/21</t>
  </si>
  <si>
    <t>8060</t>
  </si>
  <si>
    <t>8718</t>
  </si>
  <si>
    <t>08/11/21</t>
  </si>
  <si>
    <t>8806</t>
  </si>
  <si>
    <t>02/11/20</t>
  </si>
  <si>
    <t>9044</t>
  </si>
  <si>
    <t>9224</t>
  </si>
  <si>
    <t>06/09/22</t>
  </si>
  <si>
    <t>9405</t>
  </si>
  <si>
    <t>05/02/20</t>
  </si>
  <si>
    <t>9439</t>
  </si>
  <si>
    <t>9447</t>
  </si>
  <si>
    <t>9467</t>
  </si>
  <si>
    <t>09/02/23</t>
  </si>
  <si>
    <t>9491</t>
  </si>
  <si>
    <t>01/03/23</t>
  </si>
  <si>
    <t>9510</t>
  </si>
  <si>
    <t>09/03/23</t>
  </si>
  <si>
    <t>9560</t>
  </si>
  <si>
    <t>12/05/23</t>
  </si>
  <si>
    <t>9595</t>
  </si>
  <si>
    <t>07/11/23</t>
  </si>
  <si>
    <t>9606</t>
  </si>
  <si>
    <t>01/11/20</t>
  </si>
  <si>
    <t>6588</t>
  </si>
  <si>
    <t>9299</t>
  </si>
  <si>
    <t>09/11/20</t>
  </si>
  <si>
    <t>8977</t>
  </si>
  <si>
    <t>8978</t>
  </si>
  <si>
    <t>8979</t>
  </si>
  <si>
    <t>9313</t>
  </si>
  <si>
    <t>9496</t>
  </si>
  <si>
    <t>9547</t>
  </si>
  <si>
    <t>9718</t>
  </si>
  <si>
    <t>9799</t>
  </si>
  <si>
    <t>09/10/23</t>
  </si>
  <si>
    <t>7382</t>
  </si>
  <si>
    <t>9158</t>
  </si>
  <si>
    <t>14/12/20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</si>
  <si>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</si>
  <si>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</si>
  <si>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</si>
  <si>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</si>
  <si>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</si>
  <si>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</si>
  <si>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</si>
  <si>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</si>
  <si>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</si>
  <si>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</si>
  <si>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</si>
  <si>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</si>
  <si>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</si>
  <si>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</si>
  <si>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</si>
  <si>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</si>
  <si>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</si>
  <si>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</si>
  <si>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</si>
  <si>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</si>
  <si>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</si>
  <si>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</si>
  <si>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</si>
  <si>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</si>
  <si>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</si>
  <si>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</si>
  <si>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</si>
  <si>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</si>
  <si>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</si>
  <si>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</si>
  <si>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</si>
  <si>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</si>
  <si>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</si>
  <si>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</si>
  <si>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</si>
  <si>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</si>
  <si>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אגח הפחתת  שווי ניירות חסומים</t>
  </si>
  <si>
    <t>11109151</t>
  </si>
  <si>
    <t>פקדון מרג'ין דולר מזרחי</t>
  </si>
  <si>
    <t>300012017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</si>
  <si>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</si>
  <si>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</si>
  <si>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</si>
  <si>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</si>
  <si>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</si>
  <si>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</si>
  <si>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</si>
  <si>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</si>
  <si>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</si>
  <si>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מגדל מקפת קרנות פנסיה וקופות גמל בע"מ</t>
  </si>
  <si>
    <t>מגדל לתגמולים ולפיצויים מסלול אג"ח עד 10% במניות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</si>
  <si>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</si>
  <si>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</si>
  <si>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</si>
  <si>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</si>
  <si>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</si>
  <si>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1111111111- 10- בנק לאומי</t>
  </si>
  <si>
    <t>בנק מזרחי טפחות בע"מ</t>
  </si>
  <si>
    <t>1111111111- 20- בנק מזרחי</t>
  </si>
  <si>
    <t>20003- 11- בנק דיסקונט</t>
  </si>
  <si>
    <t>20003- 12- בנק הפועלים</t>
  </si>
  <si>
    <t>20003- 10- בנק לאומי</t>
  </si>
  <si>
    <t>20003- 20- בנק מזרחי</t>
  </si>
  <si>
    <t>130018- 11- בנק דיסקונט</t>
  </si>
  <si>
    <t>130018- 20- בנק מזרחי</t>
  </si>
  <si>
    <t>20001- 11- בנק דיסקונט</t>
  </si>
  <si>
    <t>20001- 12- בנק הפועלים</t>
  </si>
  <si>
    <t>20001- 10- בנק לאומי</t>
  </si>
  <si>
    <t>20001- 20- בנק מזרחי</t>
  </si>
  <si>
    <t>200040- 10- לאומי</t>
  </si>
  <si>
    <t>100006- 12- בנק הפועלים</t>
  </si>
  <si>
    <t>100006- 10- בנק לאומי</t>
  </si>
  <si>
    <t>100006- 20- בנק מזרחי</t>
  </si>
  <si>
    <t>80031- 12- בנק הפועלים</t>
  </si>
  <si>
    <t>80031- 10- בנק לאומי</t>
  </si>
  <si>
    <t>80031- 20- בנק מזרחי</t>
  </si>
  <si>
    <t>280028- 10- בנק לאומי</t>
  </si>
  <si>
    <t>200005- 10- בנק לאומי</t>
  </si>
  <si>
    <t>70002- 11- בנק דיסקונט</t>
  </si>
  <si>
    <t>70002- 12- בנק הפועלים</t>
  </si>
  <si>
    <t>70002- 10- בנק לאומי</t>
  </si>
  <si>
    <t>70002- 20- בנק מזרחי</t>
  </si>
  <si>
    <t>30005- 10- בנק לאומי</t>
  </si>
  <si>
    <t>JP MORGAN</t>
  </si>
  <si>
    <t>20003- 85- JP MORGAN</t>
  </si>
  <si>
    <t>20001- 85- JP MORGAN</t>
  </si>
  <si>
    <t>80031- 85- JP MORGAN</t>
  </si>
  <si>
    <t>NR</t>
  </si>
  <si>
    <t>Bluebay Senior Loan Fund I</t>
  </si>
  <si>
    <t>Crescent Mezzanine VII</t>
  </si>
  <si>
    <t>Permira Credit Solutions III</t>
  </si>
  <si>
    <t>Ares Private Credit Solutions</t>
  </si>
  <si>
    <t>Kartesia Credit Opportunities IV</t>
  </si>
  <si>
    <t>ICG Senior Debt Partners III</t>
  </si>
  <si>
    <t>Crescent Direct Lending II</t>
  </si>
  <si>
    <t>Ares Capital Europe IV</t>
  </si>
  <si>
    <t>Tikehau Direct Lending IV</t>
  </si>
  <si>
    <t>Migdal Tikehau Direct Lending</t>
  </si>
  <si>
    <t>Walton Street Real Estate Debt Fund II</t>
  </si>
  <si>
    <t>Kartesia Senior Opportunities I</t>
  </si>
  <si>
    <t>KASS Unlevered S.a r.l</t>
  </si>
  <si>
    <t>Kartesia Credit Opportunities V</t>
  </si>
  <si>
    <t>Permira Credit Solutions IV</t>
  </si>
  <si>
    <t>Klirmark Opportunity III</t>
  </si>
  <si>
    <t>GIP Spectrum Fund (Parallel), L.P</t>
  </si>
  <si>
    <t>GIP Capital Solutions II SCSp, L.P</t>
  </si>
  <si>
    <t>ICG Senior Debt Partners IV</t>
  </si>
  <si>
    <t>Senior Loan Fund II (EUR) SLP</t>
  </si>
  <si>
    <t>GIP Capital Solutions II Luxemburg Co-Investment Fund SCSP, L.P.</t>
  </si>
  <si>
    <t>Ares Capital Europe V</t>
  </si>
  <si>
    <t>Monarch Capital Partners V</t>
  </si>
  <si>
    <t>Ares Private Credit Solutions II</t>
  </si>
  <si>
    <t>Tikehau Direct Lending V</t>
  </si>
  <si>
    <t>Audax Direct Lending Solutions Fund II B-1</t>
  </si>
  <si>
    <t>KASS Unlevered S.a r.l. - Compartment E</t>
  </si>
  <si>
    <t>Crescent Direct Lending III</t>
  </si>
  <si>
    <t>AUDAX DLS CO-INVESTMENT FUND 3 L.P.</t>
  </si>
  <si>
    <t>PORCUPINE HOLDINGS (OFFSHORE) LP</t>
  </si>
  <si>
    <t>ARES EUROPEAN CREDIT INVESTMENTS VIII (M) L.P.</t>
  </si>
  <si>
    <t>Cheyne Real Estate Credit Holdings VII</t>
  </si>
  <si>
    <t>Kartesia Senior Opportunities II SCS SICAV-RAIF</t>
  </si>
  <si>
    <t>KASS Unlevered II S,a.r.l</t>
  </si>
  <si>
    <t>ICG Senior Debt Partners Fund 5-A (EUR) SCSp</t>
  </si>
  <si>
    <t>DIRECT LENDING FUND IV (EUR) SLP</t>
  </si>
  <si>
    <t>Kartesia Credit Opportunities VI SCS</t>
  </si>
  <si>
    <t>Oak Hill Advisors - OCREDIT</t>
  </si>
  <si>
    <t>Whitehorse Liquidity Partners VI</t>
  </si>
  <si>
    <t>DLF IV Co-invest Vehicle</t>
  </si>
  <si>
    <t>השכרה</t>
  </si>
  <si>
    <t>נדלן מגדל צפירה</t>
  </si>
  <si>
    <t>פינת הרחובות הצפירה, יד חרוצים ואליאשברג, תל אביב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</si>
  <si>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</si>
  <si>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</si>
  <si>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</si>
  <si>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</si>
  <si>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</si>
  <si>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</si>
  <si>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</si>
  <si>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</si>
  <si>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</si>
  <si>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</si>
  <si>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</si>
  <si>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10000854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</si>
  <si>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</si>
  <si>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</si>
  <si>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</si>
  <si>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</si>
  <si>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</si>
  <si>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</si>
  <si>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</si>
  <si>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</si>
  <si>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סה"כ מט"ח / ₪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</si>
  <si>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</si>
  <si>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</si>
  <si>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</si>
  <si>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</si>
  <si>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</si>
  <si>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</si>
  <si>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</si>
  <si>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</si>
  <si>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</si>
  <si>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3.6536 28-05-24 (10) -344</t>
  </si>
  <si>
    <t>10001030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</si>
  <si>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</si>
  <si>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</si>
  <si>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</si>
  <si>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</si>
  <si>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</si>
  <si>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</si>
  <si>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</si>
  <si>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</si>
  <si>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</si>
  <si>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</si>
  <si>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</si>
  <si>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</si>
  <si>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</si>
  <si>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</si>
  <si>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</si>
  <si>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</si>
  <si>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</si>
  <si>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</si>
  <si>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</si>
  <si>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</si>
  <si>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</si>
  <si>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</si>
  <si>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</si>
  <si>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</si>
  <si>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</si>
  <si>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</si>
  <si>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</si>
  <si>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</si>
  <si>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</si>
  <si>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</si>
  <si>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</si>
  <si>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</si>
  <si>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</si>
  <si>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</si>
  <si>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</si>
  <si>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</si>
  <si>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</si>
  <si>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</si>
  <si>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</si>
  <si>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</si>
  <si>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</si>
  <si>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</si>
  <si>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</si>
  <si>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</si>
  <si>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</si>
  <si>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</si>
  <si>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</si>
  <si>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</si>
  <si>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</si>
  <si>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</si>
  <si>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</si>
  <si>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</si>
  <si>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</si>
  <si>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</si>
  <si>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</si>
  <si>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</si>
  <si>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</si>
  <si>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</si>
  <si>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</si>
  <si>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</si>
  <si>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</si>
  <si>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</si>
  <si>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</si>
  <si>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</si>
  <si>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</si>
  <si>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</si>
  <si>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</si>
  <si>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</si>
  <si>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</si>
  <si>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</si>
  <si>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</si>
  <si>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</si>
  <si>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</si>
  <si>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</si>
  <si>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</si>
  <si>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</si>
  <si>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</si>
  <si>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</si>
  <si>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</si>
  <si>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</si>
  <si>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</si>
  <si>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</si>
  <si>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</si>
  <si>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</si>
  <si>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</si>
  <si>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</si>
  <si>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</si>
  <si>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</si>
  <si>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</si>
  <si>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</si>
  <si>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</si>
  <si>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</si>
  <si>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</si>
  <si>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</si>
  <si>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</si>
  <si>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</si>
  <si>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</si>
  <si>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</si>
  <si>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</si>
  <si>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</si>
  <si>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</si>
  <si>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</si>
  <si>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</si>
  <si>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</si>
  <si>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</si>
  <si>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</si>
  <si>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</si>
  <si>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</si>
  <si>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</si>
  <si>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</si>
  <si>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</si>
  <si>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</si>
  <si>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</si>
  <si>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</si>
  <si>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</si>
  <si>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</si>
  <si>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</si>
  <si>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</si>
  <si>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</si>
  <si>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</si>
  <si>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</si>
  <si>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</si>
  <si>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</si>
  <si>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</si>
  <si>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</si>
  <si>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10000274</t>
  </si>
  <si>
    <t>+ILS/-USD 3.7697 25-01-24 (10) -308</t>
  </si>
  <si>
    <t>10000265</t>
  </si>
  <si>
    <t>+ILS/-USD 3.77 28-02-24 (11) -340</t>
  </si>
  <si>
    <t>10004077</t>
  </si>
  <si>
    <t>10000801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</si>
  <si>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</si>
  <si>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</si>
  <si>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</si>
  <si>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</si>
  <si>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</si>
  <si>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</si>
  <si>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</si>
  <si>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</si>
  <si>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</si>
  <si>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</si>
  <si>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</si>
  <si>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</si>
  <si>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</si>
  <si>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</si>
  <si>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</si>
  <si>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</si>
  <si>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</si>
  <si>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</si>
  <si>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</si>
  <si>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</si>
  <si>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</si>
  <si>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</si>
  <si>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</si>
  <si>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</si>
  <si>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</si>
  <si>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</si>
  <si>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</si>
  <si>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</si>
  <si>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</si>
  <si>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</si>
  <si>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</si>
  <si>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</si>
  <si>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</si>
  <si>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</si>
  <si>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</si>
  <si>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</si>
  <si>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</si>
  <si>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</si>
  <si>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</si>
  <si>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</si>
  <si>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</si>
  <si>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</si>
  <si>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</si>
  <si>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</si>
  <si>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</si>
  <si>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</si>
  <si>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</si>
  <si>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</si>
  <si>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</si>
  <si>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</si>
  <si>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</si>
  <si>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</si>
  <si>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</si>
  <si>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</si>
  <si>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</si>
  <si>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</si>
  <si>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</si>
  <si>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</si>
  <si>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</si>
  <si>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</si>
  <si>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</si>
  <si>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</si>
  <si>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</si>
  <si>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</si>
  <si>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</si>
  <si>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</si>
  <si>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</si>
  <si>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</si>
  <si>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</si>
  <si>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</si>
  <si>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</si>
  <si>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</si>
  <si>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</si>
  <si>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</si>
  <si>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</si>
  <si>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</si>
  <si>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</si>
  <si>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</si>
  <si>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</si>
  <si>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</si>
  <si>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</si>
  <si>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</si>
  <si>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</si>
  <si>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</si>
  <si>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(11) -397</t>
  </si>
  <si>
    <t>10000849</t>
  </si>
  <si>
    <t>+ILS/-USD 3.81 07-05-24 (20) -397</t>
  </si>
  <si>
    <t>10001141</t>
  </si>
  <si>
    <t>+ILS/-USD 3.8132 26-02-24 (11) -328</t>
  </si>
  <si>
    <t>10004063</t>
  </si>
  <si>
    <t>+ILS/-USD 3.8135 26-02-24 (10) -330</t>
  </si>
  <si>
    <t>10000282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</si>
  <si>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</si>
  <si>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</si>
  <si>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</si>
  <si>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</si>
  <si>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</si>
  <si>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</si>
  <si>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</si>
  <si>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</si>
  <si>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</si>
  <si>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</si>
  <si>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</si>
  <si>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</si>
  <si>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</si>
  <si>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</si>
  <si>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</si>
  <si>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</si>
  <si>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</si>
  <si>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</si>
  <si>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</si>
  <si>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</si>
  <si>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</si>
  <si>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</si>
  <si>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</si>
  <si>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</si>
  <si>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</si>
  <si>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</si>
  <si>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</si>
  <si>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</si>
  <si>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</si>
  <si>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</si>
  <si>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</si>
  <si>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</si>
  <si>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</si>
  <si>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</si>
  <si>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</si>
  <si>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</si>
  <si>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</si>
  <si>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</si>
  <si>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</si>
  <si>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</si>
  <si>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</si>
  <si>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</si>
  <si>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</si>
  <si>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</si>
  <si>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</si>
  <si>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</si>
  <si>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</si>
  <si>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</si>
  <si>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</si>
  <si>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</si>
  <si>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</si>
  <si>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</si>
  <si>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</si>
  <si>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</si>
  <si>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</si>
  <si>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</si>
  <si>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</si>
  <si>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</si>
  <si>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</si>
  <si>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</si>
  <si>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</si>
  <si>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</si>
  <si>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</si>
  <si>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</si>
  <si>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</si>
  <si>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</si>
  <si>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</si>
  <si>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</si>
  <si>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</si>
  <si>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</si>
  <si>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</si>
  <si>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</si>
  <si>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</si>
  <si>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10000823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</si>
  <si>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</si>
  <si>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</si>
  <si>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</si>
  <si>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</si>
  <si>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</si>
  <si>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</si>
  <si>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</si>
  <si>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</si>
  <si>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</si>
  <si>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</si>
  <si>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</si>
  <si>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</si>
  <si>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</si>
  <si>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</si>
  <si>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</si>
  <si>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</si>
  <si>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</si>
  <si>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</si>
  <si>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</si>
  <si>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</si>
  <si>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</si>
  <si>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</si>
  <si>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07-02-24 (10) -306</t>
  </si>
  <si>
    <t>10000826</t>
  </si>
  <si>
    <t>10000301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</si>
  <si>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</si>
  <si>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</si>
  <si>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</si>
  <si>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</si>
  <si>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</si>
  <si>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</si>
  <si>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 07-02-24 (10) -310</t>
  </si>
  <si>
    <t>10000299</t>
  </si>
  <si>
    <t>+ILS/-USD 4.0321 06-02-24 (10) -299</t>
  </si>
  <si>
    <t>10000830</t>
  </si>
  <si>
    <t>+ILS/-USD 4.0322 06-02-24 (11) -298</t>
  </si>
  <si>
    <t>10001112</t>
  </si>
  <si>
    <t>10000832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</si>
  <si>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</si>
  <si>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</si>
  <si>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</si>
  <si>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</si>
  <si>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</si>
  <si>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</si>
  <si>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</si>
  <si>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</si>
  <si>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</si>
  <si>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</si>
  <si>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</si>
  <si>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</si>
  <si>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</si>
  <si>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</si>
  <si>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</si>
  <si>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</si>
  <si>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</si>
  <si>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</si>
  <si>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</si>
  <si>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</si>
  <si>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</si>
  <si>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</si>
  <si>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3.78 21-02-24 (20) -288</t>
  </si>
  <si>
    <t>10001061</t>
  </si>
  <si>
    <t>+USD/-ILS 3.8055 22-01-24 (10) -235</t>
  </si>
  <si>
    <t>10001057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</si>
  <si>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</si>
  <si>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</si>
  <si>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</si>
  <si>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</si>
  <si>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</si>
  <si>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</si>
  <si>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סה"כ מט"ח/ מט"ח</t>
  </si>
  <si>
    <t>+AUD/-USD 0.641715 16-01-24 (10) +30.15</t>
  </si>
  <si>
    <t>10001022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</si>
  <si>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</si>
  <si>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</si>
  <si>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</si>
  <si>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</si>
  <si>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</si>
  <si>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</si>
  <si>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</si>
  <si>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</si>
  <si>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</si>
  <si>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</si>
  <si>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</si>
  <si>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</si>
  <si>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</si>
  <si>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</si>
  <si>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10000320</t>
  </si>
  <si>
    <t>+EUR/-USD 1.103235 04-03-24 (10) +45.35</t>
  </si>
  <si>
    <t>10000322</t>
  </si>
  <si>
    <t>10001163</t>
  </si>
  <si>
    <t>+EUR/-USD 1.1063 10-01-24 (10) +107</t>
  </si>
  <si>
    <t>10000258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</si>
  <si>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</si>
  <si>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</si>
  <si>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</si>
  <si>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</si>
  <si>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</si>
  <si>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</si>
  <si>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</si>
  <si>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</si>
  <si>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</si>
  <si>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</si>
  <si>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</si>
  <si>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</si>
  <si>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</si>
  <si>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</si>
  <si>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</si>
  <si>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</si>
  <si>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</si>
  <si>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</si>
  <si>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</si>
  <si>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</si>
  <si>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</si>
  <si>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</si>
  <si>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</si>
  <si>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</si>
  <si>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</si>
  <si>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</si>
  <si>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</si>
  <si>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</si>
  <si>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</si>
  <si>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</si>
  <si>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</si>
  <si>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</si>
  <si>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</si>
  <si>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</si>
  <si>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</si>
  <si>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</si>
  <si>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</si>
  <si>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</si>
  <si>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</si>
  <si>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</si>
  <si>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</si>
  <si>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</si>
  <si>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0.651 16-01-24 (10) +32</t>
  </si>
  <si>
    <t>10001018</t>
  </si>
  <si>
    <t>+USD/-AUD 0.65797 16-01-24 (10) +7.7</t>
  </si>
  <si>
    <t>10004351</t>
  </si>
  <si>
    <t>+USD/-AUD 0.68695 16-01-24 (10) +34.5</t>
  </si>
  <si>
    <t>10001013</t>
  </si>
  <si>
    <t>+USD/-CAD 1.30937 22-01-24 (10) -33.3</t>
  </si>
  <si>
    <t>10003942</t>
  </si>
  <si>
    <t>10001015</t>
  </si>
  <si>
    <t>+USD/-CAD 1.30967 22-01-24 (11) -33.3</t>
  </si>
  <si>
    <t>10003944</t>
  </si>
  <si>
    <t>+USD/-CAD 1.31013 22-01-24 (12) -33.7</t>
  </si>
  <si>
    <t>10003946</t>
  </si>
  <si>
    <t>+USD/-CAD 1.3424 22-01-24 (10) -32</t>
  </si>
  <si>
    <t>10001019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</si>
  <si>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</si>
  <si>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</si>
  <si>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</si>
  <si>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</si>
  <si>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</si>
  <si>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</si>
  <si>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</si>
  <si>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</si>
  <si>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</si>
  <si>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</si>
  <si>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</si>
  <si>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</si>
  <si>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</si>
  <si>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1.07355 13-02-24 (10) +72.5</t>
  </si>
  <si>
    <t>10001024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</si>
  <si>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</si>
  <si>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</si>
  <si>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</si>
  <si>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</si>
  <si>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</si>
  <si>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</si>
  <si>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</si>
  <si>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10000284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</si>
  <si>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</si>
  <si>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</si>
  <si>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</si>
  <si>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</si>
  <si>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</si>
  <si>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</si>
  <si>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</si>
  <si>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</si>
  <si>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</si>
  <si>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</si>
  <si>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</si>
  <si>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</si>
  <si>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</si>
  <si>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</si>
  <si>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</si>
  <si>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</si>
  <si>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1.09012 13-02-24 (10) +98.2</t>
  </si>
  <si>
    <t>10001020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</si>
  <si>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</si>
  <si>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</si>
  <si>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</si>
  <si>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</si>
  <si>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</si>
  <si>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</si>
  <si>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</si>
  <si>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</si>
  <si>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1.1099 13-02-24 (10) +109</t>
  </si>
  <si>
    <t>10001017</t>
  </si>
  <si>
    <t>+USD/-EUR 1.1105 02-01-24 (10) +0</t>
  </si>
  <si>
    <t>10004377</t>
  </si>
  <si>
    <t>+USD/-EUR 1.11079 10-01-24 (10) +112.9</t>
  </si>
  <si>
    <t>10000979</t>
  </si>
  <si>
    <t>10000253</t>
  </si>
  <si>
    <t>10003867</t>
  </si>
  <si>
    <t>+USD/-EUR 1.1115 02-01-24 (10) +0</t>
  </si>
  <si>
    <t>10004376</t>
  </si>
  <si>
    <t>+USD/-EUR 1.11352 27-02-24 (10) +111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</si>
  <si>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</si>
  <si>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</si>
  <si>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</si>
  <si>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</si>
  <si>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</si>
  <si>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</si>
  <si>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</si>
  <si>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</si>
  <si>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</si>
  <si>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</si>
  <si>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</si>
  <si>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</si>
  <si>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</si>
  <si>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</si>
  <si>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</si>
  <si>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</si>
  <si>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</si>
  <si>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</si>
  <si>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1.21621 11-01-24 (10) +9.1</t>
  </si>
  <si>
    <t>10001025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</si>
  <si>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</si>
  <si>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</si>
  <si>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</si>
  <si>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</si>
  <si>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</si>
  <si>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</si>
  <si>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</si>
  <si>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</si>
  <si>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</si>
  <si>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</si>
  <si>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</si>
  <si>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</si>
  <si>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</si>
  <si>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</si>
  <si>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</si>
  <si>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</si>
  <si>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</si>
  <si>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</si>
  <si>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</si>
  <si>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</si>
  <si>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</si>
  <si>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</si>
  <si>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</si>
  <si>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</si>
  <si>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</si>
  <si>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</si>
  <si>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</si>
  <si>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</si>
  <si>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</si>
  <si>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</si>
  <si>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</si>
  <si>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</si>
  <si>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</si>
  <si>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</si>
  <si>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</si>
  <si>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</si>
  <si>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</si>
  <si>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SW1228__3.2/TELBOR3M_2</t>
  </si>
  <si>
    <t>10000046</t>
  </si>
  <si>
    <t>SW1228__3.205/TELBOR3M</t>
  </si>
  <si>
    <t>10000045</t>
  </si>
  <si>
    <t>SW1228__3.28/TELBOR3M</t>
  </si>
  <si>
    <t>10000044</t>
  </si>
  <si>
    <t>סה"כ חוזים עתידיים בחו"ל: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</si>
  <si>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</si>
  <si>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</si>
  <si>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</si>
  <si>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</si>
  <si>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</si>
  <si>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</si>
  <si>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</si>
  <si>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</si>
  <si>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</si>
  <si>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</si>
  <si>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</si>
  <si>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</si>
  <si>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</si>
  <si>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>גורם 171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</si>
  <si>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</si>
  <si>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</si>
  <si>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</si>
  <si>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</si>
  <si>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</si>
  <si>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</si>
  <si>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</si>
  <si>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</si>
  <si>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</si>
  <si>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</si>
  <si>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</si>
  <si>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</si>
  <si>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</si>
  <si>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</si>
  <si>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</si>
  <si>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</si>
  <si>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</si>
  <si>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</si>
  <si>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</si>
  <si>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176</t>
  </si>
  <si>
    <t>גורם 148</t>
  </si>
  <si>
    <t>גורם 181</t>
  </si>
  <si>
    <t>גורם 112</t>
  </si>
  <si>
    <t>גורם 153</t>
  </si>
  <si>
    <t>גורם 01</t>
  </si>
  <si>
    <t>גורם 02</t>
  </si>
  <si>
    <t>גורם 7</t>
  </si>
  <si>
    <t>גורם 80</t>
  </si>
  <si>
    <t>גורם 17</t>
  </si>
  <si>
    <t>גורם 29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</si>
  <si>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</si>
  <si>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</si>
  <si>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</si>
  <si>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</si>
  <si>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</si>
  <si>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</si>
  <si>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</si>
  <si>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185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</si>
  <si>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</si>
  <si>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</si>
  <si>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</si>
  <si>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</si>
  <si>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</si>
  <si>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</si>
  <si>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</si>
  <si>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129</t>
  </si>
  <si>
    <t>10/03/19</t>
  </si>
  <si>
    <t>גורם 130</t>
  </si>
  <si>
    <t>גורם 152</t>
  </si>
  <si>
    <t>גורם 158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</si>
  <si>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</si>
  <si>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</si>
  <si>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</si>
  <si>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</si>
  <si>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</si>
  <si>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</si>
  <si>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</si>
  <si>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</si>
  <si>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</si>
  <si>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</si>
  <si>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</si>
  <si>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</si>
  <si>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188</t>
  </si>
  <si>
    <t>גורם 89</t>
  </si>
  <si>
    <t>*גורם 70</t>
  </si>
  <si>
    <t>גורם 173</t>
  </si>
  <si>
    <t>גורם 178</t>
  </si>
  <si>
    <t>גורם 191</t>
  </si>
  <si>
    <t>גורם 131</t>
  </si>
  <si>
    <t>גורם 102</t>
  </si>
  <si>
    <t>גורם 117</t>
  </si>
  <si>
    <t>גורם 84</t>
  </si>
  <si>
    <t>גורם 100</t>
  </si>
  <si>
    <t>גורם 110</t>
  </si>
  <si>
    <t>גורם 120</t>
  </si>
  <si>
    <t>גורם 125</t>
  </si>
  <si>
    <t>גורם 127</t>
  </si>
  <si>
    <t>גורם 133</t>
  </si>
  <si>
    <t>גורם 134</t>
  </si>
  <si>
    <t>גורם 135</t>
  </si>
  <si>
    <t>גורם 138</t>
  </si>
  <si>
    <t>גורם 141</t>
  </si>
  <si>
    <t>גורם 142</t>
  </si>
  <si>
    <t>גורם 143</t>
  </si>
  <si>
    <t>גורם 146</t>
  </si>
  <si>
    <t>גורם 160</t>
  </si>
  <si>
    <t>גורם 177</t>
  </si>
  <si>
    <t>גורם 186</t>
  </si>
  <si>
    <t>גורם 97</t>
  </si>
  <si>
    <t>*גורם 115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</si>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</sst>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8" fontId="0" fillId="0" borderId="0" xfId="11" applyNumberFormat="1" applyFont="1"/>
    <xf numFmtId="167" fontId="20" fillId="4" borderId="0" xfId="0" applyNumberFormat="1" applyFont="1" applyFill="1"/>
    <xf numFmtId="4" fontId="20" fillId="4" borderId="0" xfId="0" applyNumberFormat="1" applyFont="1" applyFill="1"/>
    <xf numFmtId="0" fontId="20" fillId="0" borderId="0" xfId="0" applyFont="1"/>
    <xf numFmtId="167" fontId="20" fillId="0" borderId="0" xfId="0" applyNumberFormat="1" applyFont="1"/>
    <xf numFmtId="4" fontId="20" fillId="0" borderId="0" xfId="0" applyNumberFormat="1" applyFont="1"/>
    <xf numFmtId="0" fontId="1" fillId="0" borderId="0" xfId="0" applyFont="1"/>
    <xf numFmtId="164" fontId="0" fillId="0" borderId="0" xfId="11" applyFont="1" applyFill="1" applyBorder="1"/>
    <xf numFmtId="14" fontId="0" fillId="0" borderId="0" xfId="0" applyNumberFormat="1"/>
    <xf numFmtId="0" fontId="5" fillId="0" borderId="0" xfId="0" applyFont="1" applyAlignment="1">
      <alignment horizontal="center"/>
    </xf>
    <xf numFmtId="4" fontId="9" fillId="0" borderId="0" xfId="0" applyNumberFormat="1" applyFont="1" applyAlignment="1">
      <alignment horizontal="center" wrapText="1"/>
    </xf>
    <xf numFmtId="164" fontId="9" fillId="0" borderId="0" xfId="11" applyFont="1" applyAlignment="1">
      <alignment horizontal="center" wrapText="1"/>
    </xf>
    <xf numFmtId="14" fontId="2" fillId="0" borderId="0" xfId="1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4" fontId="21" fillId="4" borderId="0" xfId="0" applyNumberFormat="1" applyFont="1" applyFill="1"/>
    <xf numFmtId="167" fontId="21" fillId="4" borderId="0" xfId="0" applyNumberFormat="1" applyFont="1" applyFill="1"/>
    <xf numFmtId="0" fontId="21" fillId="0" borderId="0" xfId="0" applyFont="1"/>
    <xf numFmtId="4" fontId="21" fillId="0" borderId="0" xfId="0" applyNumberFormat="1" applyFont="1"/>
    <xf numFmtId="167" fontId="21" fillId="0" borderId="0" xfId="0" applyNumberFormat="1" applyFon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5" fillId="0" borderId="0" xfId="0" applyNumberFormat="1" applyFont="1" applyAlignment="1">
      <alignment horizontal="center"/>
    </xf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945EAC-539F-4145-9CAE-4846E2E4585F}" name="RowTitleRegion1.b1.c4.1" displayName="RowTitleRegion1.b1.c4.1" ref="B1:C4" totalsRowShown="0" tableBorderDxfId="511">
  <autoFilter ref="B1:C4" xr:uid="{29945EAC-539F-4145-9CAE-4846E2E4585F}">
    <filterColumn colId="0" hiddenButton="1"/>
    <filterColumn colId="1" hiddenButton="1"/>
  </autoFilter>
  <tableColumns count="2">
    <tableColumn id="1" xr3:uid="{F383A06F-C8E7-45D8-9263-D428A8238DA2}" name="תאריך הדיווח" dataDxfId="510" dataCellStyle="Normal_2007-16618"/>
    <tableColumn id="2" xr3:uid="{A2E54641-9CA0-4866-952F-F4A9FCFF859A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E330B2-E5E9-4BE0-A519-51B72EF5A27C}" name="TitleRegion1.a5.d55.2" displayName="TitleRegion1.a5.d55.2" ref="A5:D55" totalsRowShown="0">
  <autoFilter ref="A5:D55" xr:uid="{72E330B2-E5E9-4BE0-A519-51B72EF5A27C}">
    <filterColumn colId="0" hiddenButton="1"/>
    <filterColumn colId="1" hiddenButton="1"/>
    <filterColumn colId="2" hiddenButton="1"/>
    <filterColumn colId="3" hiddenButton="1"/>
  </autoFilter>
  <tableColumns count="4">
    <tableColumn id="1" xr3:uid="{372C2F70-8803-44BE-A6A4-C711D9BDD613}" name="ריק במקור" dataDxfId="509" dataCellStyle="Normal_2007-16618"/>
    <tableColumn id="2" xr3:uid="{F4E39E34-7B4E-481D-8B62-31A7226BEB67}" name="סכום נכסי ההשקעה:" dataDxfId="508" dataCellStyle="Normal_2007-16618"/>
    <tableColumn id="3" xr3:uid="{C8E55D13-817C-41B7-8A40-ECB7B80F986E}" name="ריק במקור2"/>
    <tableColumn id="4" xr3:uid="{9777BC9E-1E64-4FF8-9A11-AE8C3C08046E}" name="ריק במקור3" dataDxfId="507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725782-1C8F-40DB-BBE5-818108421B71}" name="RowTitleRegion1.a1.b4.1" displayName="RowTitleRegion1.a1.b4.1" ref="A1:B4" totalsRowShown="0">
  <autoFilter ref="A1:B4" xr:uid="{26725782-1C8F-40DB-BBE5-818108421B71}">
    <filterColumn colId="0" hiddenButton="1"/>
    <filterColumn colId="1" hiddenButton="1"/>
  </autoFilter>
  <tableColumns count="2">
    <tableColumn id="1" xr3:uid="{D57BEFB3-8597-4264-8998-313FA19BEB3F}" name="תאריך הדיווח" dataDxfId="506" dataCellStyle="Normal_2007-16618"/>
    <tableColumn id="2" xr3:uid="{7731016E-FB9F-4B91-B170-F31564B08C7C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04224F-A885-4073-A260-5840C1A62E39}" name="TitleRegion1.a5.k58.1" displayName="TitleRegion1.a5.k58.1" ref="A5:K58" totalsRowShown="0" headerRowDxfId="496" headerRowBorderDxfId="504" tableBorderDxfId="505">
  <autoFilter ref="A5:K58" xr:uid="{7E04224F-A885-4073-A260-5840C1A62E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B3B8108-0689-4F99-BB60-3B8E7C5ACD83}" name="שם המנפיק/שם נייר ערך "/>
    <tableColumn id="2" xr3:uid="{6D0B8A55-8281-495B-A680-09CA1311310D}" name="מספר ני&quot;ע"/>
    <tableColumn id="3" xr3:uid="{3C0B3AB4-6493-48ED-8C74-520DD10D5117}" name="מספר מנפיק" dataDxfId="503"/>
    <tableColumn id="4" xr3:uid="{10EB9664-1B9A-4891-9D19-F51CB34A4A8D}" name="דירוג"/>
    <tableColumn id="5" xr3:uid="{CD40401E-D12A-46F8-98C9-10EDA1153B9D}" name="שם מדרג" dataDxfId="502"/>
    <tableColumn id="6" xr3:uid="{0B3CE3CA-9E60-4C37-877C-3C6E01CA94F9}" name="סוג מטבע"/>
    <tableColumn id="7" xr3:uid="{5205D7DC-7F22-4E75-904C-E09998597B56}" name="שיעור ריבית" dataDxfId="501"/>
    <tableColumn id="8" xr3:uid="{F857C967-09AD-4869-BF25-B8F759EE133D}" name="תשואה לפידיון" dataDxfId="500"/>
    <tableColumn id="9" xr3:uid="{36A7381C-F0C3-4BB3-92FF-EB4B79B259B6}" name="שווי שוק" dataDxfId="499"/>
    <tableColumn id="10" xr3:uid="{CFEF5B9D-201E-48A5-BA9E-EE0CEE646071}" name="שעור מנכסי אפיק ההשקעה" dataDxfId="498"/>
    <tableColumn id="11" xr3:uid="{CE1C20A8-06E7-44A3-B928-A0E60F7D17EE}" name="שעור מסך נכסי השקעה" dataDxfId="497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2A78BF3-6ABF-434D-97DB-9ED060AACA8D}" name="RowTitleRegion1.a1.b4.1" displayName="RowTitleRegion1.a1.b4.1_" ref="A1:B4" totalsRowShown="0" tableBorderDxfId="495">
  <autoFilter ref="A1:B4" xr:uid="{B2A78BF3-6ABF-434D-97DB-9ED060AACA8D}">
    <filterColumn colId="0" hiddenButton="1"/>
    <filterColumn colId="1" hiddenButton="1"/>
  </autoFilter>
  <tableColumns count="2">
    <tableColumn id="1" xr3:uid="{F6EA15BE-63F1-409E-BCF6-10483B9F2ED5}" name="תאריך הדיווח" dataDxfId="494" dataCellStyle="Normal_2007-16618"/>
    <tableColumn id="2" xr3:uid="{ECD0BDE2-2F12-4E53-91AA-F3B6299E591A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FBD2C60-5B8F-4B7C-8775-41C232431167}" name="TitleRegion1.a6.q65.1" displayName="TitleRegion1.a6.q65.1" ref="A6:Q65" totalsRowShown="0" headerRowDxfId="474" dataDxfId="475" headerRowBorderDxfId="492" tableBorderDxfId="493">
  <autoFilter ref="A6:Q65" xr:uid="{0FBD2C60-5B8F-4B7C-8775-41C2324311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DA22F5F-F6DE-4119-B725-CD3EB9D9126C}" name="שם המנפיק/שם נייר ערך "/>
    <tableColumn id="2" xr3:uid="{9BCEC034-9EC6-431D-BA86-F533D0FCEBFE}" name="מספר ני&quot;ע" dataDxfId="491"/>
    <tableColumn id="3" xr3:uid="{86262074-2E13-4048-B34E-AFF255BF9A73}" name="זירת מסחר" dataDxfId="490"/>
    <tableColumn id="4" xr3:uid="{BDB504CA-EF74-459F-ACE1-F27D3B0A46C3}" name="דירוג" dataDxfId="489"/>
    <tableColumn id="5" xr3:uid="{D2D0E599-B6A1-422B-91CB-40D627A3ECDB}" name="שם מדרג" dataDxfId="488"/>
    <tableColumn id="6" xr3:uid="{4E5820F6-7D62-45D6-BE84-8E229ED59D59}" name="תאריך רכישה" dataDxfId="487"/>
    <tableColumn id="7" xr3:uid="{CABDDE89-7D0D-4883-B2EB-075F2E5B214F}" name="מח&quot;מ" dataDxfId="486"/>
    <tableColumn id="8" xr3:uid="{1AAB036A-1989-4C14-9064-B778952781B3}" name="סוג מטבע" dataDxfId="485"/>
    <tableColumn id="9" xr3:uid="{D81EB3EA-E045-4C04-97EC-E97CFC18F713}" name="שיעור ריבית" dataDxfId="484"/>
    <tableColumn id="10" xr3:uid="{34BF745D-FC31-44EB-9D86-1227B6E89527}" name="תשואה לפידיון" dataDxfId="483"/>
    <tableColumn id="11" xr3:uid="{6FC72034-4B14-463D-B0F6-E95660920E38}" name="ערך נקוב****" dataDxfId="482"/>
    <tableColumn id="12" xr3:uid="{80BF6457-CA24-4B0D-A1FD-642B6AC969CD}" name="שער***" dataDxfId="481"/>
    <tableColumn id="13" xr3:uid="{79383E44-F050-4697-B5C7-3455365523DA}" name="פדיון/ריבית/דיבידנד לקבל*****  " dataDxfId="480"/>
    <tableColumn id="14" xr3:uid="{4DE0794D-E6C2-456A-ADE3-62DFECDFB653}" name="שווי שוק" dataDxfId="479"/>
    <tableColumn id="15" xr3:uid="{78A4226E-0755-445C-BBB4-D8B407064E02}" name="שעור מערך נקוב**** מונפק" dataDxfId="478"/>
    <tableColumn id="16" xr3:uid="{6A2B319F-B4F7-4260-9D9A-9A931E1344E4}" name="שעור מנכסי אפיק ההשקעה" dataDxfId="477"/>
    <tableColumn id="17" xr3:uid="{90031855-6223-4931-8BBF-42B833BE3EA7}" name="שעור מסך נכסי השקעה**" dataDxfId="476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9987573-F12E-4FCB-AE12-4340F34FC992}" name="RowTitleRegion1.a1.b4.1" displayName="_RowTitleRegion1.a1.b4.1" ref="A1:B4" totalsRowShown="0" tableBorderDxfId="473">
  <autoFilter ref="A1:B4" xr:uid="{39987573-F12E-4FCB-AE12-4340F34FC992}">
    <filterColumn colId="0" hiddenButton="1"/>
    <filterColumn colId="1" hiddenButton="1"/>
  </autoFilter>
  <tableColumns count="2">
    <tableColumn id="1" xr3:uid="{8A9E191E-6EE4-49A1-9D6F-DCFBE494E5CD}" name="תאריך הדיווח" dataDxfId="472" dataCellStyle="Normal_2007-16618"/>
    <tableColumn id="2" xr3:uid="{4C4E6A6A-AAB7-429E-A295-68A0F8D6D275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952AAAA-E7B9-4C1E-B831-EEFB80C8BFA3}" name="TitleRegion1.a6.t26.1" displayName="TitleRegion1.a6.t26.1" ref="A6:T26" totalsRowShown="0" headerRowDxfId="449" dataDxfId="450" headerRowBorderDxfId="470" tableBorderDxfId="471">
  <autoFilter ref="A6:T26" xr:uid="{1952AAAA-E7B9-4C1E-B831-EEFB80C8BFA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2635DD6-5CD7-4F29-B431-57F758278E9C}" name="שם המנפיק/שם נייר ערך "/>
    <tableColumn id="2" xr3:uid="{82CB8312-AF7E-43FD-B6F2-20354892260A}" name="מספר ני&quot;ע" dataDxfId="469"/>
    <tableColumn id="3" xr3:uid="{38163A8F-DDC0-4CAE-8EBE-20D06464D458}" name="זירת מסחר" dataDxfId="468"/>
    <tableColumn id="4" xr3:uid="{C2E13120-099B-43D5-8115-42AF2CEB29DE}" name="ספק מידע" dataDxfId="467"/>
    <tableColumn id="5" xr3:uid="{71008CD0-9F39-45B3-8086-AD945C92E903}" name="מספר מנפיק" dataDxfId="466"/>
    <tableColumn id="6" xr3:uid="{DAC810A4-E26D-48E0-B49E-E1B6C5DAD099}" name="ענף מסחר" dataDxfId="465"/>
    <tableColumn id="7" xr3:uid="{9E4B8BBD-62E2-48AB-BB09-D92CF35EFB10}" name="דירוג" dataDxfId="464"/>
    <tableColumn id="8" xr3:uid="{4D818C6B-F1B0-4A1F-967E-9F608A2125BD}" name="שם מדרג" dataDxfId="463"/>
    <tableColumn id="9" xr3:uid="{C552C1C2-29AC-4226-BE0A-0882797F35C2}" name="תאריך רכישה" dataDxfId="462"/>
    <tableColumn id="10" xr3:uid="{5AF6CA0E-84BA-46B0-891D-E5BBC2F86C35}" name="מח&quot;מ" dataDxfId="461"/>
    <tableColumn id="11" xr3:uid="{B2B1EA0B-7C23-425F-8ECE-3B949189B78A}" name="סוג מטבע" dataDxfId="460"/>
    <tableColumn id="12" xr3:uid="{0E9352F6-E9B3-4A23-A4A3-469F50BEAECE}" name="שיעור ריבית" dataDxfId="459"/>
    <tableColumn id="13" xr3:uid="{08050415-DB6B-46E4-8877-D329C4A3F861}" name="תשואה לפידיון" dataDxfId="458"/>
    <tableColumn id="14" xr3:uid="{9C5B33EC-C220-4863-95B8-1DC9F7E48CA1}" name="ערך נקוב****" dataDxfId="457"/>
    <tableColumn id="15" xr3:uid="{ABC4101A-4F72-4F3B-9AEC-FBBDC71AD448}" name="שער***" dataDxfId="456"/>
    <tableColumn id="16" xr3:uid="{97193BCF-329B-4E3D-B1F4-0499202BDF9D}" name="פדיון/ריבית/דיבידנד לקבל*****  " dataDxfId="455"/>
    <tableColumn id="17" xr3:uid="{564AEABC-316A-423F-ADD6-D4CBECD4C724}" name="שווי שוק" dataDxfId="454"/>
    <tableColumn id="18" xr3:uid="{6DC1FE92-EDA4-4E58-AB36-5D6DE7008751}" name="שעור מערך נקוב מונפק" dataDxfId="453"/>
    <tableColumn id="19" xr3:uid="{DA10BCFB-068C-40ED-9626-A597B7AD0CAA}" name="שעור מנכסי אפיק ההשקעה" dataDxfId="452"/>
    <tableColumn id="20" xr3:uid="{75789350-113C-40F6-BA50-1B6CE9059FE0}" name="שעור מסך נכסי השקעה**" dataDxfId="451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F7FB117-70F1-49B9-A99F-A027F81494DA}" name="RowTitleRegion1.a1.b4.1" displayName="_RowTitleRegion1.a1.b4.1_1" ref="A1:B4" totalsRowShown="0" tableBorderDxfId="448">
  <autoFilter ref="A1:B4" xr:uid="{AF7FB117-70F1-49B9-A99F-A027F81494DA}">
    <filterColumn colId="0" hiddenButton="1"/>
    <filterColumn colId="1" hiddenButton="1"/>
  </autoFilter>
  <tableColumns count="2">
    <tableColumn id="1" xr3:uid="{266ECFF9-F6B7-412B-A0D1-B963C75F6938}" name="תאריך הדיווח" dataDxfId="447" dataCellStyle="Normal_2007-16618"/>
    <tableColumn id="2" xr3:uid="{B42AE684-EF22-4693-95DA-B0EDD3232D8C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CB6411A-FAE6-49E5-A503-A7E8FD2591D9}" name="TitleRegion1.a6.t313.1" displayName="TitleRegion1.a6.t313.1" ref="A6:T313" totalsRowShown="0" headerRowDxfId="424" dataDxfId="425" headerRowBorderDxfId="445" tableBorderDxfId="446">
  <autoFilter ref="A6:T313" xr:uid="{5CB6411A-FAE6-49E5-A503-A7E8FD2591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C2F041B4-C718-47FC-B6AC-D0A838539090}" name="שם המנפיק/שם נייר ערך "/>
    <tableColumn id="2" xr3:uid="{B74D4883-B5B1-48DE-BD09-3233069EE0C4}" name="מספר ני&quot;ע" dataDxfId="444"/>
    <tableColumn id="3" xr3:uid="{335B0881-1037-46BD-A21B-8B0E881EB549}" name="זירת מסחר" dataDxfId="443"/>
    <tableColumn id="4" xr3:uid="{A78E1009-335B-44C5-80E9-313E2A75E809}" name="ספק מידע" dataDxfId="442"/>
    <tableColumn id="5" xr3:uid="{4F4F0A45-D4EE-433D-851C-718A98495D86}" name="מספר מנפיק" dataDxfId="441"/>
    <tableColumn id="6" xr3:uid="{1FA7EF72-AE44-4239-B5B0-EE359C7A3543}" name="ענף מסחר" dataDxfId="440"/>
    <tableColumn id="7" xr3:uid="{5AFECAFE-830D-49BF-9342-C606EDDAFE6C}" name="דירוג" dataDxfId="439"/>
    <tableColumn id="8" xr3:uid="{E9518D44-D3AB-491F-974F-5E010CB1BBA3}" name="שם מדרג" dataDxfId="438"/>
    <tableColumn id="9" xr3:uid="{28A6EE56-D18A-45BA-A131-14723E581D3D}" name="תאריך רכישה" dataDxfId="437"/>
    <tableColumn id="10" xr3:uid="{84F28F40-E71F-44BC-8367-4B15F0E6A655}" name="מח&quot;מ" dataDxfId="436"/>
    <tableColumn id="11" xr3:uid="{ADE42CB5-0996-4555-B8B6-4497F359DE6F}" name="סוג מטבע" dataDxfId="435"/>
    <tableColumn id="12" xr3:uid="{48CC56AB-4EB6-452D-BB9B-CF57EC9E74AB}" name="שיעור ריבית" dataDxfId="434"/>
    <tableColumn id="13" xr3:uid="{5DD64CEB-12BA-4E21-81F8-D16D06AD489A}" name="תשואה לפידיון" dataDxfId="433"/>
    <tableColumn id="14" xr3:uid="{F93DA01D-D97D-446C-A7DD-6EA02738C50F}" name="ערך נקוב****" dataDxfId="432"/>
    <tableColumn id="15" xr3:uid="{E858DF7A-43F9-43CE-9539-9C167CD5C775}" name="שער***" dataDxfId="431"/>
    <tableColumn id="16" xr3:uid="{B05C3383-4048-4DC2-B818-2E8614E34F19}" name="פדיון/ריבית/דיבידנד לקבל*****  " dataDxfId="430"/>
    <tableColumn id="17" xr3:uid="{30952B44-8164-4711-8EDD-43A006FAF776}" name="שווי שוק" dataDxfId="429"/>
    <tableColumn id="18" xr3:uid="{02D1E95B-1BA3-4A96-BAC0-01E8007EE367}" name="שעור מערך נקוב מונפק" dataDxfId="428"/>
    <tableColumn id="19" xr3:uid="{6931D532-74D4-46FE-9743-133A0FF5CE79}" name="שעור מנכסי אפיק ההשקעה" dataDxfId="427"/>
    <tableColumn id="20" xr3:uid="{7ED41E4B-388A-4BDD-A31D-BC221243785E}" name="שעור מסך נכסי השקעה**" dataDxfId="426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DC703CC-A11D-4977-8C18-17B6DD3016DF}" name="RowTitleRegion1.a1.b4.1" displayName="_RowTitleRegion1.a1.b4.1_2" ref="A1:B4" totalsRowShown="0" tableBorderDxfId="423">
  <autoFilter ref="A1:B4" xr:uid="{7DC703CC-A11D-4977-8C18-17B6DD3016DF}">
    <filterColumn colId="0" hiddenButton="1"/>
    <filterColumn colId="1" hiddenButton="1"/>
  </autoFilter>
  <tableColumns count="2">
    <tableColumn id="1" xr3:uid="{75DD18A7-7E0A-458B-AA60-988E81F67D61}" name="תאריך הדיווח" dataDxfId="422" dataCellStyle="Normal_2007-16618"/>
    <tableColumn id="2" xr3:uid="{075DD1ED-9E92-4FE3-B95B-D665A1A1353A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EA8D69F-688A-40F0-BEDA-0662F2301570}" name="TitleRegion1.a6.n260.1" displayName="TitleRegion1.a6.n260.1" ref="A6:N260" totalsRowShown="0" headerRowDxfId="405" dataDxfId="406" headerRowBorderDxfId="420" tableBorderDxfId="421">
  <autoFilter ref="A6:N260" xr:uid="{EEA8D69F-688A-40F0-BEDA-0662F230157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4B2BB39-AD40-4DC5-9FEE-D8CB86D0D774}" name="שם המנפיק/שם נייר ערך "/>
    <tableColumn id="2" xr3:uid="{0803CE19-C9B3-4B6D-AF01-188C85CEEA5C}" name="מספר ני&quot;ע" dataDxfId="419"/>
    <tableColumn id="3" xr3:uid="{40CB029A-DD7B-466A-9582-880182D72E9A}" name="זירת מסחר" dataDxfId="418"/>
    <tableColumn id="4" xr3:uid="{C61C455D-87FB-4604-86CD-E34EB2859FAD}" name="ספק מידע" dataDxfId="417"/>
    <tableColumn id="5" xr3:uid="{1FBBC957-0EAB-4ED4-AF77-D48B3CEF0C3B}" name="מספר מנפיק" dataDxfId="416"/>
    <tableColumn id="6" xr3:uid="{C3B6BDDC-004F-4AB5-8C2C-7213ADB85865}" name="ענף מסחר" dataDxfId="415"/>
    <tableColumn id="7" xr3:uid="{D3BAB18E-6CAE-4A23-9C25-58431F20B222}" name="סוג מטבע" dataDxfId="414"/>
    <tableColumn id="8" xr3:uid="{F7A2220A-CC9E-4350-B816-7448BD6B9276}" name="ערך נקוב****" dataDxfId="413"/>
    <tableColumn id="9" xr3:uid="{CBF54404-6230-417F-9EBE-5E734CF9F641}" name="שער***" dataDxfId="412"/>
    <tableColumn id="10" xr3:uid="{C2C33A42-2E01-40F5-90A8-AA89DE88150A}" name="פדיון/ריבית/דיבידנד לקבל*****  " dataDxfId="411"/>
    <tableColumn id="11" xr3:uid="{F6442FC0-1F4A-4A4B-B715-79793EA9C9F2}" name="שווי שוק" dataDxfId="410"/>
    <tableColumn id="12" xr3:uid="{47457ACB-D65D-4DD9-AAFA-E562A43A08B0}" name="שעור מערך נקוב מונפק" dataDxfId="409"/>
    <tableColumn id="13" xr3:uid="{DE55ECD8-609B-4A97-BEA6-327744F3699E}" name="שעור מנכסי אפיק ההשקעה" dataDxfId="408"/>
    <tableColumn id="14" xr3:uid="{A2B2EE64-CA4D-4CA4-A3E6-D26B166B1C11}" name="שעור מסך נכסי השקעה**" dataDxfId="407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AD3DFA0-B399-463D-A9B3-FDDE1555F62F}" name="RowTitleRegion1.a1.b4.1" displayName="_RowTitleRegion1.a1.b4.1_3" ref="A1:B4" totalsRowShown="0" tableBorderDxfId="404">
  <autoFilter ref="A1:B4" xr:uid="{5AD3DFA0-B399-463D-A9B3-FDDE1555F62F}">
    <filterColumn colId="0" hiddenButton="1"/>
    <filterColumn colId="1" hiddenButton="1"/>
  </autoFilter>
  <tableColumns count="2">
    <tableColumn id="1" xr3:uid="{EC9D18EF-9DCA-438C-8DA9-459FAEEBDDBC}" name="תאריך הדיווח" dataDxfId="403" dataCellStyle="Normal_2007-16618"/>
    <tableColumn id="2" xr3:uid="{BF6A320A-6287-48DB-97BB-D39FE19A1EDE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66E43C1-3A5A-4B39-84A6-5515CEEE49DD}" name="TitleRegion1.a6.m94.1" displayName="TitleRegion1.a6.m94.1" ref="A6:M94" totalsRowShown="0" headerRowDxfId="387" dataDxfId="388" headerRowBorderDxfId="401" tableBorderDxfId="402">
  <autoFilter ref="A6:M94" xr:uid="{D66E43C1-3A5A-4B39-84A6-5515CEEE49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D6CA9334-04BD-4B12-9AE6-C98435452F00}" name="שם המנפיק/שם נייר ערך "/>
    <tableColumn id="2" xr3:uid="{7723DE2A-8345-4DA9-9CDD-51B53AD64991}" name="מספר ני&quot;ע" dataDxfId="400"/>
    <tableColumn id="3" xr3:uid="{FA0C1618-6BFB-4CAC-956D-494BF2725A70}" name="זירת מסחר" dataDxfId="399"/>
    <tableColumn id="4" xr3:uid="{C3B8EFD0-D135-421D-B249-CE911A8508AC}" name="מספר מנפיק" dataDxfId="398"/>
    <tableColumn id="5" xr3:uid="{11C55F94-9232-4B3B-B61F-F3D7DA5E6E1C}" name="ענף מסחר" dataDxfId="397"/>
    <tableColumn id="6" xr3:uid="{AF7677D3-E924-4069-B116-953094564D1F}" name="סוג מטבע" dataDxfId="396"/>
    <tableColumn id="7" xr3:uid="{E32E1CE3-ED1D-4E83-89CC-2E7B10CC86AD}" name="ערך נקוב****" dataDxfId="395"/>
    <tableColumn id="8" xr3:uid="{6BC11BF7-F612-4C80-BA19-0D99CFDF609A}" name="שער***" dataDxfId="394"/>
    <tableColumn id="9" xr3:uid="{D029E4E2-8B88-4C55-9614-872B88CCAA22}" name="פדיון/ריבית/דיבידנד לקבל*****  " dataDxfId="393"/>
    <tableColumn id="10" xr3:uid="{04A0C210-9330-449B-8133-889A00A145CC}" name="שווי שוק" dataDxfId="392"/>
    <tableColumn id="11" xr3:uid="{C0BE8AA0-4B15-4ADB-BDF3-7A7F9F0F4190}" name="שעור מערך נקוב מונפק" dataDxfId="391"/>
    <tableColumn id="12" xr3:uid="{F491B4CD-6777-4DAE-BB7E-1BB8C46932C9}" name="שעור מנכסי אפיק ההשקעה" dataDxfId="390"/>
    <tableColumn id="13" xr3:uid="{17765264-B7F5-4DC5-94A1-72049B30E291}" name="שעור מסך נכסי השקעה**" dataDxfId="389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B268AA4-77EC-4165-A8A4-4F40CB3DA49F}" name="RowTitleRegion1.a1.b4.1" displayName="_RowTitleRegion1.a1.b4.1_4" ref="A1:B4" totalsRowShown="0" tableBorderDxfId="386">
  <autoFilter ref="A1:B4" xr:uid="{BB268AA4-77EC-4165-A8A4-4F40CB3DA49F}">
    <filterColumn colId="0" hiddenButton="1"/>
    <filterColumn colId="1" hiddenButton="1"/>
  </autoFilter>
  <tableColumns count="2">
    <tableColumn id="1" xr3:uid="{8C391F0D-7F55-4A07-9F3A-9837DFE08703}" name="תאריך הדיווח" dataDxfId="385" dataCellStyle="Normal_2007-16618"/>
    <tableColumn id="2" xr3:uid="{53C938E4-33A2-409B-9FBD-5340F00F4F31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0FFBC89-00BC-4338-8ED6-8EDE733E15FD}" name="TitleRegion1.a6.n39.1" displayName="TitleRegion1.a6.n39.1" ref="A6:N39" totalsRowShown="0" headerRowDxfId="368" dataDxfId="369" headerRowBorderDxfId="383" tableBorderDxfId="384">
  <autoFilter ref="A6:N39" xr:uid="{10FFBC89-00BC-4338-8ED6-8EDE733E15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E2F9116-D91E-47D6-8A30-97553C60F869}" name="שם המנפיק/שם נייר ערך "/>
    <tableColumn id="2" xr3:uid="{6C6FE057-8A83-4C3D-B57C-B06364933B7B}" name="מספר ני&quot;ע" dataDxfId="382"/>
    <tableColumn id="3" xr3:uid="{766949C7-FF0E-4157-BDF6-5B68D0F54A75}" name="זירת מסחר" dataDxfId="381"/>
    <tableColumn id="4" xr3:uid="{F0CD534A-EC91-43A9-B015-D851220F3767}" name="מספר מנפיק" dataDxfId="380"/>
    <tableColumn id="5" xr3:uid="{CC8A8228-D779-4C88-9A7F-E2F489303254}" name="ענף מסחר" dataDxfId="379"/>
    <tableColumn id="6" xr3:uid="{20E481B8-6602-433C-B5FA-FCCB7C3FF8DA}" name="דירוג" dataDxfId="378"/>
    <tableColumn id="7" xr3:uid="{C481B39A-04B6-44FB-B1AE-A7BA5E5931AB}" name="שם מדרג" dataDxfId="377"/>
    <tableColumn id="8" xr3:uid="{6AF6086B-0395-423A-B3A6-2F578D7D9FD3}" name="סוג מטבע" dataDxfId="376"/>
    <tableColumn id="9" xr3:uid="{3974723A-920D-42A4-9199-0777DD51F086}" name="ערך נקוב****" dataDxfId="375"/>
    <tableColumn id="10" xr3:uid="{19CA7AFB-70C4-494E-8AA6-557F993D06DA}" name="שער***" dataDxfId="374"/>
    <tableColumn id="11" xr3:uid="{B9697E03-9441-44B9-A9DE-47ADACD7D5BB}" name="שווי שוק" dataDxfId="373"/>
    <tableColumn id="12" xr3:uid="{73D1AC0A-0B1E-4709-8C70-4790135494EC}" name="שעור מערך נקוב מונפק" dataDxfId="372"/>
    <tableColumn id="13" xr3:uid="{20243EE8-B8E4-446E-8AF3-D40E9EE01906}" name="שעור מנכסי אפיק ההשקעה" dataDxfId="371"/>
    <tableColumn id="14" xr3:uid="{F858AF5F-D09C-412A-B6B6-FBE23309F13C}" name="שעור מסך נכסי השקעה**" dataDxfId="370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125F38A-B56F-4717-9D18-E022894DE098}" name="RowTitleRegion1.a1.b4.1" displayName="_RowTitleRegion1.a1.b4.1_5" ref="A1:B4" totalsRowShown="0" tableBorderDxfId="367">
  <autoFilter ref="A1:B4" xr:uid="{9125F38A-B56F-4717-9D18-E022894DE098}">
    <filterColumn colId="0" hiddenButton="1"/>
    <filterColumn colId="1" hiddenButton="1"/>
  </autoFilter>
  <tableColumns count="2">
    <tableColumn id="1" xr3:uid="{25F568DE-423B-45A8-81B2-72CE741DB2CE}" name="תאריך הדיווח" dataDxfId="366" dataCellStyle="Normal_2007-16618"/>
    <tableColumn id="2" xr3:uid="{0A084FDC-FC33-48B8-9B70-C314F86D4894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1300EA9-7712-4C85-9AE8-BA4FEFF976CC}" name="TitleRegion1.a6.k23.1" displayName="TitleRegion1.a6.k23.1" ref="A6:K23" totalsRowShown="0" headerRowDxfId="352" dataDxfId="353" headerRowBorderDxfId="364" tableBorderDxfId="365">
  <autoFilter ref="A6:K23" xr:uid="{A1300EA9-7712-4C85-9AE8-BA4FEFF976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4DB65B0-78C4-4660-B80A-9064F93B8266}" name="שם המנפיק/שם נייר ערך"/>
    <tableColumn id="2" xr3:uid="{487FD838-3AC5-47E8-B8D9-DE5A6E216D86}" name="מספר ני&quot;ע" dataDxfId="363"/>
    <tableColumn id="3" xr3:uid="{00B5D40C-A113-4F50-9703-3AB1B8D1ABA7}" name="זירת מסחר" dataDxfId="362"/>
    <tableColumn id="4" xr3:uid="{40CCA3F8-D977-4709-B175-7CCAC6883B9B}" name="ענף מסחר" dataDxfId="361"/>
    <tableColumn id="5" xr3:uid="{3C800343-B16F-4FC6-841A-1DA5283C4D65}" name="סוג מטבע" dataDxfId="360"/>
    <tableColumn id="6" xr3:uid="{9A53CD80-B401-42DC-AE11-1D79D2B483F7}" name="ערך נקוב****" dataDxfId="359"/>
    <tableColumn id="7" xr3:uid="{D9DCD1FA-4AAB-4F3E-8624-BB64C63950B5}" name="שער***" dataDxfId="358"/>
    <tableColumn id="8" xr3:uid="{DFC833DF-EFC1-4BC0-86F8-1F0E7A64E1B7}" name="שווי שוק" dataDxfId="357"/>
    <tableColumn id="9" xr3:uid="{A82ED1DD-056D-4CCF-AA30-11FAE5D2FE3A}" name="שעור מערך נקוב מונפק" dataDxfId="356"/>
    <tableColumn id="10" xr3:uid="{01140896-4DBE-4391-941B-53177CF30B1C}" name="שעור מנכסי אפיק ההשקעה" dataDxfId="355"/>
    <tableColumn id="11" xr3:uid="{D4EB3569-AD61-4755-8A72-E5CE48930DC8}" name="שעור מסך נכסי השקעה**" dataDxfId="354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D63DBDE-EB9E-484A-9514-45EF1BECD6AF}" name="RowTitleRegion1.a1.b4.1" displayName="_RowTitleRegion1.a1.b4.1_6" ref="A1:B4" totalsRowShown="0" tableBorderDxfId="351">
  <autoFilter ref="A1:B4" xr:uid="{AD63DBDE-EB9E-484A-9514-45EF1BECD6AF}">
    <filterColumn colId="0" hiddenButton="1"/>
    <filterColumn colId="1" hiddenButton="1"/>
  </autoFilter>
  <tableColumns count="2">
    <tableColumn id="1" xr3:uid="{95F1CB8F-E845-4066-9DE4-3891B5788A2E}" name="תאריך הדיווח" dataDxfId="350" dataCellStyle="Normal_2007-16618"/>
    <tableColumn id="2" xr3:uid="{507745DF-27E3-4F02-B44B-9ABB6E69F46E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B35C65F-6C3C-4BD1-986A-26DBADCCBD41}" name="TitleRegion1.a6.k35.1" displayName="TitleRegion1.a6.k35.1" ref="A6:K35" totalsRowShown="0" headerRowDxfId="336" dataDxfId="337" headerRowBorderDxfId="348" tableBorderDxfId="349">
  <autoFilter ref="A6:K35" xr:uid="{7B35C65F-6C3C-4BD1-986A-26DBADCCBD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238C7FD-8CE5-4E34-B35D-21C67C6608F8}" name="שם המנפיק/שם נייר ערך"/>
    <tableColumn id="2" xr3:uid="{DE178BC7-E45E-4C2E-A595-6BC16FA4995E}" name="מספר ני&quot;ע" dataDxfId="347"/>
    <tableColumn id="3" xr3:uid="{F44E4100-7644-4D24-B4EF-DC5C5C697D4D}" name="זירת מסחר" dataDxfId="346"/>
    <tableColumn id="4" xr3:uid="{36B45B48-1867-4032-9FDA-895568D644F2}" name="ענף מסחר" dataDxfId="345"/>
    <tableColumn id="5" xr3:uid="{D753DD3B-6EB1-4C23-93E0-650DD9689264}" name="סוג מטבע" dataDxfId="344"/>
    <tableColumn id="6" xr3:uid="{C9B43C1D-7F75-4ECC-95E1-E7EF77164DFF}" name="ערך נקוב****" dataDxfId="343"/>
    <tableColumn id="7" xr3:uid="{5CEC5DB4-7D85-4F29-AE8E-22E25ECF2153}" name="שער***" dataDxfId="342"/>
    <tableColumn id="8" xr3:uid="{158D26A4-2464-41AF-8FCE-F6DDD8F3C546}" name="שווי שוק" dataDxfId="341"/>
    <tableColumn id="9" xr3:uid="{3B6FFF6A-CA14-4F86-B851-4E013E0906C3}" name="שעור מערך נקוב מונפק" dataDxfId="340"/>
    <tableColumn id="10" xr3:uid="{AD3AC234-C905-4046-869A-52381F28E545}" name="שעור מנכסי אפיק ההשקעה" dataDxfId="339"/>
    <tableColumn id="11" xr3:uid="{F773852A-CB1D-4459-89C1-EDC543C68F70}" name="שעור מסך נכסי השקעה**" dataDxfId="338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AA34418-B204-4DE1-844F-ED9678E31267}" name="RowTitleRegion1.a1.b4.1" displayName="_RowTitleRegion1.a1.b4.1_7" ref="A1:B4" totalsRowShown="0" tableBorderDxfId="335">
  <autoFilter ref="A1:B4" xr:uid="{AAA34418-B204-4DE1-844F-ED9678E31267}">
    <filterColumn colId="0" hiddenButton="1"/>
    <filterColumn colId="1" hiddenButton="1"/>
  </autoFilter>
  <tableColumns count="2">
    <tableColumn id="1" xr3:uid="{CD996F6C-88E0-4747-BF29-72A7FDC86A03}" name="תאריך הדיווח" dataDxfId="334" dataCellStyle="Normal_2007-16618"/>
    <tableColumn id="2" xr3:uid="{BCB188E4-54EA-4A16-B039-13A4FDA70BD3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4C47183-1F39-4683-B07C-128DDF220EF2}" name="TitleRegion1.a6.j22.1" displayName="TitleRegion1.a6.j22.1" ref="A6:J22" totalsRowShown="0" headerRowDxfId="321" dataDxfId="322" headerRowBorderDxfId="332" tableBorderDxfId="333">
  <autoFilter ref="A6:J22" xr:uid="{A4C47183-1F39-4683-B07C-128DDF220E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38983BF-4866-4DBE-9F81-701BE25EFA39}" name="שם המנפיק/שם נייר ערך"/>
    <tableColumn id="2" xr3:uid="{7DE79FEC-7C57-4CBB-8DE7-EBB73AE9D059}" name="מספר ני&quot;ע" dataDxfId="331"/>
    <tableColumn id="3" xr3:uid="{DA5D5296-934F-49A1-9D6E-74977C41629A}" name="זירת מסחר" dataDxfId="330"/>
    <tableColumn id="4" xr3:uid="{E907C95F-217C-4AF5-9A18-79B15612202C}" name="ענף מסחר" dataDxfId="329"/>
    <tableColumn id="5" xr3:uid="{9AF0C5FF-B345-42C3-A36A-50516550EB49}" name="סוג מטבע" dataDxfId="328"/>
    <tableColumn id="6" xr3:uid="{68F67E0E-62A7-4BD0-8537-A0832ADEAAFE}" name="ערך נקוב****" dataDxfId="327"/>
    <tableColumn id="7" xr3:uid="{DF71915C-C489-4AC7-B5CF-8D6DD44BBAC6}" name="שער***" dataDxfId="326"/>
    <tableColumn id="8" xr3:uid="{D936351E-33BB-48AF-9433-041F3D9F292B}" name="שווי שוק" dataDxfId="325"/>
    <tableColumn id="9" xr3:uid="{00958E92-92EE-42FE-9466-C9F581E02CFA}" name="שעור מנכסי אפיק ההשקעה" dataDxfId="324"/>
    <tableColumn id="10" xr3:uid="{D6A2E1E4-2AC7-4CE0-ADFD-C43FF5330025}" name="שעור מסך נכסי השקעה**" dataDxfId="323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8E6C412-319C-48B4-8BAF-7FCB6C06857F}" name="RowTitleRegion1.a1.b4.1" displayName="_RowTitleRegion1.a1.b4.1_8" ref="A1:B4" totalsRowShown="0" tableBorderDxfId="320">
  <autoFilter ref="A1:B4" xr:uid="{F8E6C412-319C-48B4-8BAF-7FCB6C06857F}">
    <filterColumn colId="0" hiddenButton="1"/>
    <filterColumn colId="1" hiddenButton="1"/>
  </autoFilter>
  <tableColumns count="2">
    <tableColumn id="1" xr3:uid="{1CBBC5B9-2035-4D72-A46E-D65439739566}" name="תאריך הדיווח" dataDxfId="319" dataCellStyle="Normal_2007-16618"/>
    <tableColumn id="2" xr3:uid="{C1951188-860D-4FB3-86FB-DE3BEEC54797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DB940EA-4589-4091-BB22-B624D0FAE758}" name="TitleRegion1.a6.p41.1" displayName="TitleRegion1.a6.p41.1" ref="A6:P41" totalsRowShown="0" headerRowDxfId="300" dataDxfId="301" headerRowBorderDxfId="317" tableBorderDxfId="318">
  <autoFilter ref="A6:P41" xr:uid="{9DB940EA-4589-4091-BB22-B624D0FAE7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B31EE49-C9FE-4AC4-A6DB-B9AD06B5599E}" name="שם המנפיק/שם נייר ערך"/>
    <tableColumn id="2" xr3:uid="{37AAF881-DB70-4ABC-9926-8F353F6CBFB1}" name="מספר ני&quot;ע" dataDxfId="316"/>
    <tableColumn id="3" xr3:uid="{CCC660F6-82F6-47DE-A4A9-4B6D352116D6}" name="נכס הבסיס" dataDxfId="315"/>
    <tableColumn id="4" xr3:uid="{FAD81C9A-060F-495F-A26A-46E7E989C988}" name="דירוג" dataDxfId="314"/>
    <tableColumn id="5" xr3:uid="{2DA09EF9-8446-48EB-8C22-2A2838D435A3}" name="שם מדרג" dataDxfId="313"/>
    <tableColumn id="6" xr3:uid="{4ED04363-D61B-4439-A033-BFD274368794}" name="תאריך רכישה" dataDxfId="312"/>
    <tableColumn id="7" xr3:uid="{9E46FE7B-7E26-4BAD-9BF7-7A6F6DB8A890}" name="מח&quot;מ" dataDxfId="311"/>
    <tableColumn id="8" xr3:uid="{24F3D8D8-EA1D-457E-AE95-C9D6D08F03AC}" name="סוג מטבע" dataDxfId="310"/>
    <tableColumn id="9" xr3:uid="{B42DDA87-1E3B-42E1-84F3-3D7FCCAF7DD5}" name="שיעור ריבית" dataDxfId="309"/>
    <tableColumn id="10" xr3:uid="{7406A0AC-533C-45B6-B0F7-323CD8257D78}" name="תשואה לפידיון" dataDxfId="308"/>
    <tableColumn id="11" xr3:uid="{37B04C95-17A4-4EA1-99B5-89EBAFDC3FE3}" name="ערך נקוב****" dataDxfId="307"/>
    <tableColumn id="12" xr3:uid="{12DC7D9B-4968-4622-9E26-0DF933AD5023}" name="שער***" dataDxfId="306"/>
    <tableColumn id="13" xr3:uid="{30B30E3C-2BF5-457C-8482-F2C3F260B95D}" name="שווי שוק" dataDxfId="305"/>
    <tableColumn id="14" xr3:uid="{9093E95B-BA71-4FC7-A788-D48B1E2C6593}" name="שעור מערך נקוב מונפק" dataDxfId="304"/>
    <tableColumn id="15" xr3:uid="{734D57BF-A607-4A2C-B846-3467585134F5}" name="שעור מנכסי אפיק ההשקעה" dataDxfId="303"/>
    <tableColumn id="16" xr3:uid="{BE99FE3B-C3FD-4612-83B8-71DFA0AB8603}" name="שעור מסך נכסי השקעה**" dataDxfId="302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4CBE745-E9DB-4022-8204-147A7A68BC02}" name="RowTitleRegion1.a1.b4.1" displayName="_RowTitleRegion1.a1.b4.1_9" ref="A1:B4" totalsRowShown="0" tableBorderDxfId="299">
  <autoFilter ref="A1:B4" xr:uid="{44CBE745-E9DB-4022-8204-147A7A68BC02}">
    <filterColumn colId="0" hiddenButton="1"/>
    <filterColumn colId="1" hiddenButton="1"/>
  </autoFilter>
  <tableColumns count="2">
    <tableColumn id="1" xr3:uid="{821995B5-B973-4BDD-AC36-08B96DDE80BF}" name="תאריך הדיווח" dataDxfId="298" dataCellStyle="Normal_2007-16618"/>
    <tableColumn id="2" xr3:uid="{46BFB62F-F0C7-45A8-905D-83CC0646A9E4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147EE98-C8D9-419F-817B-F00531B55D4A}" name="TitleRegion1.a6.o35.1" displayName="TitleRegion1.a6.o35.1" ref="A6:O35" totalsRowShown="0" headerRowDxfId="280" dataDxfId="281" headerRowBorderDxfId="296" tableBorderDxfId="297">
  <autoFilter ref="A6:O35" xr:uid="{2147EE98-C8D9-419F-817B-F00531B55D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40C721A-CFDC-4B32-98A0-ED1BAAF831DF}" name="שם המנפיק/שם נייר ערך"/>
    <tableColumn id="2" xr3:uid="{3F7C7420-B4EC-4FBD-BCA6-85681EF4BD9A}" name="מספר ני&quot;ע" dataDxfId="295"/>
    <tableColumn id="3" xr3:uid="{4E286E75-DB03-48FD-95AE-446BF055AAF2}" name="דירוג" dataDxfId="294"/>
    <tableColumn id="4" xr3:uid="{3AC7BF1B-38DA-4241-9244-B928287184D5}" name="שם מדרג" dataDxfId="293"/>
    <tableColumn id="5" xr3:uid="{50B33A08-591E-4D13-8915-8E6083C354CD}" name="תאריך רכישה" dataDxfId="292"/>
    <tableColumn id="6" xr3:uid="{6E302654-0461-47E6-B38B-3CE620F5D3B3}" name="מח&quot;מ" dataDxfId="291"/>
    <tableColumn id="7" xr3:uid="{0AAECCC7-9364-49C4-B0B8-1F79CB74A083}" name="סוג מטבע" dataDxfId="290"/>
    <tableColumn id="8" xr3:uid="{20A5E45B-1C57-4611-BFD2-AE6E3C0D7233}" name="שיעור ריבית" dataDxfId="289"/>
    <tableColumn id="9" xr3:uid="{664F6B38-1485-49A7-90B5-E4B29BF93A34}" name="תשואה לפידיון" dataDxfId="288"/>
    <tableColumn id="10" xr3:uid="{7478DD52-78E6-45B3-8235-7E3DC103DE36}" name="ערך נקוב****" dataDxfId="287"/>
    <tableColumn id="11" xr3:uid="{6D92ADD1-C1A7-4040-8294-CCCBCBE13216}" name="שער***" dataDxfId="286"/>
    <tableColumn id="12" xr3:uid="{B9B6467A-7374-463A-8227-6EC370FA389F}" name="שווי הוגן" dataDxfId="285"/>
    <tableColumn id="13" xr3:uid="{138A8735-847E-4631-B093-D24A05BDF226}" name="שעור מערך נקוב מונפק" dataDxfId="284"/>
    <tableColumn id="14" xr3:uid="{09F780C0-E403-4476-9F91-613E1C29883D}" name="שעור מנכסי אפיק ההשקעה" dataDxfId="283"/>
    <tableColumn id="15" xr3:uid="{1F4CB743-48CA-4B3E-A0BA-5C7A7AE2BFE6}" name="שעור מסך נכסי השקעה**" dataDxfId="282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29D4D3E-E15B-487C-AE9F-ECBE42E7FFB5}" name="RowTitleRegion1.a1.b4.1" displayName="_RowTitleRegion1.a1.b4.1_10" ref="A1:B4" totalsRowShown="0" tableBorderDxfId="279">
  <autoFilter ref="A1:B4" xr:uid="{F29D4D3E-E15B-487C-AE9F-ECBE42E7FFB5}">
    <filterColumn colId="0" hiddenButton="1"/>
    <filterColumn colId="1" hiddenButton="1"/>
  </autoFilter>
  <tableColumns count="2">
    <tableColumn id="1" xr3:uid="{00C76CCF-02DC-4369-AC82-C8A2DB9671DE}" name="תאריך הדיווח" dataDxfId="278" dataCellStyle="Normal_2007-16618"/>
    <tableColumn id="2" xr3:uid="{08F2F45F-D71D-4E3C-B068-87F82760EEC9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C19675C2-2B0E-47D3-A4A0-2E34C13D424E}" name="TitleRegion1.a6.r27.1" displayName="TitleRegion1.a6.r27.1" ref="A6:R27" totalsRowShown="0" headerRowDxfId="257" dataDxfId="258" headerRowBorderDxfId="276" tableBorderDxfId="277">
  <autoFilter ref="A6:R27" xr:uid="{C19675C2-2B0E-47D3-A4A0-2E34C13D424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A146114A-5AA6-48C5-B2DD-17CA6AFD9FCC}" name="שם המנפיק/שם נייר ערך"/>
    <tableColumn id="2" xr3:uid="{2F53B4F9-7DC4-4976-837B-468A7E43765A}" name="מספר ני&quot;ע" dataDxfId="275"/>
    <tableColumn id="3" xr3:uid="{53472A9C-6763-479E-B803-79DAB045AC18}" name="ספק המידע" dataDxfId="274"/>
    <tableColumn id="4" xr3:uid="{6D313050-954D-40A5-8418-2D645D0554F7}" name="מספר מנפיק" dataDxfId="273"/>
    <tableColumn id="5" xr3:uid="{54440D26-5513-45BC-8397-51DAE47D5CA7}" name="ענף מסחר" dataDxfId="272"/>
    <tableColumn id="6" xr3:uid="{AC40F74E-E587-4046-B1AB-32C03EFF4595}" name="דירוג" dataDxfId="271"/>
    <tableColumn id="7" xr3:uid="{1FA36A6D-A698-439D-A79D-7EDEFD3FA061}" name="שם מדרג" dataDxfId="270"/>
    <tableColumn id="8" xr3:uid="{2CFE6088-283A-424A-A5AC-FA0587E3D778}" name="תאריך רכישה" dataDxfId="269"/>
    <tableColumn id="9" xr3:uid="{AB152394-8615-4E8F-BC54-0BCB51100125}" name="מח&quot;מ" dataDxfId="268"/>
    <tableColumn id="10" xr3:uid="{CFF82E55-BE51-4941-8AF5-F53F51A3B6FC}" name="סוג מטבע" dataDxfId="267"/>
    <tableColumn id="11" xr3:uid="{DC6599E0-BD8E-44D6-B75D-E9C089A37144}" name="שיעור ריבית" dataDxfId="266"/>
    <tableColumn id="12" xr3:uid="{3DFC9303-BD16-4FE1-AED8-C9D7542E40AC}" name="תשואה לפידיון" dataDxfId="265"/>
    <tableColumn id="13" xr3:uid="{0D162D23-5195-4FF8-984D-F9AF409DE529}" name="ערך נקוב****" dataDxfId="264"/>
    <tableColumn id="14" xr3:uid="{D7D43550-F662-45D2-9BA0-6A92565F4DC1}" name="שער***" dataDxfId="263"/>
    <tableColumn id="15" xr3:uid="{724E8DCB-862D-4930-A02B-453558ED855B}" name="שווי הוגן" dataDxfId="262"/>
    <tableColumn id="16" xr3:uid="{3C104CE4-1CC2-4442-B550-CF64B13D67C0}" name="שעור מערך נקוב מונפק" dataDxfId="261"/>
    <tableColumn id="17" xr3:uid="{CE6F1C3D-83D5-44B9-93D9-844D487CA7E7}" name="שעור מנכסי אפיק ההשקעה" dataDxfId="260"/>
    <tableColumn id="18" xr3:uid="{E09AC729-18D1-4ED5-89AC-FFB895E5F21F}" name="שעור מסך נכסי השקעה**" dataDxfId="259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96F03EA-91FE-477A-BF09-41764F7D1C20}" name="RowTitleRegion1.a1.b4.1" displayName="_RowTitleRegion1.a1.b4.1_11" ref="A1:B4" totalsRowShown="0" tableBorderDxfId="256">
  <autoFilter ref="A1:B4" xr:uid="{A96F03EA-91FE-477A-BF09-41764F7D1C20}">
    <filterColumn colId="0" hiddenButton="1"/>
    <filterColumn colId="1" hiddenButton="1"/>
  </autoFilter>
  <tableColumns count="2">
    <tableColumn id="1" xr3:uid="{E005A83B-64D3-4D03-B10E-12DFB02B10E5}" name="תאריך הדיווח" dataDxfId="255" dataCellStyle="Normal_2007-16618"/>
    <tableColumn id="2" xr3:uid="{74C6B186-7B8F-4E7F-A443-943F6A624EBC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E291EFC-8BE8-4743-99E0-B33BBBCDF85E}" name="TitleRegion1.a6.r44.1" displayName="TitleRegion1.a6.r44.1" ref="A6:R44" totalsRowShown="0" headerRowDxfId="234" dataDxfId="235" headerRowBorderDxfId="253" tableBorderDxfId="254">
  <autoFilter ref="A6:R44" xr:uid="{5E291EFC-8BE8-4743-99E0-B33BBBCDF8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403BCB8C-D212-46F4-81F5-3271353B0C0D}" name="שם המנפיק/שם נייר ערך"/>
    <tableColumn id="2" xr3:uid="{1E974252-96EE-4A0A-BA5A-4C9DA27F23F0}" name="מספר ני&quot;ע" dataDxfId="252"/>
    <tableColumn id="3" xr3:uid="{AF556A9C-604B-429B-8530-01C098DC0442}" name="ספק המידע" dataDxfId="251"/>
    <tableColumn id="4" xr3:uid="{531F2068-C535-4C37-A454-985ED882C264}" name="מספר מנפיק" dataDxfId="250"/>
    <tableColumn id="5" xr3:uid="{1FDDF8C2-7F11-4BE9-B41D-2C4F7A74DF2E}" name="ענף מסחר" dataDxfId="249"/>
    <tableColumn id="6" xr3:uid="{3E420F7A-8010-4562-8039-D8482AC95468}" name="דירוג" dataDxfId="248"/>
    <tableColumn id="7" xr3:uid="{6D8E84B5-8AA4-442F-B5F0-734FD25F1B21}" name="שם מדרג" dataDxfId="247"/>
    <tableColumn id="8" xr3:uid="{A08DA54F-8C5A-4CC2-A6B6-32D765656E52}" name="תאריך רכישה" dataDxfId="246"/>
    <tableColumn id="9" xr3:uid="{2E6E6C21-6B18-450B-9842-BB1CF1420BF0}" name="מח&quot;מ" dataDxfId="245"/>
    <tableColumn id="10" xr3:uid="{EBC2DEFC-E499-4581-AE4E-F0EB372C2654}" name="סוג מטבע" dataDxfId="244"/>
    <tableColumn id="11" xr3:uid="{58439125-4500-435A-B5AD-9A8128398803}" name="שיעור ריבית" dataDxfId="243"/>
    <tableColumn id="12" xr3:uid="{524CA975-1A58-4771-8DD6-43555DC3568D}" name="תשואה לפידיון" dataDxfId="242"/>
    <tableColumn id="13" xr3:uid="{F6BB4337-F37C-4621-836E-76B6DF136977}" name="ערך נקוב****" dataDxfId="241"/>
    <tableColumn id="14" xr3:uid="{3BDBE231-FE1C-4BCE-9561-0517A939CC9D}" name="שער***" dataDxfId="240"/>
    <tableColumn id="15" xr3:uid="{7B47C06F-C2D5-4FB2-A3D1-D80FCCE80355}" name="שווי הוגן" dataDxfId="239"/>
    <tableColumn id="16" xr3:uid="{7AC82A4C-1060-4104-8CBE-4E8200EDF66F}" name="שעור מערך נקוב מונפק" dataDxfId="238"/>
    <tableColumn id="17" xr3:uid="{B946DA74-BB63-4076-B36B-244BCA6AB781}" name="שעור מנכסי אפיק ההשקעה" dataDxfId="237"/>
    <tableColumn id="18" xr3:uid="{8DBFF804-DE7B-4217-9C99-3CA1C2AE754E}" name="שעור מסך נכסי השקעה**" dataDxfId="23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F85F733-DFA1-46D5-A4F7-025AD9F9516F}" name="RowTitleRegion1.a1.b4.1" displayName="_RowTitleRegion1.a1.b4.1_12" ref="A1:B4" totalsRowShown="0" tableBorderDxfId="233">
  <autoFilter ref="A1:B4" xr:uid="{8F85F733-DFA1-46D5-A4F7-025AD9F9516F}">
    <filterColumn colId="0" hiddenButton="1"/>
    <filterColumn colId="1" hiddenButton="1"/>
  </autoFilter>
  <tableColumns count="2">
    <tableColumn id="1" xr3:uid="{2C8675B0-03FA-4D0B-8343-77E0847F382C}" name="תאריך הדיווח" dataDxfId="232" dataCellStyle="Normal_2007-16618"/>
    <tableColumn id="2" xr3:uid="{EF340031-FA00-496A-AEC1-D36774258670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D1EF47B-9E6A-45EC-889B-0C0501D35ED3}" name="TitleRegion1.a6.l26.1" displayName="TitleRegion1.a6.l26.1" ref="A6:L26" totalsRowShown="0" headerRowDxfId="217" dataDxfId="218" headerRowBorderDxfId="230" tableBorderDxfId="231">
  <autoFilter ref="A6:L26" xr:uid="{AD1EF47B-9E6A-45EC-889B-0C0501D35E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D92EFD3-AB81-434A-B0AC-DCFAEE6D423A}" name="שם המנפיק/שם נייר ערך"/>
    <tableColumn id="2" xr3:uid="{C7B8AF57-C23F-406B-8688-BBD2CA2FF396}" name="מספר ני&quot;ע" dataDxfId="229"/>
    <tableColumn id="3" xr3:uid="{9C211A84-0BF2-4DE8-ADD3-56D2ADDF52EE}" name="ספק המידע" dataDxfId="228"/>
    <tableColumn id="4" xr3:uid="{A13B0549-E6F3-47A3-B831-09E7CC244E4F}" name="מספר מנפיק" dataDxfId="227"/>
    <tableColumn id="5" xr3:uid="{2019764A-B772-42FA-B26C-89BE9AC8DB7F}" name="ענף מסחר" dataDxfId="226"/>
    <tableColumn id="6" xr3:uid="{00C60FDB-BACD-44B1-9ED5-B9CF97D39206}" name="סוג מטבע" dataDxfId="225"/>
    <tableColumn id="7" xr3:uid="{E5E11506-952C-41CF-87ED-45D82A79A889}" name="ערך נקוב****" dataDxfId="224"/>
    <tableColumn id="8" xr3:uid="{6FCCC84A-45A7-4253-AC83-D29C676F82DD}" name="שער***" dataDxfId="223"/>
    <tableColumn id="9" xr3:uid="{7CFFCFE6-F094-4D49-A999-C77538BAB7EA}" name="שווי הוגן" dataDxfId="222"/>
    <tableColumn id="10" xr3:uid="{68436032-B168-4402-AE14-597A7F514497}" name="שעור מערך נקוב מונפק" dataDxfId="221"/>
    <tableColumn id="11" xr3:uid="{3E34AA44-38D9-4987-9DBD-EFAD65487A6E}" name="שעור מנכסי אפיק ההשקעה" dataDxfId="220"/>
    <tableColumn id="12" xr3:uid="{44E1EC45-9D13-4763-8F1D-229612BC9EA8}" name="שעור מסך נכסי השקעה**" dataDxfId="219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5F17721-FAB1-4211-9463-8E2C83C5095C}" name="RowTitleRegion1.a1.b4.1" displayName="_RowTitleRegion1.a1.b4.1_13" ref="A1:B4" totalsRowShown="0" tableBorderDxfId="216">
  <autoFilter ref="A1:B4" xr:uid="{45F17721-FAB1-4211-9463-8E2C83C5095C}">
    <filterColumn colId="0" hiddenButton="1"/>
    <filterColumn colId="1" hiddenButton="1"/>
  </autoFilter>
  <tableColumns count="2">
    <tableColumn id="1" xr3:uid="{09B4D15D-46CA-4889-98AC-E54D413F8091}" name="תאריך הדיווח" dataDxfId="215" dataCellStyle="Normal_2007-16618"/>
    <tableColumn id="2" xr3:uid="{23A20382-9434-4995-A6A2-048E9ED22A9F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5C7884D-C753-46A4-A517-A09900D39F52}" name="TitleRegion1.a6.j76.1" displayName="TitleRegion1.a6.j76.1" ref="A6:J76" totalsRowShown="0" headerRowDxfId="202" dataDxfId="203" headerRowBorderDxfId="213" tableBorderDxfId="214">
  <autoFilter ref="A6:J76" xr:uid="{E5C7884D-C753-46A4-A517-A09900D39F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854D6C8-582E-4EE5-BEA0-E7973AB7069D}" name="שם המנפיק/שם נייר ערך"/>
    <tableColumn id="2" xr3:uid="{9AC5D775-A1B4-4B90-AB5D-E47058C53235}" name="מספר ני&quot;ע" dataDxfId="212"/>
    <tableColumn id="3" xr3:uid="{CC5291AC-6E99-4BD9-A26B-555057CC19F5}" name="סוג מטבע" dataDxfId="211"/>
    <tableColumn id="4" xr3:uid="{396A39D8-B990-40D3-ACC0-A760BE88D4D2}" name="תאריך רכישה" dataDxfId="210"/>
    <tableColumn id="5" xr3:uid="{8B616867-883F-49C4-B078-AC758AA37900}" name="ערך נקוב****" dataDxfId="209"/>
    <tableColumn id="6" xr3:uid="{4956F3ED-2878-457B-AE44-3F78E4DF9EC8}" name="שער***" dataDxfId="208"/>
    <tableColumn id="7" xr3:uid="{09085250-3782-4140-AFF1-219535FB15F4}" name="שווי הוגן" dataDxfId="207"/>
    <tableColumn id="8" xr3:uid="{24A6FC4D-2CCA-470A-842F-73B946A07A98}" name="שעור מערך נקוב מונפק" dataDxfId="206"/>
    <tableColumn id="9" xr3:uid="{3B09370A-6224-4FCA-B373-02FA71F75D71}" name="שעור מנכסי אפיק ההשקעה" dataDxfId="205"/>
    <tableColumn id="10" xr3:uid="{ACEF1E18-1C1C-4812-98E0-11F34F9D5D3A}" name="שעור מסך נכסי השקעה**" dataDxfId="204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07AA1C4-AC11-4EE1-8B0F-4E7D2D9973CD}" name="RowTitleRegion1.a1.b4.1" displayName="_RowTitleRegion1.a1.b4.1_14" ref="A1:B4" totalsRowShown="0" tableBorderDxfId="201">
  <autoFilter ref="A1:B4" xr:uid="{E07AA1C4-AC11-4EE1-8B0F-4E7D2D9973CD}">
    <filterColumn colId="0" hiddenButton="1"/>
    <filterColumn colId="1" hiddenButton="1"/>
  </autoFilter>
  <tableColumns count="2">
    <tableColumn id="1" xr3:uid="{E87E9A21-D7DF-4999-8C7C-5F5BBFABE9D3}" name="תאריך הדיווח" dataDxfId="200" dataCellStyle="Normal_2007-16618"/>
    <tableColumn id="2" xr3:uid="{372045D0-3DB2-404D-8C88-428B82A266F6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B7E007D-7C54-48CD-938B-B4BCA354F4C8}" name="TitleRegion1.a6.k18.1" displayName="TitleRegion1.a6.k18.1" ref="A6:K18" totalsRowShown="0" headerRowDxfId="186" dataDxfId="187" headerRowBorderDxfId="198" tableBorderDxfId="199">
  <autoFilter ref="A6:K18" xr:uid="{BB7E007D-7C54-48CD-938B-B4BCA354F4C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44AEABB-1ECC-432B-843D-903FBDE7D655}" name="שם המנפיק/שם נייר ערך"/>
    <tableColumn id="2" xr3:uid="{A1089151-C251-4B16-933B-EAE613FE6EA8}" name="מספר ני&quot;ע" dataDxfId="197"/>
    <tableColumn id="3" xr3:uid="{4BE74BB0-A9A4-4468-B17C-1E661A87A0CE}" name="ענף מסחר" dataDxfId="196"/>
    <tableColumn id="4" xr3:uid="{B060D2C8-C666-4BE3-B665-35B6CD759FA0}" name="סוג מטבע" dataDxfId="195"/>
    <tableColumn id="5" xr3:uid="{0404F68F-5610-4B98-B42B-47F665F996EB}" name="תאריך רכישה" dataDxfId="194"/>
    <tableColumn id="6" xr3:uid="{40B376BC-E7E5-4FE5-8F36-0BB8F0FF1AB3}" name="ערך נקוב****" dataDxfId="193"/>
    <tableColumn id="7" xr3:uid="{B27B34F7-53B8-42AD-BBF4-ED9D426B6FFC}" name="שער***" dataDxfId="192"/>
    <tableColumn id="8" xr3:uid="{32FF61AC-CEA5-446A-A016-7AEC9F000E4D}" name="שווי הוגן" dataDxfId="191"/>
    <tableColumn id="9" xr3:uid="{9453B9A2-E5D2-41D1-BD2D-400A8B5E8D10}" name="שעור מערך נקוב מונפק" dataDxfId="190"/>
    <tableColumn id="10" xr3:uid="{288CDD50-6ACA-4B98-A461-2CC44C7DD70B}" name="שעור מנכסי אפיק ההשקעה" dataDxfId="189"/>
    <tableColumn id="11" xr3:uid="{DB0BBD93-5276-41B0-A10E-9C2500DF235A}" name="שעור מסך נכסי השקעה**" dataDxfId="188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40A626E-8D64-4F44-868D-EB686BD26E4D}" name="RowTitleRegion1.a1.b4.1" displayName="_RowTitleRegion1.a1.b4.1_15" ref="A1:B4" totalsRowShown="0" tableBorderDxfId="185">
  <autoFilter ref="A1:B4" xr:uid="{440A626E-8D64-4F44-868D-EB686BD26E4D}">
    <filterColumn colId="0" hiddenButton="1"/>
    <filterColumn colId="1" hiddenButton="1"/>
  </autoFilter>
  <tableColumns count="2">
    <tableColumn id="1" xr3:uid="{A0EFCE0B-BA1D-471C-BD1B-AB454F2339E0}" name="תאריך הדיווח" dataDxfId="184" dataCellStyle="Normal_2007-16618"/>
    <tableColumn id="2" xr3:uid="{948D7F9D-3E96-4B39-B621-B5B26D9248F0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054BA78-A3F9-45D4-A76A-F9631C845D60}" name="TitleRegion1.a6.k36.1" displayName="TitleRegion1.a6.k36.1" ref="A6:K36" totalsRowShown="0" headerRowDxfId="170" dataDxfId="171" headerRowBorderDxfId="182" tableBorderDxfId="183">
  <autoFilter ref="A6:K36" xr:uid="{F054BA78-A3F9-45D4-A76A-F9631C845D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104BE0A-50A5-4F11-A0CC-006767FD43EE}" name="שם המנפיק/שם נייר ערך"/>
    <tableColumn id="2" xr3:uid="{A350399C-BEA1-42BA-836C-9DCC4816F78D}" name="מספר ני&quot;ע" dataDxfId="181"/>
    <tableColumn id="3" xr3:uid="{9F1C75AD-249E-491E-B67B-019D4BEDAF9A}" name="ענף מסחר" dataDxfId="180"/>
    <tableColumn id="4" xr3:uid="{EE46361A-AE7B-4AF5-B2E0-C4793E981AAC}" name="סוג מטבע" dataDxfId="179"/>
    <tableColumn id="5" xr3:uid="{AC5E855C-149F-443F-85B4-0FE8B57C808F}" name="תאריך רכישה" dataDxfId="178"/>
    <tableColumn id="6" xr3:uid="{187C6096-5FDF-4F84-B68E-9B227A414CC6}" name="ערך נקוב****" dataDxfId="177"/>
    <tableColumn id="7" xr3:uid="{9C2C1451-6A81-471D-B19C-A1C1D308C7FF}" name="שער***" dataDxfId="176"/>
    <tableColumn id="8" xr3:uid="{ADEC70BE-842D-41F9-9834-31E64FBDCAA3}" name="שווי הוגן" dataDxfId="175"/>
    <tableColumn id="9" xr3:uid="{CE7F6064-FECC-41D6-A674-E7BA8EC18558}" name="שעור מערך נקוב מונפק" dataDxfId="174"/>
    <tableColumn id="10" xr3:uid="{0E54C1BE-A6EA-4E1C-B786-F01BEA5724A8}" name="שעור מנכסי אפיק ההשקעה" dataDxfId="173"/>
    <tableColumn id="11" xr3:uid="{A7D5DC62-0210-4AB5-903A-CA826FADB837}" name="שעור מסך נכסי השקעה**" dataDxfId="172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98260FC-25A9-41EC-B015-E9CC4F201846}" name="RowTitleRegion1.a1.b4.1" displayName="_RowTitleRegion1.a1.b4.1_16" ref="A1:B4" totalsRowShown="0" tableBorderDxfId="169">
  <autoFilter ref="A1:B4" xr:uid="{298260FC-25A9-41EC-B015-E9CC4F201846}">
    <filterColumn colId="0" hiddenButton="1"/>
    <filterColumn colId="1" hiddenButton="1"/>
  </autoFilter>
  <tableColumns count="2">
    <tableColumn id="1" xr3:uid="{E39EE397-FF89-4367-A032-5A8EE292F3D7}" name="תאריך הדיווח" dataDxfId="168" dataCellStyle="Normal_2007-16618"/>
    <tableColumn id="2" xr3:uid="{29CFF361-21B1-4FF0-8B69-F2ABCD3D11B2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E882E44-4F27-4730-BC3F-093325D9F27B}" name="TitleRegion1.a6.j360.1" displayName="TitleRegion1.a6.j360.1" ref="A6:J360" totalsRowShown="0" headerRowDxfId="155" dataDxfId="156" headerRowBorderDxfId="166" tableBorderDxfId="167">
  <autoFilter ref="A6:J360" xr:uid="{DE882E44-4F27-4730-BC3F-093325D9F2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E9B4110-B3DF-42DB-8623-782194F4C2ED}" name="שם המנפיק/שם נייר ערך"/>
    <tableColumn id="2" xr3:uid="{027CC32C-AB60-48A3-8ABC-50B32D05648D}" name="מספר ני&quot;ע" dataDxfId="165"/>
    <tableColumn id="3" xr3:uid="{430DF741-4404-46E5-B834-D757A18B4523}" name="ענף מסחר" dataDxfId="164"/>
    <tableColumn id="4" xr3:uid="{AAF556A0-AB7C-406D-A956-5EAFA470676C}" name="סוג מטבע" dataDxfId="163"/>
    <tableColumn id="5" xr3:uid="{6E9E56ED-1383-4214-A699-E1120A7FA4F0}" name="תאריך רכישה" dataDxfId="162"/>
    <tableColumn id="6" xr3:uid="{C5DC595C-9062-44DF-B7A2-70C23320052E}" name="ערך נקוב****" dataDxfId="161"/>
    <tableColumn id="7" xr3:uid="{C5DCB329-A3BB-433B-A43E-7093F408C326}" name="שער***" dataDxfId="160"/>
    <tableColumn id="8" xr3:uid="{969D4472-2BCE-4654-898D-7D56B0817240}" name="שווי הוגן" dataDxfId="159"/>
    <tableColumn id="9" xr3:uid="{BDDE692E-4D7A-46CA-8106-4752755067DC}" name="שעור מנכסי אפיק ההשקעה" dataDxfId="158"/>
    <tableColumn id="10" xr3:uid="{BA6B8843-8772-4365-9E84-2779CA6D29C0}" name="שעור מסך נכסי השקעה**" dataDxfId="157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5CB10B79-E2D6-484C-9A1E-C21C9B34065E}" name="RowTitleRegion1.a1.b4.1" displayName="_RowTitleRegion1.a1.b4.1_17" ref="A1:B4" totalsRowShown="0" tableBorderDxfId="154">
  <autoFilter ref="A1:B4" xr:uid="{5CB10B79-E2D6-484C-9A1E-C21C9B34065E}">
    <filterColumn colId="0" hiddenButton="1"/>
    <filterColumn colId="1" hiddenButton="1"/>
  </autoFilter>
  <tableColumns count="2">
    <tableColumn id="1" xr3:uid="{2231EAF2-512C-4B32-BBF5-3FA6358B66B4}" name="תאריך הדיווח" dataDxfId="153" dataCellStyle="Normal_2007-16618"/>
    <tableColumn id="2" xr3:uid="{1DE1EB24-6E51-41D6-9D4E-A5DFB1D90674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202D13E-97BB-4F94-9285-77828B73577A}" name="TitleRegion1.a6.p41.1" displayName="TitleRegion1.a6.p41.1_" ref="A6:P41" totalsRowShown="0" headerRowDxfId="134" dataDxfId="135" headerRowBorderDxfId="151" tableBorderDxfId="152">
  <autoFilter ref="A6:P41" xr:uid="{4202D13E-97BB-4F94-9285-77828B7357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FEB77C57-169A-4036-AC9A-7E08C6175BCB}" name="שם המנפיק/שם נייר ערך"/>
    <tableColumn id="2" xr3:uid="{EED47727-4D97-4894-B4ED-9751193388A9}" name="מספר ני&quot;ע" dataDxfId="150"/>
    <tableColumn id="3" xr3:uid="{D4C307AD-58EC-4F10-AAAB-C7B1F805E915}" name="נכס הבסיס" dataDxfId="149"/>
    <tableColumn id="4" xr3:uid="{4B5D1851-6ED5-4634-A562-7814995A62FC}" name="דירוג" dataDxfId="148"/>
    <tableColumn id="5" xr3:uid="{DB95DBC2-0AF1-4FD9-B030-3C2338A7FDDA}" name="שם מדרג" dataDxfId="147"/>
    <tableColumn id="6" xr3:uid="{6DBADCED-3D2F-4DFD-A7B8-078517E46B1D}" name="תאריך רכישה" dataDxfId="146"/>
    <tableColumn id="7" xr3:uid="{DB364957-3FAE-4659-A1B3-F5065CABBD0E}" name="מח&quot;מ" dataDxfId="145"/>
    <tableColumn id="8" xr3:uid="{5DE6929A-F8BE-4C38-8DC5-356A9B39AC6C}" name="סוג מטבע" dataDxfId="144"/>
    <tableColumn id="9" xr3:uid="{7E25D150-F6AD-4EFE-A929-5F3F478CCBE9}" name="שיעור ריבית" dataDxfId="143"/>
    <tableColumn id="10" xr3:uid="{A75CCF3D-B640-4661-ADA2-1ACE488E8E83}" name="תשואה לפידיון" dataDxfId="142"/>
    <tableColumn id="11" xr3:uid="{280316B0-97E1-4B80-BE87-AB403A6D3B8E}" name="ערך נקוב****" dataDxfId="141"/>
    <tableColumn id="12" xr3:uid="{5DD945FD-97BE-4042-A5E0-0A5A47CF580D}" name="שער***" dataDxfId="140"/>
    <tableColumn id="13" xr3:uid="{363B6EA7-2319-4A3C-B737-AE9A88E2A335}" name="שווי הוגן" dataDxfId="139"/>
    <tableColumn id="14" xr3:uid="{B356E15C-8E71-4DED-92EC-B95283BAAE5A}" name="שעור מערך נקוב מונפק" dataDxfId="138"/>
    <tableColumn id="15" xr3:uid="{26C88465-EE1B-4B84-933D-A8B5D63BB2C1}" name="שעור מנכסי אפיק ההשקעה" dataDxfId="137"/>
    <tableColumn id="16" xr3:uid="{8E74D5AB-EEFD-41C3-B191-9E7ED6101666}" name="שעור מסך נכסי השקעה**" dataDxfId="136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FBA0E00-63EA-4ECE-9C2A-71C5830BDF1C}" name="RowTitleRegion1.a1.b4.1" displayName="_RowTitleRegion1.a1.b4.1_18" ref="A1:B4" totalsRowShown="0" tableBorderDxfId="133">
  <autoFilter ref="A1:B4" xr:uid="{4FBA0E00-63EA-4ECE-9C2A-71C5830BDF1C}">
    <filterColumn colId="0" hiddenButton="1"/>
    <filterColumn colId="1" hiddenButton="1"/>
  </autoFilter>
  <tableColumns count="2">
    <tableColumn id="1" xr3:uid="{3ADFC688-1FB2-4126-9034-2B287CBCFD98}" name="תאריך הדיווח" dataDxfId="132" dataCellStyle="Normal_2007-16618"/>
    <tableColumn id="2" xr3:uid="{3E426E94-7167-4688-A2E0-D8F452CC4BFD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157B7F8-1883-4D86-B0A4-642CF1089DAE}" name="TitleRegion1.a5.q419.1" displayName="TitleRegion1.a5.q419.1" ref="A5:Q419" totalsRowShown="0" headerRowDxfId="112" dataDxfId="113" headerRowBorderDxfId="130" tableBorderDxfId="131">
  <autoFilter ref="A5:Q419" xr:uid="{F157B7F8-1883-4D86-B0A4-642CF1089D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82BC7987-F1D3-42AA-973C-903FCC4E6F73}" name="שם המנפיק/שם נייר ערך"/>
    <tableColumn id="2" xr3:uid="{895F6EE4-CCBA-4CB0-9FF2-29DECD111B35}" name="קונסורציום כן/לא" dataDxfId="129"/>
    <tableColumn id="3" xr3:uid="{1C0E0A01-F388-44B4-90AE-436E8ED2E4EE}" name="מספר ני&quot;ע" dataDxfId="128"/>
    <tableColumn id="4" xr3:uid="{26556032-590D-4A40-87A6-9CDF00F399FA}" name="מספר מנפיק" dataDxfId="127"/>
    <tableColumn id="5" xr3:uid="{24E01D23-8275-4AEE-8FD9-4C932B9CBC7E}" name="דירוג" dataDxfId="126"/>
    <tableColumn id="6" xr3:uid="{F6A78C1B-63BF-4BDA-B953-B7E4710E2435}" name="תאריך רכישה" dataDxfId="125"/>
    <tableColumn id="7" xr3:uid="{7DFE6BD8-54EA-4B80-BFDB-5E7F000155DD}" name="שם מדרג" dataDxfId="124"/>
    <tableColumn id="8" xr3:uid="{C90D0482-F153-45AA-9FCD-A006450F8C66}" name="מח&quot;מ" dataDxfId="123"/>
    <tableColumn id="9" xr3:uid="{2AC8B5F9-D9FF-4944-9249-0702574CB847}" name="ענף משק" dataDxfId="122"/>
    <tableColumn id="10" xr3:uid="{34A89F1B-A750-4A99-8D0C-AF315D5DE929}" name="סוג מטבע" dataDxfId="121"/>
    <tableColumn id="11" xr3:uid="{D234B628-98A9-4227-AB14-286A975A8385}" name="שיעור ריבית ממוצע" dataDxfId="120"/>
    <tableColumn id="12" xr3:uid="{E77A22B6-A8F2-4CBF-8E39-9AF11E1DC863}" name="תשואה לפידיון" dataDxfId="119"/>
    <tableColumn id="13" xr3:uid="{B3D6C223-494C-4123-A9A7-D7578C17353D}" name="ערך נקוב****" dataDxfId="118"/>
    <tableColumn id="14" xr3:uid="{2DFC0932-E98E-4090-83C4-26EA56740DDC}" name="שער***" dataDxfId="117"/>
    <tableColumn id="15" xr3:uid="{AFE13B6A-0079-4572-BF63-A2D694AC809A}" name="שווי הוגן" dataDxfId="116"/>
    <tableColumn id="16" xr3:uid="{7FDE3611-7153-49F6-A54B-63918674A88A}" name="שעור מנכסי אפיק ההשקעה" dataDxfId="115"/>
    <tableColumn id="17" xr3:uid="{93308FE9-C766-4A7D-BD3D-2DC748199A52}" name="שעור מסך נכסי השקעה**" dataDxfId="11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AB05CC3-F3CC-4AA8-978A-CBD08E4D9B18}" name="RowTitleRegion1.a1.b4.1" displayName="_RowTitleRegion1.a1.b4.1_19" ref="A1:B4" totalsRowShown="0" tableBorderDxfId="111">
  <autoFilter ref="A1:B4" xr:uid="{BAB05CC3-F3CC-4AA8-978A-CBD08E4D9B18}">
    <filterColumn colId="0" hiddenButton="1"/>
    <filterColumn colId="1" hiddenButton="1"/>
  </autoFilter>
  <tableColumns count="2">
    <tableColumn id="1" xr3:uid="{979BEB56-2CB1-47AC-BF86-9841F455EEAF}" name="תאריך הדיווח" dataDxfId="110" dataCellStyle="Normal_2007-16618"/>
    <tableColumn id="2" xr3:uid="{41111A66-9215-4A6B-BC02-8F6111FD4025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7A3A98D-EAEE-497C-9DA8-8A1B6029A1B1}" name="TitleRegion1.a5.n25.1" displayName="TitleRegion1.a5.n25.1" ref="A5:N25" totalsRowShown="0" headerRowDxfId="94" dataDxfId="95" headerRowBorderDxfId="109">
  <autoFilter ref="A5:N25" xr:uid="{47A3A98D-EAEE-497C-9DA8-8A1B6029A1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F5AC15D-44B7-43AB-8A23-08CB21922DF4}" name="שם המנפיק/שם נייר ערך"/>
    <tableColumn id="2" xr3:uid="{B260F454-3756-4AB6-9EE5-3015BFD98101}" name="מספר ני&quot;ע" dataDxfId="108"/>
    <tableColumn id="3" xr3:uid="{C5EEB80E-E8ED-4E00-ACE1-462A81CFFE78}" name="מספר מנפיק" dataDxfId="107"/>
    <tableColumn id="4" xr3:uid="{84809BF6-75E6-4FF7-86E4-A03390A2FF34}" name="דירוג" dataDxfId="106"/>
    <tableColumn id="5" xr3:uid="{C0EF5174-66E0-4969-8ACC-E415B8FE75F0}" name="שם מדרג" dataDxfId="105"/>
    <tableColumn id="6" xr3:uid="{768B7F9D-6959-452C-98C8-A191C7ABDB0A}" name="מח&quot;מ" dataDxfId="104"/>
    <tableColumn id="7" xr3:uid="{D19E3126-E0DF-43AA-A9DF-AC32401675A0}" name="סוג מטבע" dataDxfId="103"/>
    <tableColumn id="8" xr3:uid="{7E96D8BF-F5EE-43F5-B0BE-1607929080FB}" name="תנאי ושיעור ריבית" dataDxfId="102"/>
    <tableColumn id="9" xr3:uid="{FE11D2AD-53E8-43DD-92B1-589B6550911F}" name="תשואה לפידיון" dataDxfId="101"/>
    <tableColumn id="10" xr3:uid="{412765EA-C37A-42CB-87A4-32B61EFE930E}" name="ערך נקוב****" dataDxfId="100"/>
    <tableColumn id="11" xr3:uid="{A98A98C3-FF3F-4FE5-8F05-8F52771B0933}" name="שער***" dataDxfId="99"/>
    <tableColumn id="12" xr3:uid="{7A96FC5D-0DB7-4CD5-AF1C-4E3753F4C963}" name="שווי הוגן" dataDxfId="98"/>
    <tableColumn id="13" xr3:uid="{E9282A19-906D-4177-82F6-E70240F34E22}" name="שעור מנכסי אפיק ההשקעה" dataDxfId="97"/>
    <tableColumn id="14" xr3:uid="{A2AFB708-A87B-45F7-931F-CCBBF3E1BD4A}" name="שעור מסך נכסי השקעה**" dataDxfId="96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02CAF2A-0CDF-43A4-94CB-4402FCF0665C}" name="RowTitleRegion1.a1.b4.1" displayName="_RowTitleRegion1.a1.b4.1_20" ref="A1:B4" totalsRowShown="0" tableBorderDxfId="93">
  <autoFilter ref="A1:B4" xr:uid="{C02CAF2A-0CDF-43A4-94CB-4402FCF0665C}">
    <filterColumn colId="0" hiddenButton="1"/>
    <filterColumn colId="1" hiddenButton="1"/>
  </autoFilter>
  <tableColumns count="2">
    <tableColumn id="1" xr3:uid="{B11EC2B9-EABB-4F87-AD9A-530F351B1F6C}" name="תאריך הדיווח" dataDxfId="92" dataCellStyle="Normal_2007-16618"/>
    <tableColumn id="2" xr3:uid="{FFA0B9E8-DA27-4FBD-A1C5-2A26254084E6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77C4D60-9B17-4A1C-834F-D9AA17D2A37B}" name="TitleRegion1.a5.i20.1" displayName="TitleRegion1.a5.i20.1" ref="A5:I20" totalsRowShown="0" headerRowDxfId="80" dataDxfId="81" headerRowBorderDxfId="91">
  <autoFilter ref="A5:I20" xr:uid="{C77C4D60-9B17-4A1C-834F-D9AA17D2A3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DFF1DFD1-E29A-42E6-9F19-2810EF27DAB9}" name="שם המנפיק/שם נייר ערך" dataDxfId="90"/>
    <tableColumn id="2" xr3:uid="{C5249679-1F9B-4AC4-8732-BED91930BD57}" name="תאריך שערוך אחרון" dataDxfId="89"/>
    <tableColumn id="3" xr3:uid="{C36E1CA3-2A45-484B-BDF1-ED3A9EB4B85E}" name="אופי הנכס" dataDxfId="88"/>
    <tableColumn id="4" xr3:uid="{1BF20E6C-31C9-44AC-BFF6-77EB15970039}" name="שעור תשואה במהלך התקופה" dataDxfId="87"/>
    <tableColumn id="5" xr3:uid="{2870D8BA-16DB-4AF6-8312-E97482DD2EF5}" name="סוג מטבע" dataDxfId="86"/>
    <tableColumn id="6" xr3:uid="{04B18DBA-1619-400D-B4CB-0CF6CC4BD9FD}" name="שווי משוערך" dataDxfId="85"/>
    <tableColumn id="7" xr3:uid="{09BD5C48-1ECF-4281-BBA9-5247B5E9F645}" name="שעור מנכסי אפיק ההשקעה" dataDxfId="84">
      <calculatedColumnFormula>F6/$F$8</calculatedColumnFormula>
    </tableColumn>
    <tableColumn id="8" xr3:uid="{D78B4398-3FEC-48D2-A984-D64C022D88F7}" name="שעור מסך נכסי השקעה" dataDxfId="83">
      <calculatedColumnFormula>F6/'סכום נכסי הקרן'!$C$41</calculatedColumnFormula>
    </tableColumn>
    <tableColumn id="9" xr3:uid="{54D6728A-9383-4F6F-A782-5B313FBF60E1}" name="כתובת הנכס" dataDxfId="82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0D78886-3822-4E22-93E7-EB80D09936B1}" name="RowTitleRegion1.a1.b4.1" displayName="_RowTitleRegion1.a1.b4.1_21" ref="A1:B4" totalsRowShown="0" tableBorderDxfId="79">
  <autoFilter ref="A1:B4" xr:uid="{B0D78886-3822-4E22-93E7-EB80D09936B1}">
    <filterColumn colId="0" hiddenButton="1"/>
    <filterColumn colId="1" hiddenButton="1"/>
  </autoFilter>
  <tableColumns count="2">
    <tableColumn id="1" xr3:uid="{A6A29F97-292B-42C4-99C5-46D5ACC2BAD5}" name="תאריך הדיווח" dataDxfId="78" dataCellStyle="Normal_2007-16618"/>
    <tableColumn id="2" xr3:uid="{320E9A48-D288-4836-A57B-8B173A65C15E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1AB02B3-72AC-40B5-BEE4-D3C4F21E2949}" name="TitleRegion1.a5.j12.1" displayName="TitleRegion1.a5.j12.1" ref="A5:J12" totalsRowShown="0" headerRowDxfId="74" headerRowBorderDxfId="77" headerRowCellStyle="Normal_2007-16618">
  <autoFilter ref="A5:J12" xr:uid="{A1AB02B3-72AC-40B5-BEE4-D3C4F21E29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AA2C93C-E6A9-4A67-A134-5FA39C76F52A}" name="שם המנפיק/שם נייר ערך"/>
    <tableColumn id="2" xr3:uid="{43A97FE5-8D4A-4779-97B8-7585B1A56C2A}" name="מספר מנפיק" dataDxfId="76"/>
    <tableColumn id="3" xr3:uid="{18D1B19F-956C-4CA3-93F2-1E2DA26E55BE}" name="דירוג"/>
    <tableColumn id="4" xr3:uid="{CFB28686-A6C0-49D2-B2D0-E20E45DA5588}" name="שם המדרג" dataDxfId="75"/>
    <tableColumn id="5" xr3:uid="{15996F4B-9E29-4782-8DF3-18853AE27E76}" name="שעור הריבית"/>
    <tableColumn id="6" xr3:uid="{F6FA8FDC-D8AC-4052-AB72-A60E215EAE68}" name="סוג מטבע"/>
    <tableColumn id="7" xr3:uid="{CEE618A5-0981-4E46-AAE8-FB33C35ED135}" name="תשואה לפדיון"/>
    <tableColumn id="8" xr3:uid="{05748A8E-BCA3-4ACD-A954-FEB6F1D38182}" name="שווי הוגן"/>
    <tableColumn id="9" xr3:uid="{1F1D7D06-CDC8-4B58-9C23-984573DEBD60}" name="שעור מנכסי אפיק ההשקעה"/>
    <tableColumn id="10" xr3:uid="{197EFF9E-0337-44CF-8F08-345BD55B0C78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76C8FAC-9403-4118-B0F7-D7401993F14D}" name="RowTitleRegion1.a1.b4.1" displayName="_RowTitleRegion1.a1.b4.1_22" ref="A1:B4" totalsRowShown="0" tableBorderDxfId="73">
  <autoFilter ref="A1:B4" xr:uid="{E76C8FAC-9403-4118-B0F7-D7401993F14D}">
    <filterColumn colId="0" hiddenButton="1"/>
    <filterColumn colId="1" hiddenButton="1"/>
  </autoFilter>
  <tableColumns count="2">
    <tableColumn id="1" xr3:uid="{95CE1AD8-F91C-40F0-8AA7-DA18B143179B}" name="תאריך הדיווח" dataDxfId="72" dataCellStyle="Normal_2007-16618"/>
    <tableColumn id="2" xr3:uid="{BD36683C-AC2F-497A-B54A-3751C843D1E0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B1A7D14-6E7D-4634-BB05-DE5DAF5B5A83}" name="TitleRegion1.a5.j33.1" displayName="TitleRegion1.a5.j33.1" ref="A5:J33" totalsRowShown="0" headerRowDxfId="65" headerRowBorderDxfId="71">
  <autoFilter ref="A5:J33" xr:uid="{2B1A7D14-6E7D-4634-BB05-DE5DAF5B5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527AE43-ADA2-498D-81EF-784D48DA9D50}" name="שם המנפיק/שם נייר ערך"/>
    <tableColumn id="2" xr3:uid="{599A5614-8434-4F4C-BEDC-BEA2ABCB017A}" name="מספר ני&quot;ע"/>
    <tableColumn id="3" xr3:uid="{28FD9E7A-623E-47A4-8E41-8AFEBDE0548D}" name="דירוג"/>
    <tableColumn id="4" xr3:uid="{E4844358-F817-4819-A6A3-5A070D0FA8D0}" name="שם המדרג"/>
    <tableColumn id="5" xr3:uid="{C0F00130-57A6-47B3-BB45-882CF4C08600}" name="שעור הריבית" dataDxfId="70"/>
    <tableColumn id="6" xr3:uid="{19AE3782-C09D-40CA-AB75-907E2F9B093F}" name="סוג מטבע"/>
    <tableColumn id="7" xr3:uid="{6C55D356-7C97-4AE2-B4A7-B830B1561FB6}" name="תשואה לפדיון" dataDxfId="69"/>
    <tableColumn id="8" xr3:uid="{6428D9C5-BAD6-4AA1-B2F4-E95941EFF9A8}" name="שווי הוגן" dataDxfId="68"/>
    <tableColumn id="9" xr3:uid="{7B84FDBD-A973-490D-8562-70F22A2D6FEF}" name="שעור מנכסי אפיק ההשקעה" dataDxfId="67"/>
    <tableColumn id="10" xr3:uid="{712A2F00-399A-4857-801B-2593B3437CD6}" name="שעור מסך נכסי השקעה" dataDxfId="66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72BDCF6-AD43-43E9-86E6-BB56F148C308}" name="RowTitleRegion1.a1.b4.1" displayName="_RowTitleRegion1.a1.b4.1_23" ref="A1:B4" totalsRowShown="0" tableBorderDxfId="64">
  <autoFilter ref="A1:B4" xr:uid="{372BDCF6-AD43-43E9-86E6-BB56F148C308}">
    <filterColumn colId="0" hiddenButton="1"/>
    <filterColumn colId="1" hiddenButton="1"/>
  </autoFilter>
  <tableColumns count="2">
    <tableColumn id="1" xr3:uid="{95D94769-B534-4416-946C-8D7621CC99CC}" name="תאריך הדיווח" dataDxfId="63" dataCellStyle="Normal_2007-16618"/>
    <tableColumn id="2" xr3:uid="{7C773175-AF68-452C-BB25-DE25DAE50129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AFFD51B-5204-4641-9FF7-534DA3C19114}" name="TitleRegion1.a5.c81.1" displayName="TitleRegion1.a5.c81.1" ref="A5:C81" totalsRowShown="0" headerRowBorderDxfId="62">
  <autoFilter ref="A5:C81" xr:uid="{0AFFD51B-5204-4641-9FF7-534DA3C19114}">
    <filterColumn colId="0" hiddenButton="1"/>
    <filterColumn colId="1" hiddenButton="1"/>
    <filterColumn colId="2" hiddenButton="1"/>
  </autoFilter>
  <tableColumns count="3">
    <tableColumn id="1" xr3:uid="{597518A1-A7DF-4AEA-A063-E38B1CA7B087}" name="שם המנפיק/שם נייר ערך"/>
    <tableColumn id="2" xr3:uid="{F753172A-7286-4040-9201-358C0DF92766}" name="סכום ההתחייבות" dataDxfId="61" dataCellStyle="Comma"/>
    <tableColumn id="3" xr3:uid="{67E8907D-BB2D-4472-B32E-B1DB33B4A043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848457D-1510-46C4-806F-2A4B1898C128}" name="RowTitleRegion1.a1.b4.1" displayName="_RowTitleRegion1.a1.b4.1_24" ref="A1:B4" totalsRowShown="0" tableBorderDxfId="59">
  <autoFilter ref="A1:B4" xr:uid="{3848457D-1510-46C4-806F-2A4B1898C128}">
    <filterColumn colId="0" hiddenButton="1"/>
    <filterColumn colId="1" hiddenButton="1"/>
  </autoFilter>
  <tableColumns count="2">
    <tableColumn id="1" xr3:uid="{3D99E8F1-13BB-447E-9AAF-09782F69A6F7}" name="תאריך הדיווח" dataDxfId="58" dataCellStyle="Normal_2007-16618"/>
    <tableColumn id="2" xr3:uid="{024D91CD-6A2C-494B-A392-48A31B8D97A7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0349237-5E1F-4FA4-836A-234550529A41}" name="TitleRegion1.a5.o25.1" displayName="TitleRegion1.a5.o25.1" ref="A5:O25" totalsRowShown="0" headerRowDxfId="40" dataDxfId="41" headerRowBorderDxfId="56" tableBorderDxfId="57">
  <autoFilter ref="A5:O25" xr:uid="{10349237-5E1F-4FA4-836A-234550529A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7099B44-E15A-4700-8FD4-662AE4F7D2AA}" name="שם המנפיק/שם נייר ערך"/>
    <tableColumn id="2" xr3:uid="{2203B656-CD17-46D0-85B9-82D8BB638373}" name="מספר ני&quot;ע" dataDxfId="55"/>
    <tableColumn id="3" xr3:uid="{8EA5F638-6269-47D3-A1A4-906CA52DF4B7}" name="ענף מסחר" dataDxfId="54"/>
    <tableColumn id="4" xr3:uid="{24266EF7-6B8F-4C4D-A673-1CE6904F48E3}" name="דירוג" dataDxfId="53"/>
    <tableColumn id="5" xr3:uid="{C8345A08-19D4-473E-9EC5-4FF1BD28E8FC}" name="שם מדרג" dataDxfId="52"/>
    <tableColumn id="6" xr3:uid="{91646625-E68B-4206-8FBC-3938A11D1F2C}" name="תאריך רכישה" dataDxfId="51"/>
    <tableColumn id="7" xr3:uid="{AD56C886-0A5B-44A8-BA8A-BA89AB7178D0}" name="מח&quot;מ" dataDxfId="50"/>
    <tableColumn id="8" xr3:uid="{49B5EE21-1401-4BAB-A9F2-1E85CB5E3EF6}" name="סוג מטבע" dataDxfId="49"/>
    <tableColumn id="9" xr3:uid="{4213996E-606D-4325-A2A2-1BD4EC81B986}" name="שיעור ריבית" dataDxfId="48"/>
    <tableColumn id="10" xr3:uid="{919C6CFE-4134-4BDB-A5E8-D282132A42C9}" name="ריבית אפקטיבית" dataDxfId="47"/>
    <tableColumn id="11" xr3:uid="{64DCD1D8-4BD3-4E08-90A3-D030E744CD5F}" name="ערך נקוב ****" dataDxfId="46"/>
    <tableColumn id="12" xr3:uid="{9D1F00BB-A27F-497D-855F-F72237090B49}" name="עלות מתואמת" dataDxfId="45"/>
    <tableColumn id="13" xr3:uid="{D2D28D66-643E-4A87-AF80-1E14C0B0168B}" name="שעור מערך נקוב מונפק" dataDxfId="44"/>
    <tableColumn id="14" xr3:uid="{473012CA-2989-4710-A579-8FA371EAFBD0}" name="שעור מנכסי אפיק ההשקעה" dataDxfId="43"/>
    <tableColumn id="15" xr3:uid="{4C9B9D4A-61C6-4DD5-B4A0-F52628CE146C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4E83398B-B035-4C46-B0DE-538D0B7EE7E8}" name="RowTitleRegion1.a1.b4.1" displayName="_RowTitleRegion1.a1.b4.1_25" ref="A1:B4" totalsRowShown="0" tableBorderDxfId="39">
  <autoFilter ref="A1:B4" xr:uid="{4E83398B-B035-4C46-B0DE-538D0B7EE7E8}">
    <filterColumn colId="0" hiddenButton="1"/>
    <filterColumn colId="1" hiddenButton="1"/>
  </autoFilter>
  <tableColumns count="2">
    <tableColumn id="1" xr3:uid="{FF8F9ADA-77A2-4291-AD1D-E37EF04F3CEA}" name="תאריך הדיווח" dataDxfId="38" dataCellStyle="Normal_2007-16618"/>
    <tableColumn id="2" xr3:uid="{42EEFF5A-4E16-4DA7-9CB4-9A2522AE3EBF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054F72A-7C33-4366-A268-4EEE1BA193E1}" name="TitleRegion1.a5.o25.1" displayName="TitleRegion1.a5.o25.1_" ref="A5:O25" totalsRowShown="0" headerRowDxfId="20" dataDxfId="21" headerRowBorderDxfId="36" tableBorderDxfId="37">
  <autoFilter ref="A5:O25" xr:uid="{8054F72A-7C33-4366-A268-4EEE1BA193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FA233657-9F3B-4566-82B4-403A1AA5EC3D}" name="שם המנפיק/שם נייר ערך"/>
    <tableColumn id="2" xr3:uid="{C158677C-29CC-4AA9-A194-354E06344FE6}" name="מספר ני&quot;ע" dataDxfId="35"/>
    <tableColumn id="3" xr3:uid="{D614FBEB-DC84-470E-8AFA-065AC05765AF}" name="ענף מסחר" dataDxfId="34"/>
    <tableColumn id="4" xr3:uid="{23FCAFFC-11E1-4A4B-BCAE-B4F7E6C4F90E}" name="דירוג" dataDxfId="33"/>
    <tableColumn id="5" xr3:uid="{11A820F8-6E9F-4248-A7CB-E52A6753D935}" name="שם מדרג" dataDxfId="32"/>
    <tableColumn id="6" xr3:uid="{25CC8C20-8859-4324-BF93-7C8758F8EB8D}" name="תאריך רכישה" dataDxfId="31"/>
    <tableColumn id="7" xr3:uid="{82F296A3-9FC7-497A-8740-7F11DCFA572F}" name="מח&quot;מ" dataDxfId="30"/>
    <tableColumn id="8" xr3:uid="{9729F719-576B-4E62-9B89-455530203CFA}" name="סוג מטבע" dataDxfId="29"/>
    <tableColumn id="9" xr3:uid="{AAA01606-A6D2-4753-AB3B-92FAC0BD7DAC}" name="שיעור ריבית" dataDxfId="28"/>
    <tableColumn id="10" xr3:uid="{48C28FFC-51F4-4455-AF1E-E8D875174866}" name="ריבית אפקטיבית" dataDxfId="27"/>
    <tableColumn id="11" xr3:uid="{55729B16-43A7-4DD8-8B6C-52A1262F811E}" name="ערך נקוב****" dataDxfId="26"/>
    <tableColumn id="12" xr3:uid="{C15D411A-F5B6-44A6-BF84-7471D7D6A421}" name="עלות מתואמת" dataDxfId="25"/>
    <tableColumn id="13" xr3:uid="{51014696-557C-44E7-B8B8-DEE00B9D1F67}" name="שעור מערך נקוב מונפק" dataDxfId="24"/>
    <tableColumn id="14" xr3:uid="{FCEF923D-71EB-419A-9FF1-9DE77ABC2278}" name="שעור מנכסי אפיק ההשקעה" dataDxfId="23"/>
    <tableColumn id="15" xr3:uid="{29CEED94-24B9-4B57-97F8-FCCE09968CA2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54632B6-CBE1-4067-BC5A-D48E94FE55CB}" name="RowTitleRegion1.a1.b4.1" displayName="_RowTitleRegion1.a1.b4.1_26" ref="A1:B4" totalsRowShown="0" tableBorderDxfId="19">
  <autoFilter ref="A1:B4" xr:uid="{354632B6-CBE1-4067-BC5A-D48E94FE55CB}">
    <filterColumn colId="0" hiddenButton="1"/>
    <filterColumn colId="1" hiddenButton="1"/>
  </autoFilter>
  <tableColumns count="2">
    <tableColumn id="1" xr3:uid="{C0747D74-4F7E-4FEE-B589-9C061BE705FA}" name="תאריך הדיווח" dataDxfId="18" dataCellStyle="Normal_2007-16618"/>
    <tableColumn id="2" xr3:uid="{2BEF08BF-A518-4B78-AD0E-2D1CA6D41101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030D4DF-58C4-406C-A47D-6C914425336C}" name="TitleRegion1.a5.o26.1" displayName="TitleRegion1.a5.o26.1" ref="A5:O26" totalsRowShown="0" headerRowDxfId="0" dataDxfId="1" headerRowBorderDxfId="16" tableBorderDxfId="17">
  <autoFilter ref="A5:O26" xr:uid="{6030D4DF-58C4-406C-A47D-6C91442533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60B11EC-E883-455E-B93C-1BECD75B7C72}" name="שם המנפיק/שם נייר ערך"/>
    <tableColumn id="2" xr3:uid="{50A6E7B2-DAF3-493E-8BAC-F824235A499E}" name="מספר ני&quot;ע" dataDxfId="15"/>
    <tableColumn id="3" xr3:uid="{3F3F3E72-6051-435E-97B1-983DCE1EE3F8}" name="ענף מסחר" dataDxfId="14"/>
    <tableColumn id="4" xr3:uid="{9E01B49F-1E9B-42BB-8BDF-200C3F4AED70}" name="דירוג" dataDxfId="13"/>
    <tableColumn id="5" xr3:uid="{E4DDCAA4-7A4D-439A-8DB7-0890BF22E328}" name="שם מדרג" dataDxfId="12"/>
    <tableColumn id="6" xr3:uid="{352B8023-1A64-4465-933B-7DAC78D43339}" name="תאריך רכישה" dataDxfId="11"/>
    <tableColumn id="7" xr3:uid="{4F00BE4E-1E29-47C3-99D9-261CB9342E04}" name="מח&quot;מ" dataDxfId="10"/>
    <tableColumn id="8" xr3:uid="{88A5D12E-6D34-46D7-BD37-116356125BBE}" name="סוג מטבע" dataDxfId="9"/>
    <tableColumn id="9" xr3:uid="{C6E61516-954A-4474-93A5-68A75BBE811C}" name="שיעור ריבית" dataDxfId="8"/>
    <tableColumn id="10" xr3:uid="{398D4B16-38CF-4168-B7DF-876CB99231C6}" name="ריבית אפקטיבית" dataDxfId="7"/>
    <tableColumn id="11" xr3:uid="{22346CFF-843A-43F8-AF1E-DEFFFF65255C}" name="ערך נקוב****" dataDxfId="6"/>
    <tableColumn id="12" xr3:uid="{2DFD79E5-C730-4E1C-B0EF-776E5F8A3DF3}" name="עלות מתואמת" dataDxfId="5"/>
    <tableColumn id="13" xr3:uid="{8EFDDE4A-2466-4755-A4BA-944303D7E31B}" name="שעור מערך נקוב מונפק" dataDxfId="4"/>
    <tableColumn id="14" xr3:uid="{498D5BD5-81D1-4F5F-9CAA-C78BBFDF60AD}" name="שעור מנכסי אפיק ההשקעה" dataDxfId="3"/>
    <tableColumn id="15" xr3:uid="{0F9FD240-F8B9-43D7-8DCF-F5DAF7E491E5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0" t="s">
        <v>3561</v>
      </c>
    </row>
    <row r="2" spans="1:30">
      <c r="B2" s="2" t="s">
        <v>1</v>
      </c>
      <c r="C2" s="9" t="s">
        <v>2772</v>
      </c>
    </row>
    <row r="3" spans="1:30">
      <c r="B3" s="2" t="s">
        <v>2</v>
      </c>
      <c r="C3" s="20" t="s">
        <v>2773</v>
      </c>
    </row>
    <row r="4" spans="1:30">
      <c r="B4" s="2" t="s">
        <v>3</v>
      </c>
      <c r="C4" s="61" t="s">
        <v>165</v>
      </c>
    </row>
    <row r="5" spans="1:30" ht="18.75">
      <c r="A5" s="92" t="s">
        <v>3562</v>
      </c>
      <c r="B5" s="91" t="s">
        <v>4</v>
      </c>
      <c r="C5" s="93" t="s">
        <v>3563</v>
      </c>
      <c r="D5" s="94" t="s">
        <v>3564</v>
      </c>
    </row>
    <row r="6" spans="1:30" s="3" customFormat="1">
      <c r="A6" s="95" t="s">
        <v>3562</v>
      </c>
      <c r="B6" s="96" t="s">
        <v>3562</v>
      </c>
      <c r="C6" s="40" t="s">
        <v>5</v>
      </c>
      <c r="D6" s="41" t="s">
        <v>159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95" t="s">
        <v>3562</v>
      </c>
      <c r="B7" s="96" t="s">
        <v>3562</v>
      </c>
      <c r="C7" s="42" t="s">
        <v>6</v>
      </c>
      <c r="D7" s="43" t="s">
        <v>7</v>
      </c>
    </row>
    <row r="8" spans="1:30" s="4" customFormat="1" ht="20.25">
      <c r="A8" s="97" t="s">
        <v>3562</v>
      </c>
      <c r="B8" s="98" t="s">
        <v>3562</v>
      </c>
      <c r="C8" s="45" t="s">
        <v>8</v>
      </c>
      <c r="D8" s="44" t="s">
        <v>9</v>
      </c>
    </row>
    <row r="9" spans="1:30" s="4" customFormat="1" ht="20.25">
      <c r="A9" s="97" t="s">
        <v>3562</v>
      </c>
      <c r="B9" s="46" t="s">
        <v>10</v>
      </c>
      <c r="C9" s="99" t="s">
        <v>3562</v>
      </c>
      <c r="D9" s="100" t="s">
        <v>3562</v>
      </c>
    </row>
    <row r="10" spans="1:30">
      <c r="A10" s="6" t="s">
        <v>11</v>
      </c>
      <c r="B10" s="47" t="s">
        <v>12</v>
      </c>
      <c r="C10" s="53">
        <v>10456.005176213757</v>
      </c>
      <c r="D10" s="54">
        <v>8.6099999999999996E-2</v>
      </c>
    </row>
    <row r="11" spans="1:30">
      <c r="A11" s="92" t="s">
        <v>3562</v>
      </c>
      <c r="B11" s="47" t="s">
        <v>13</v>
      </c>
      <c r="C11" s="101" t="s">
        <v>3562</v>
      </c>
      <c r="D11" s="101" t="s">
        <v>3562</v>
      </c>
    </row>
    <row r="12" spans="1:30">
      <c r="A12" s="7" t="s">
        <v>11</v>
      </c>
      <c r="B12" s="48" t="s">
        <v>14</v>
      </c>
      <c r="C12" s="55">
        <v>35718.863534324941</v>
      </c>
      <c r="D12" s="56">
        <v>0.29399999999999998</v>
      </c>
    </row>
    <row r="13" spans="1:30">
      <c r="A13" s="7" t="s">
        <v>11</v>
      </c>
      <c r="B13" s="48" t="s">
        <v>15</v>
      </c>
      <c r="C13" s="55">
        <v>0</v>
      </c>
      <c r="D13" s="56">
        <v>0</v>
      </c>
    </row>
    <row r="14" spans="1:30">
      <c r="A14" s="7" t="s">
        <v>11</v>
      </c>
      <c r="B14" s="48" t="s">
        <v>16</v>
      </c>
      <c r="C14" s="55">
        <v>37377.035516485892</v>
      </c>
      <c r="D14" s="56">
        <v>0.30759999999999998</v>
      </c>
    </row>
    <row r="15" spans="1:30">
      <c r="A15" s="7" t="s">
        <v>11</v>
      </c>
      <c r="B15" s="48" t="s">
        <v>17</v>
      </c>
      <c r="C15" s="55">
        <v>3667.2984404133504</v>
      </c>
      <c r="D15" s="56">
        <v>3.0200000000000001E-2</v>
      </c>
    </row>
    <row r="16" spans="1:30">
      <c r="A16" s="7" t="s">
        <v>11</v>
      </c>
      <c r="B16" s="48" t="s">
        <v>163</v>
      </c>
      <c r="C16" s="55">
        <v>10936.881848274463</v>
      </c>
      <c r="D16" s="56">
        <v>0.09</v>
      </c>
    </row>
    <row r="17" spans="1:4">
      <c r="A17" s="7" t="s">
        <v>11</v>
      </c>
      <c r="B17" s="48" t="s">
        <v>18</v>
      </c>
      <c r="C17" s="55">
        <v>1257.357565986335</v>
      </c>
      <c r="D17" s="56">
        <v>1.03E-2</v>
      </c>
    </row>
    <row r="18" spans="1:4">
      <c r="A18" s="7" t="s">
        <v>11</v>
      </c>
      <c r="B18" s="48" t="s">
        <v>19</v>
      </c>
      <c r="C18" s="55">
        <v>0.38928157676699998</v>
      </c>
      <c r="D18" s="56">
        <v>0</v>
      </c>
    </row>
    <row r="19" spans="1:4">
      <c r="A19" s="7" t="s">
        <v>11</v>
      </c>
      <c r="B19" s="48" t="s">
        <v>20</v>
      </c>
      <c r="C19" s="55">
        <v>10.0402776</v>
      </c>
      <c r="D19" s="56">
        <v>1E-4</v>
      </c>
    </row>
    <row r="20" spans="1:4">
      <c r="A20" s="7" t="s">
        <v>11</v>
      </c>
      <c r="B20" s="48" t="s">
        <v>21</v>
      </c>
      <c r="C20" s="55">
        <v>271.7836653632815</v>
      </c>
      <c r="D20" s="56">
        <v>2.2000000000000001E-3</v>
      </c>
    </row>
    <row r="21" spans="1:4">
      <c r="A21" s="7" t="s">
        <v>11</v>
      </c>
      <c r="B21" s="48" t="s">
        <v>22</v>
      </c>
      <c r="C21" s="55">
        <v>0</v>
      </c>
      <c r="D21" s="56">
        <v>0</v>
      </c>
    </row>
    <row r="22" spans="1:4">
      <c r="A22" s="92" t="s">
        <v>3562</v>
      </c>
      <c r="B22" s="47" t="s">
        <v>23</v>
      </c>
      <c r="C22" s="101" t="s">
        <v>3562</v>
      </c>
      <c r="D22" s="101" t="s">
        <v>3562</v>
      </c>
    </row>
    <row r="23" spans="1:4">
      <c r="A23" s="7" t="s">
        <v>11</v>
      </c>
      <c r="B23" s="48" t="s">
        <v>24</v>
      </c>
      <c r="C23" s="55">
        <v>0</v>
      </c>
      <c r="D23" s="56">
        <v>0</v>
      </c>
    </row>
    <row r="24" spans="1:4">
      <c r="A24" s="7" t="s">
        <v>11</v>
      </c>
      <c r="B24" s="48" t="s">
        <v>25</v>
      </c>
      <c r="C24" s="55">
        <v>217.78873166700001</v>
      </c>
      <c r="D24" s="56">
        <v>1.8E-3</v>
      </c>
    </row>
    <row r="25" spans="1:4">
      <c r="A25" s="7" t="s">
        <v>11</v>
      </c>
      <c r="B25" s="48" t="s">
        <v>16</v>
      </c>
      <c r="C25" s="55">
        <v>1986.1461445739269</v>
      </c>
      <c r="D25" s="56">
        <v>1.6299999999999999E-2</v>
      </c>
    </row>
    <row r="26" spans="1:4">
      <c r="A26" s="7" t="s">
        <v>11</v>
      </c>
      <c r="B26" s="48" t="s">
        <v>26</v>
      </c>
      <c r="C26" s="55">
        <v>410.18930303717519</v>
      </c>
      <c r="D26" s="56">
        <v>3.3999999999999998E-3</v>
      </c>
    </row>
    <row r="27" spans="1:4">
      <c r="A27" s="7" t="s">
        <v>11</v>
      </c>
      <c r="B27" s="48" t="s">
        <v>27</v>
      </c>
      <c r="C27" s="55">
        <v>802.01761105458888</v>
      </c>
      <c r="D27" s="56">
        <v>6.6E-3</v>
      </c>
    </row>
    <row r="28" spans="1:4">
      <c r="A28" s="7" t="s">
        <v>11</v>
      </c>
      <c r="B28" s="48" t="s">
        <v>28</v>
      </c>
      <c r="C28" s="55">
        <v>4.7980599999999996E-6</v>
      </c>
      <c r="D28" s="56">
        <v>0</v>
      </c>
    </row>
    <row r="29" spans="1:4">
      <c r="A29" s="7" t="s">
        <v>11</v>
      </c>
      <c r="B29" s="48" t="s">
        <v>29</v>
      </c>
      <c r="C29" s="55">
        <v>0.10838091607</v>
      </c>
      <c r="D29" s="56">
        <v>0</v>
      </c>
    </row>
    <row r="30" spans="1:4">
      <c r="A30" s="7" t="s">
        <v>11</v>
      </c>
      <c r="B30" s="48" t="s">
        <v>30</v>
      </c>
      <c r="C30" s="55">
        <v>454.73806664828606</v>
      </c>
      <c r="D30" s="56">
        <v>3.7000000000000002E-3</v>
      </c>
    </row>
    <row r="31" spans="1:4">
      <c r="A31" s="7" t="s">
        <v>11</v>
      </c>
      <c r="B31" s="48" t="s">
        <v>31</v>
      </c>
      <c r="C31" s="55">
        <v>0</v>
      </c>
      <c r="D31" s="56">
        <v>0</v>
      </c>
    </row>
    <row r="32" spans="1:4">
      <c r="A32" s="7" t="s">
        <v>11</v>
      </c>
      <c r="B32" s="47" t="s">
        <v>32</v>
      </c>
      <c r="C32" s="55">
        <v>18239.122695205235</v>
      </c>
      <c r="D32" s="56">
        <v>0.15010000000000001</v>
      </c>
    </row>
    <row r="33" spans="1:4">
      <c r="A33" s="7" t="s">
        <v>11</v>
      </c>
      <c r="B33" s="47" t="s">
        <v>33</v>
      </c>
      <c r="C33" s="55">
        <v>0</v>
      </c>
      <c r="D33" s="56">
        <v>0</v>
      </c>
    </row>
    <row r="34" spans="1:4">
      <c r="A34" s="7" t="s">
        <v>11</v>
      </c>
      <c r="B34" s="47" t="s">
        <v>34</v>
      </c>
      <c r="C34" s="55">
        <v>195.983</v>
      </c>
      <c r="D34" s="56">
        <v>1.6000000000000001E-3</v>
      </c>
    </row>
    <row r="35" spans="1:4">
      <c r="A35" s="7" t="s">
        <v>11</v>
      </c>
      <c r="B35" s="47" t="s">
        <v>35</v>
      </c>
      <c r="C35" s="55">
        <v>0</v>
      </c>
      <c r="D35" s="56">
        <v>0</v>
      </c>
    </row>
    <row r="36" spans="1:4">
      <c r="A36" s="7" t="s">
        <v>11</v>
      </c>
      <c r="B36" s="47" t="s">
        <v>36</v>
      </c>
      <c r="C36" s="55">
        <v>-507.78555544362001</v>
      </c>
      <c r="D36" s="56">
        <v>-4.1999999999999997E-3</v>
      </c>
    </row>
    <row r="37" spans="1:4">
      <c r="A37" s="102" t="s">
        <v>3562</v>
      </c>
      <c r="B37" s="49" t="s">
        <v>37</v>
      </c>
      <c r="C37" s="101" t="s">
        <v>3562</v>
      </c>
      <c r="D37" s="101" t="s">
        <v>3562</v>
      </c>
    </row>
    <row r="38" spans="1:4">
      <c r="A38" s="7" t="s">
        <v>11</v>
      </c>
      <c r="B38" s="50" t="s">
        <v>38</v>
      </c>
      <c r="C38" s="55">
        <v>0</v>
      </c>
      <c r="D38" s="56">
        <v>0</v>
      </c>
    </row>
    <row r="39" spans="1:4">
      <c r="A39" s="7" t="s">
        <v>11</v>
      </c>
      <c r="B39" s="50" t="s">
        <v>39</v>
      </c>
      <c r="C39" s="55">
        <v>0</v>
      </c>
      <c r="D39" s="56">
        <v>0</v>
      </c>
    </row>
    <row r="40" spans="1:4">
      <c r="A40" s="7" t="s">
        <v>11</v>
      </c>
      <c r="B40" s="50" t="s">
        <v>40</v>
      </c>
      <c r="C40" s="55">
        <v>0</v>
      </c>
      <c r="D40" s="56">
        <v>0</v>
      </c>
    </row>
    <row r="41" spans="1:4">
      <c r="A41" s="92" t="s">
        <v>3562</v>
      </c>
      <c r="B41" s="50" t="s">
        <v>41</v>
      </c>
      <c r="C41" s="55">
        <v>121493.96368869551</v>
      </c>
      <c r="D41" s="56">
        <v>1</v>
      </c>
    </row>
    <row r="42" spans="1:4">
      <c r="A42" s="7" t="s">
        <v>11</v>
      </c>
      <c r="B42" s="51" t="s">
        <v>42</v>
      </c>
      <c r="C42" s="55">
        <f>'יתרת התחייבות להשקעה'!B8</f>
        <v>4115.3890990714972</v>
      </c>
      <c r="D42" s="56">
        <f>C42/$C$41</f>
        <v>3.3873198092510798E-2</v>
      </c>
    </row>
    <row r="43" spans="1:4">
      <c r="A43" s="92" t="s">
        <v>3562</v>
      </c>
      <c r="B43" s="8" t="s">
        <v>166</v>
      </c>
      <c r="C43" s="92" t="s">
        <v>3562</v>
      </c>
      <c r="D43" s="92" t="s">
        <v>3562</v>
      </c>
    </row>
    <row r="44" spans="1:4">
      <c r="A44" s="92" t="s">
        <v>3562</v>
      </c>
      <c r="B44" s="103" t="s">
        <v>3562</v>
      </c>
      <c r="C44" s="10" t="s">
        <v>43</v>
      </c>
      <c r="D44" s="11" t="s">
        <v>44</v>
      </c>
    </row>
    <row r="45" spans="1:4">
      <c r="A45" s="92" t="s">
        <v>3562</v>
      </c>
      <c r="B45" s="103" t="s">
        <v>3562</v>
      </c>
      <c r="C45" s="10" t="s">
        <v>8</v>
      </c>
      <c r="D45" s="10" t="s">
        <v>9</v>
      </c>
    </row>
    <row r="46" spans="1:4">
      <c r="A46" s="92" t="s">
        <v>3562</v>
      </c>
      <c r="B46" s="103" t="s">
        <v>3562</v>
      </c>
      <c r="C46" t="s">
        <v>102</v>
      </c>
      <c r="D46" s="62">
        <v>4.0115999999999996</v>
      </c>
    </row>
    <row r="47" spans="1:4">
      <c r="A47" s="92" t="s">
        <v>3562</v>
      </c>
      <c r="B47" s="103" t="s">
        <v>3562</v>
      </c>
      <c r="C47" t="s">
        <v>107</v>
      </c>
      <c r="D47" s="62">
        <v>2.4786000000000001</v>
      </c>
    </row>
    <row r="48" spans="1:4">
      <c r="A48" s="92" t="s">
        <v>3562</v>
      </c>
      <c r="B48" s="103" t="s">
        <v>3562</v>
      </c>
      <c r="C48" t="s">
        <v>100</v>
      </c>
      <c r="D48" s="62">
        <v>3.6269999999999998</v>
      </c>
    </row>
    <row r="49" spans="1:4">
      <c r="A49" s="92" t="s">
        <v>3562</v>
      </c>
      <c r="B49" s="103" t="s">
        <v>3562</v>
      </c>
      <c r="C49" t="s">
        <v>170</v>
      </c>
      <c r="D49" s="62">
        <v>0.46289999999999998</v>
      </c>
    </row>
    <row r="50" spans="1:4">
      <c r="A50" s="92" t="s">
        <v>3562</v>
      </c>
      <c r="B50" s="103" t="s">
        <v>3562</v>
      </c>
      <c r="C50" t="s">
        <v>105</v>
      </c>
      <c r="D50" s="62">
        <v>2.7391000000000001</v>
      </c>
    </row>
    <row r="51" spans="1:4">
      <c r="A51" s="92" t="s">
        <v>3562</v>
      </c>
      <c r="B51" s="103" t="s">
        <v>3562</v>
      </c>
      <c r="C51" t="s">
        <v>168</v>
      </c>
      <c r="D51" s="62">
        <v>2.5637E-2</v>
      </c>
    </row>
    <row r="52" spans="1:4">
      <c r="A52" s="92" t="s">
        <v>3562</v>
      </c>
      <c r="B52" s="103" t="s">
        <v>3562</v>
      </c>
      <c r="C52" t="s">
        <v>171</v>
      </c>
      <c r="D52" s="62">
        <v>0.35589999999999999</v>
      </c>
    </row>
    <row r="53" spans="1:4">
      <c r="A53" s="92" t="s">
        <v>3562</v>
      </c>
      <c r="B53" s="103" t="s">
        <v>3562</v>
      </c>
      <c r="C53" t="s">
        <v>169</v>
      </c>
      <c r="D53" s="62">
        <v>0.36270000000000002</v>
      </c>
    </row>
    <row r="54" spans="1:4">
      <c r="A54" s="92" t="s">
        <v>3562</v>
      </c>
      <c r="B54" s="103" t="s">
        <v>3562</v>
      </c>
      <c r="C54" t="s">
        <v>104</v>
      </c>
      <c r="D54" s="62">
        <v>4.6208999999999998</v>
      </c>
    </row>
    <row r="55" spans="1:4">
      <c r="A55" s="92" t="s">
        <v>3562</v>
      </c>
      <c r="B55" s="103" t="s">
        <v>3562</v>
      </c>
      <c r="C55" t="s">
        <v>167</v>
      </c>
      <c r="D55" s="62">
        <v>4.3135000000000003</v>
      </c>
    </row>
    <row r="56" spans="1:4" hidden="1">
      <c r="C56"/>
      <c r="D56"/>
    </row>
    <row r="57" spans="1:4" hidden="1">
      <c r="C57"/>
      <c r="D57"/>
    </row>
    <row r="58" spans="1:4" hidden="1">
      <c r="C58"/>
      <c r="D58"/>
    </row>
    <row r="59" spans="1:4" hidden="1">
      <c r="C59"/>
      <c r="D59"/>
    </row>
    <row r="60" spans="1:4" hidden="1">
      <c r="C60"/>
      <c r="D60"/>
    </row>
    <row r="61" spans="1:4" hidden="1">
      <c r="C61"/>
      <c r="D61"/>
    </row>
    <row r="62" spans="1:4" hidden="1">
      <c r="C62"/>
      <c r="D62"/>
    </row>
    <row r="63" spans="1:4" hidden="1">
      <c r="C63"/>
      <c r="D63"/>
    </row>
    <row r="64" spans="1:4" hidden="1">
      <c r="C64"/>
      <c r="D64"/>
    </row>
    <row r="65" spans="3:4" hidden="1">
      <c r="C65"/>
      <c r="D65"/>
    </row>
    <row r="66" spans="3:4" hidden="1">
      <c r="C66"/>
      <c r="D66"/>
    </row>
    <row r="67" spans="3:4" hidden="1">
      <c r="C67"/>
      <c r="D67"/>
    </row>
    <row r="68" spans="3:4" hidden="1">
      <c r="C68"/>
      <c r="D68"/>
    </row>
    <row r="69" spans="3:4" hidden="1">
      <c r="C69"/>
      <c r="D69"/>
    </row>
    <row r="70" spans="3:4" hidden="1">
      <c r="C70"/>
      <c r="D70"/>
    </row>
    <row r="71" spans="3:4" hidden="1">
      <c r="C71"/>
      <c r="D71"/>
    </row>
    <row r="72" spans="3:4" hidden="1">
      <c r="C72"/>
      <c r="D72"/>
    </row>
    <row r="73" spans="3:4" hidden="1">
      <c r="C73"/>
      <c r="D73"/>
    </row>
    <row r="74" spans="3:4" hidden="1">
      <c r="C74"/>
      <c r="D74"/>
    </row>
    <row r="75" spans="3:4" hidden="1">
      <c r="C75"/>
      <c r="D75"/>
    </row>
    <row r="76" spans="3:4" hidden="1">
      <c r="C76"/>
      <c r="D76"/>
    </row>
    <row r="77" spans="3:4" hidden="1">
      <c r="C77"/>
      <c r="D77"/>
    </row>
    <row r="78" spans="3:4" hidden="1">
      <c r="C78"/>
      <c r="D78"/>
    </row>
    <row r="79" spans="3:4" hidden="1">
      <c r="C79"/>
      <c r="D79"/>
    </row>
    <row r="80" spans="3:4" hidden="1">
      <c r="C80"/>
      <c r="D80"/>
    </row>
    <row r="81" spans="3:4" hidden="1">
      <c r="C81"/>
      <c r="D81"/>
    </row>
    <row r="82" spans="3:4" hidden="1">
      <c r="C82"/>
      <c r="D82"/>
    </row>
    <row r="83" spans="3:4" hidden="1">
      <c r="C83"/>
      <c r="D83"/>
    </row>
    <row r="84" spans="3:4" hidden="1">
      <c r="C84"/>
      <c r="D84"/>
    </row>
    <row r="10000" spans="52:52" hidden="1">
      <c r="AZ10000"/>
    </row>
  </sheetData>
  <sortState xmlns:xlrd2="http://schemas.microsoft.com/office/spreadsheetml/2017/richdata2" ref="A46:AI55">
    <sortCondition ref="C46:C55"/>
  </sortState>
  <dataValidations count="1">
    <dataValidation allowBlank="1" showInputMessage="1" showErrorMessage="1" sqref="C1:C4" xr:uid="{00B3FE0C-BB8C-405F-8D62-0FCA4CDFB7FA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3561</v>
      </c>
    </row>
    <row r="2" spans="1:12" s="1" customFormat="1">
      <c r="A2" s="2" t="s">
        <v>1</v>
      </c>
      <c r="B2" s="9" t="s">
        <v>2772</v>
      </c>
    </row>
    <row r="3" spans="1:12" s="1" customFormat="1">
      <c r="A3" s="2" t="s">
        <v>2</v>
      </c>
      <c r="B3" s="20" t="s">
        <v>2773</v>
      </c>
    </row>
    <row r="4" spans="1:12" s="1" customFormat="1">
      <c r="A4" s="2" t="s">
        <v>3</v>
      </c>
      <c r="B4" s="61" t="s">
        <v>165</v>
      </c>
    </row>
    <row r="5" spans="1:12" s="15" customFormat="1">
      <c r="A5" s="104" t="s">
        <v>45</v>
      </c>
      <c r="B5" s="35" t="s">
        <v>46</v>
      </c>
      <c r="C5" s="35" t="s">
        <v>47</v>
      </c>
      <c r="D5" s="35" t="s">
        <v>48</v>
      </c>
      <c r="E5" s="35" t="s">
        <v>49</v>
      </c>
      <c r="F5" s="35" t="s">
        <v>50</v>
      </c>
      <c r="G5" s="35" t="s">
        <v>51</v>
      </c>
      <c r="H5" s="35" t="s">
        <v>52</v>
      </c>
      <c r="I5" s="35" t="s">
        <v>53</v>
      </c>
      <c r="J5" s="35" t="s">
        <v>54</v>
      </c>
      <c r="K5" s="35" t="s">
        <v>55</v>
      </c>
      <c r="L5" s="13"/>
    </row>
    <row r="6" spans="1:12" s="15" customFormat="1">
      <c r="A6" s="105" t="s">
        <v>3562</v>
      </c>
      <c r="B6" s="106" t="s">
        <v>3562</v>
      </c>
      <c r="C6" s="106" t="s">
        <v>3562</v>
      </c>
      <c r="D6" s="106" t="s">
        <v>3562</v>
      </c>
      <c r="E6" s="106" t="s">
        <v>3562</v>
      </c>
      <c r="F6" s="106" t="s">
        <v>3562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107" t="s">
        <v>3562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108" t="s">
        <v>3562</v>
      </c>
      <c r="C8" s="108" t="s">
        <v>3562</v>
      </c>
      <c r="D8" s="108" t="s">
        <v>3562</v>
      </c>
      <c r="E8" s="108" t="s">
        <v>3562</v>
      </c>
      <c r="F8" s="108" t="s">
        <v>3562</v>
      </c>
      <c r="G8" s="108" t="s">
        <v>3562</v>
      </c>
      <c r="H8" s="63">
        <v>0</v>
      </c>
      <c r="I8" s="64">
        <v>10456.005212483758</v>
      </c>
      <c r="J8" s="63">
        <f>I8/$I$8</f>
        <v>1</v>
      </c>
      <c r="K8" s="63">
        <f>I8/'סכום נכסי הקרן'!$C$41</f>
        <v>8.6061931762101571E-2</v>
      </c>
    </row>
    <row r="9" spans="1:12">
      <c r="A9" s="65" t="s">
        <v>172</v>
      </c>
      <c r="B9" s="109" t="s">
        <v>3562</v>
      </c>
      <c r="C9" s="110" t="s">
        <v>3562</v>
      </c>
      <c r="D9" s="110" t="s">
        <v>3562</v>
      </c>
      <c r="E9" s="110" t="s">
        <v>3562</v>
      </c>
      <c r="F9" s="110" t="s">
        <v>3562</v>
      </c>
      <c r="G9" s="110" t="s">
        <v>3562</v>
      </c>
      <c r="H9" s="66">
        <v>0</v>
      </c>
      <c r="I9" s="67">
        <v>10303.100242539278</v>
      </c>
      <c r="J9" s="66">
        <f t="shared" ref="J9:J57" si="0">I9/$I$8</f>
        <v>0.98537634910874738</v>
      </c>
      <c r="K9" s="66">
        <f>I9/'סכום נכסי הקרן'!$C$41</f>
        <v>8.4803392116985787E-2</v>
      </c>
    </row>
    <row r="10" spans="1:12">
      <c r="A10" s="65" t="s">
        <v>173</v>
      </c>
      <c r="B10" s="109" t="s">
        <v>3562</v>
      </c>
      <c r="C10" s="110" t="s">
        <v>3562</v>
      </c>
      <c r="D10" s="110" t="s">
        <v>3562</v>
      </c>
      <c r="E10" s="110" t="s">
        <v>3562</v>
      </c>
      <c r="F10" s="110" t="s">
        <v>3562</v>
      </c>
      <c r="G10" s="110" t="s">
        <v>3562</v>
      </c>
      <c r="H10" s="66">
        <v>0</v>
      </c>
      <c r="I10" s="67">
        <v>7651.2911199999999</v>
      </c>
      <c r="J10" s="66">
        <f t="shared" si="0"/>
        <v>0.73176045387438016</v>
      </c>
      <c r="K10" s="66">
        <f>I10/'סכום נכסי הקרן'!$C$41</f>
        <v>6.2976718247541377E-2</v>
      </c>
    </row>
    <row r="11" spans="1:12">
      <c r="A11" s="68" t="s">
        <v>2774</v>
      </c>
      <c r="B11" t="s">
        <v>2775</v>
      </c>
      <c r="C11">
        <v>11</v>
      </c>
      <c r="D11" t="s">
        <v>174</v>
      </c>
      <c r="E11" t="s">
        <v>175</v>
      </c>
      <c r="F11" t="s">
        <v>98</v>
      </c>
      <c r="G11" s="111" t="s">
        <v>3562</v>
      </c>
      <c r="H11" s="111" t="s">
        <v>3562</v>
      </c>
      <c r="I11" s="55">
        <v>183.93073999999999</v>
      </c>
      <c r="J11" s="56">
        <f t="shared" si="0"/>
        <v>1.7590918927660747E-2</v>
      </c>
      <c r="K11" s="56">
        <f>I11/'סכום נכסי הקרן'!$C$41</f>
        <v>1.5139084643850001E-3</v>
      </c>
    </row>
    <row r="12" spans="1:12">
      <c r="A12" s="68" t="s">
        <v>2776</v>
      </c>
      <c r="B12" t="s">
        <v>2777</v>
      </c>
      <c r="C12">
        <v>12</v>
      </c>
      <c r="D12" t="s">
        <v>174</v>
      </c>
      <c r="E12" t="s">
        <v>175</v>
      </c>
      <c r="F12" t="s">
        <v>98</v>
      </c>
      <c r="G12" s="111" t="s">
        <v>3562</v>
      </c>
      <c r="H12" s="111" t="s">
        <v>3562</v>
      </c>
      <c r="I12" s="55">
        <v>700.71853999999996</v>
      </c>
      <c r="J12" s="56">
        <f t="shared" si="0"/>
        <v>6.7015894288517536E-2</v>
      </c>
      <c r="K12" s="56">
        <f>I12/'סכום נכסי הקרן'!$C$41</f>
        <v>5.767517321234609E-3</v>
      </c>
    </row>
    <row r="13" spans="1:12">
      <c r="A13" s="68" t="s">
        <v>2778</v>
      </c>
      <c r="B13" s="68" t="s">
        <v>2779</v>
      </c>
      <c r="C13">
        <v>10</v>
      </c>
      <c r="D13" t="s">
        <v>174</v>
      </c>
      <c r="E13" t="s">
        <v>175</v>
      </c>
      <c r="F13" t="s">
        <v>98</v>
      </c>
      <c r="G13" s="111" t="s">
        <v>3562</v>
      </c>
      <c r="H13" s="111" t="s">
        <v>3562</v>
      </c>
      <c r="I13" s="55">
        <f>5728.10264+980.0514</f>
        <v>6708.1540400000004</v>
      </c>
      <c r="J13" s="56">
        <f t="shared" si="0"/>
        <v>0.64155993648424359</v>
      </c>
      <c r="K13" s="56">
        <f>I13/'סכום נכסי הקרן'!$C$41</f>
        <v>5.5213887475005191E-2</v>
      </c>
    </row>
    <row r="14" spans="1:12">
      <c r="A14" s="68" t="s">
        <v>2780</v>
      </c>
      <c r="B14" s="68" t="s">
        <v>2781</v>
      </c>
      <c r="C14">
        <v>20</v>
      </c>
      <c r="D14" t="s">
        <v>174</v>
      </c>
      <c r="E14" t="s">
        <v>175</v>
      </c>
      <c r="F14" t="s">
        <v>98</v>
      </c>
      <c r="G14" s="111" t="s">
        <v>3562</v>
      </c>
      <c r="H14" s="111" t="s">
        <v>3562</v>
      </c>
      <c r="I14" s="55">
        <v>58.4878</v>
      </c>
      <c r="J14" s="56">
        <f t="shared" si="0"/>
        <v>5.5937041739582867E-3</v>
      </c>
      <c r="K14" s="56">
        <f>I14/'סכום נכסי הקרן'!$C$41</f>
        <v>4.8140498691658074E-4</v>
      </c>
    </row>
    <row r="15" spans="1:12">
      <c r="A15" s="65" t="s">
        <v>176</v>
      </c>
      <c r="B15" s="112" t="s">
        <v>3562</v>
      </c>
      <c r="C15" s="112" t="s">
        <v>3562</v>
      </c>
      <c r="D15" s="113" t="s">
        <v>3562</v>
      </c>
      <c r="E15" s="113" t="s">
        <v>3562</v>
      </c>
      <c r="F15" s="113" t="s">
        <v>3562</v>
      </c>
      <c r="G15" s="113" t="s">
        <v>3562</v>
      </c>
      <c r="H15" s="66">
        <v>0</v>
      </c>
      <c r="I15" s="67">
        <v>2651.8091225392777</v>
      </c>
      <c r="J15" s="66">
        <f t="shared" si="0"/>
        <v>0.25361589523436717</v>
      </c>
      <c r="K15" s="66">
        <f>I15/'סכום נכסי הקרן'!$C$41</f>
        <v>2.1826673869444407E-2</v>
      </c>
    </row>
    <row r="16" spans="1:12">
      <c r="A16" s="68" t="s">
        <v>2774</v>
      </c>
      <c r="B16" s="68" t="s">
        <v>2782</v>
      </c>
      <c r="C16">
        <v>11</v>
      </c>
      <c r="D16" t="s">
        <v>174</v>
      </c>
      <c r="E16" t="s">
        <v>175</v>
      </c>
      <c r="F16" t="s">
        <v>102</v>
      </c>
      <c r="G16" s="111" t="s">
        <v>3562</v>
      </c>
      <c r="H16" s="111" t="s">
        <v>3562</v>
      </c>
      <c r="I16" s="55">
        <v>7.2070800960000003</v>
      </c>
      <c r="J16" s="56">
        <f t="shared" si="0"/>
        <v>6.8927663572654276E-4</v>
      </c>
      <c r="K16" s="56">
        <f>I16/'סכום נכסי הקרן'!$C$41</f>
        <v>5.9320478789108662E-5</v>
      </c>
    </row>
    <row r="17" spans="1:11">
      <c r="A17" s="68" t="s">
        <v>2776</v>
      </c>
      <c r="B17" s="68" t="s">
        <v>2783</v>
      </c>
      <c r="C17">
        <v>12</v>
      </c>
      <c r="D17" t="s">
        <v>174</v>
      </c>
      <c r="E17" t="s">
        <v>175</v>
      </c>
      <c r="F17" t="s">
        <v>102</v>
      </c>
      <c r="G17" s="111" t="s">
        <v>3562</v>
      </c>
      <c r="H17" s="111" t="s">
        <v>3562</v>
      </c>
      <c r="I17" s="55">
        <v>122.75600301599999</v>
      </c>
      <c r="J17" s="56">
        <f t="shared" si="0"/>
        <v>1.1740239271250332E-2</v>
      </c>
      <c r="K17" s="56">
        <f>I17/'סכום נכסי הקרן'!$C$41</f>
        <v>1.010387671033091E-3</v>
      </c>
    </row>
    <row r="18" spans="1:11">
      <c r="A18" s="68" t="s">
        <v>2778</v>
      </c>
      <c r="B18" s="68" t="s">
        <v>2784</v>
      </c>
      <c r="C18">
        <v>10</v>
      </c>
      <c r="D18" t="s">
        <v>174</v>
      </c>
      <c r="E18" t="s">
        <v>175</v>
      </c>
      <c r="F18" t="s">
        <v>102</v>
      </c>
      <c r="G18" s="111" t="s">
        <v>3562</v>
      </c>
      <c r="H18" s="111" t="s">
        <v>3562</v>
      </c>
      <c r="I18" s="55">
        <f>3.330751248+45.876537252</f>
        <v>49.207288499999997</v>
      </c>
      <c r="J18" s="56">
        <f t="shared" si="0"/>
        <v>4.7061270054886591E-3</v>
      </c>
      <c r="K18" s="56">
        <f>I18/'סכום נכסי הקרן'!$C$41</f>
        <v>4.0501838121014835E-4</v>
      </c>
    </row>
    <row r="19" spans="1:11">
      <c r="A19" s="68" t="s">
        <v>2780</v>
      </c>
      <c r="B19" s="68" t="s">
        <v>2785</v>
      </c>
      <c r="C19">
        <v>20</v>
      </c>
      <c r="D19" t="s">
        <v>174</v>
      </c>
      <c r="E19" t="s">
        <v>175</v>
      </c>
      <c r="F19" t="s">
        <v>102</v>
      </c>
      <c r="G19" s="111" t="s">
        <v>3562</v>
      </c>
      <c r="H19" s="111" t="s">
        <v>3562</v>
      </c>
      <c r="I19" s="55">
        <v>9.9006287999999998E-2</v>
      </c>
      <c r="J19" s="56">
        <f t="shared" si="0"/>
        <v>9.4688445527736762E-6</v>
      </c>
      <c r="K19" s="56">
        <f>I19/'סכום נכסי הקרן'!$C$41</f>
        <v>8.1490705376675517E-7</v>
      </c>
    </row>
    <row r="20" spans="1:11">
      <c r="A20" s="68" t="s">
        <v>2774</v>
      </c>
      <c r="B20" s="68" t="s">
        <v>2786</v>
      </c>
      <c r="C20">
        <v>11</v>
      </c>
      <c r="D20" t="s">
        <v>174</v>
      </c>
      <c r="E20" t="s">
        <v>175</v>
      </c>
      <c r="F20" t="s">
        <v>107</v>
      </c>
      <c r="G20" s="111" t="s">
        <v>3562</v>
      </c>
      <c r="H20" s="111" t="s">
        <v>3562</v>
      </c>
      <c r="I20" s="55">
        <v>0.14031354600000001</v>
      </c>
      <c r="J20" s="56">
        <f t="shared" si="0"/>
        <v>1.3419421963607591E-5</v>
      </c>
      <c r="K20" s="56">
        <f>I20/'סכום נכסי הקרן'!$C$41</f>
        <v>1.1549013773188435E-6</v>
      </c>
    </row>
    <row r="21" spans="1:11">
      <c r="A21" s="68" t="s">
        <v>2778</v>
      </c>
      <c r="B21" t="s">
        <v>178</v>
      </c>
      <c r="C21">
        <v>10</v>
      </c>
      <c r="D21" t="s">
        <v>174</v>
      </c>
      <c r="E21" t="s">
        <v>175</v>
      </c>
      <c r="F21" t="s">
        <v>107</v>
      </c>
      <c r="G21" s="111" t="s">
        <v>3562</v>
      </c>
      <c r="H21" s="111" t="s">
        <v>3562</v>
      </c>
      <c r="I21" s="55">
        <f>2.867709309+1.021036497</f>
        <v>3.8887458060000002</v>
      </c>
      <c r="J21" s="56">
        <f t="shared" si="0"/>
        <v>3.7191506000370985E-4</v>
      </c>
      <c r="K21" s="56">
        <f>I21/'סכום נכסי הקרן'!$C$41</f>
        <v>3.2007728515337188E-5</v>
      </c>
    </row>
    <row r="22" spans="1:11">
      <c r="A22" s="68" t="s">
        <v>2780</v>
      </c>
      <c r="B22" s="68" t="s">
        <v>2787</v>
      </c>
      <c r="C22">
        <v>20</v>
      </c>
      <c r="D22" t="s">
        <v>174</v>
      </c>
      <c r="E22" t="s">
        <v>175</v>
      </c>
      <c r="F22" t="s">
        <v>107</v>
      </c>
      <c r="G22" s="111" t="s">
        <v>3562</v>
      </c>
      <c r="H22" s="111" t="s">
        <v>3562</v>
      </c>
      <c r="I22" s="55">
        <v>1.1633909999999999E-3</v>
      </c>
      <c r="J22" s="56">
        <f t="shared" si="0"/>
        <v>1.1126534239013101E-7</v>
      </c>
      <c r="K22" s="56">
        <f>I22/'סכום נכסי הקרן'!$C$41</f>
        <v>9.5757103042663225E-9</v>
      </c>
    </row>
    <row r="23" spans="1:11">
      <c r="A23" s="68" t="s">
        <v>2774</v>
      </c>
      <c r="B23" s="68" t="s">
        <v>2788</v>
      </c>
      <c r="C23">
        <v>11</v>
      </c>
      <c r="D23" t="s">
        <v>174</v>
      </c>
      <c r="E23" t="s">
        <v>175</v>
      </c>
      <c r="F23" t="s">
        <v>100</v>
      </c>
      <c r="G23" s="111" t="s">
        <v>3562</v>
      </c>
      <c r="H23" s="111" t="s">
        <v>3562</v>
      </c>
      <c r="I23" s="55">
        <v>239.40459620999999</v>
      </c>
      <c r="J23" s="56">
        <f t="shared" si="0"/>
        <v>2.2896373074122726E-2</v>
      </c>
      <c r="K23" s="56">
        <f>I23/'סכום נכסי הקרן'!$C$41</f>
        <v>1.9705060971047694E-3</v>
      </c>
    </row>
    <row r="24" spans="1:11">
      <c r="A24" s="68" t="s">
        <v>2776</v>
      </c>
      <c r="B24" s="68" t="s">
        <v>2789</v>
      </c>
      <c r="C24">
        <v>12</v>
      </c>
      <c r="D24" t="s">
        <v>174</v>
      </c>
      <c r="E24" t="s">
        <v>175</v>
      </c>
      <c r="F24" t="s">
        <v>100</v>
      </c>
      <c r="G24" s="111" t="s">
        <v>3562</v>
      </c>
      <c r="H24" s="111" t="s">
        <v>3562</v>
      </c>
      <c r="I24" s="55">
        <v>283.72998186000001</v>
      </c>
      <c r="J24" s="56">
        <f t="shared" si="0"/>
        <v>2.7135600651886221E-2</v>
      </c>
      <c r="K24" s="56">
        <f>I24/'סכום נכסי הקרן'!$C$41</f>
        <v>2.3353422116262706E-3</v>
      </c>
    </row>
    <row r="25" spans="1:11">
      <c r="A25" s="68" t="s">
        <v>2778</v>
      </c>
      <c r="B25" s="68" t="s">
        <v>2790</v>
      </c>
      <c r="C25">
        <v>10</v>
      </c>
      <c r="D25" t="s">
        <v>174</v>
      </c>
      <c r="E25" t="s">
        <v>175</v>
      </c>
      <c r="F25" t="s">
        <v>100</v>
      </c>
      <c r="G25" s="111" t="s">
        <v>3562</v>
      </c>
      <c r="H25" s="111" t="s">
        <v>3562</v>
      </c>
      <c r="I25" s="55">
        <f>416.085479316+950.33399058</f>
        <v>1366.419469896</v>
      </c>
      <c r="J25" s="56">
        <f t="shared" si="0"/>
        <v>0.13068274566892796</v>
      </c>
      <c r="K25" s="56">
        <f>I25/'סכום נכסי הקרן'!$C$41</f>
        <v>1.1246809540243352E-2</v>
      </c>
    </row>
    <row r="26" spans="1:11">
      <c r="A26" s="68" t="s">
        <v>2780</v>
      </c>
      <c r="B26" s="68" t="s">
        <v>2791</v>
      </c>
      <c r="C26">
        <v>20</v>
      </c>
      <c r="D26" t="s">
        <v>174</v>
      </c>
      <c r="E26" t="s">
        <v>175</v>
      </c>
      <c r="F26" t="s">
        <v>100</v>
      </c>
      <c r="G26" s="111" t="s">
        <v>3562</v>
      </c>
      <c r="H26" s="111" t="s">
        <v>3562</v>
      </c>
      <c r="I26" s="55">
        <v>504.53543087999998</v>
      </c>
      <c r="J26" s="56">
        <f t="shared" si="0"/>
        <v>4.8253173236526226E-2</v>
      </c>
      <c r="K26" s="56">
        <f>I26/'סכום נכסי הקרן'!$C$41</f>
        <v>4.1527613023867854E-3</v>
      </c>
    </row>
    <row r="27" spans="1:11">
      <c r="A27" s="68" t="s">
        <v>2778</v>
      </c>
      <c r="B27" s="68" t="s">
        <v>2792</v>
      </c>
      <c r="C27">
        <v>10</v>
      </c>
      <c r="D27" t="s">
        <v>174</v>
      </c>
      <c r="E27" t="s">
        <v>175</v>
      </c>
      <c r="F27" t="s">
        <v>170</v>
      </c>
      <c r="G27" s="111" t="s">
        <v>3562</v>
      </c>
      <c r="H27" s="111" t="s">
        <v>3562</v>
      </c>
      <c r="I27" s="55">
        <v>3.0919127760000001E-4</v>
      </c>
      <c r="J27" s="56">
        <f t="shared" si="0"/>
        <v>2.9570688931069647E-8</v>
      </c>
      <c r="K27" s="56">
        <f>I27/'סכום נכסי הקרן'!$C$41</f>
        <v>2.544910612944048E-9</v>
      </c>
    </row>
    <row r="28" spans="1:11">
      <c r="A28" s="68" t="s">
        <v>2776</v>
      </c>
      <c r="B28" t="s">
        <v>2793</v>
      </c>
      <c r="C28">
        <v>12</v>
      </c>
      <c r="D28" t="s">
        <v>174</v>
      </c>
      <c r="E28" t="s">
        <v>175</v>
      </c>
      <c r="F28" t="s">
        <v>105</v>
      </c>
      <c r="G28" s="111" t="s">
        <v>3562</v>
      </c>
      <c r="H28" s="111" t="s">
        <v>3562</v>
      </c>
      <c r="I28" s="55">
        <v>5.2864629999999999E-3</v>
      </c>
      <c r="J28" s="56">
        <f t="shared" si="0"/>
        <v>5.0559108307332545E-7</v>
      </c>
      <c r="K28" s="56">
        <f>I28/'סכום נכסי הקרן'!$C$41</f>
        <v>4.351214529098356E-8</v>
      </c>
    </row>
    <row r="29" spans="1:11">
      <c r="A29" s="68" t="s">
        <v>2778</v>
      </c>
      <c r="B29" t="s">
        <v>2794</v>
      </c>
      <c r="C29">
        <v>10</v>
      </c>
      <c r="D29" t="s">
        <v>174</v>
      </c>
      <c r="E29" t="s">
        <v>175</v>
      </c>
      <c r="F29" t="s">
        <v>105</v>
      </c>
      <c r="G29" s="111" t="s">
        <v>3562</v>
      </c>
      <c r="H29" s="111" t="s">
        <v>3562</v>
      </c>
      <c r="I29" s="55">
        <f>0.154375676+6.125065856</f>
        <v>6.2794415319999999</v>
      </c>
      <c r="J29" s="56">
        <f t="shared" si="0"/>
        <v>6.0055837811775136E-4</v>
      </c>
      <c r="K29" s="56">
        <f>I29/'סכום נכסי הקרן'!$C$41</f>
        <v>5.1685214156728305E-5</v>
      </c>
    </row>
    <row r="30" spans="1:11">
      <c r="A30" s="68" t="s">
        <v>2780</v>
      </c>
      <c r="B30" t="s">
        <v>2795</v>
      </c>
      <c r="C30">
        <v>20</v>
      </c>
      <c r="D30" t="s">
        <v>174</v>
      </c>
      <c r="E30" t="s">
        <v>175</v>
      </c>
      <c r="F30" t="s">
        <v>105</v>
      </c>
      <c r="G30" s="111" t="s">
        <v>3562</v>
      </c>
      <c r="H30" s="111" t="s">
        <v>3562</v>
      </c>
      <c r="I30" s="55">
        <v>7.7133056000000005E-2</v>
      </c>
      <c r="J30" s="56">
        <f t="shared" si="0"/>
        <v>7.3769144556190914E-6</v>
      </c>
      <c r="K30" s="56">
        <f>I30/'סכום נכסי הקרן'!$C$41</f>
        <v>6.3487150849435081E-7</v>
      </c>
    </row>
    <row r="31" spans="1:11">
      <c r="A31" s="68" t="s">
        <v>2776</v>
      </c>
      <c r="B31" t="s">
        <v>2796</v>
      </c>
      <c r="C31">
        <v>12</v>
      </c>
      <c r="D31" t="s">
        <v>174</v>
      </c>
      <c r="E31" t="s">
        <v>175</v>
      </c>
      <c r="F31" t="s">
        <v>168</v>
      </c>
      <c r="G31" s="111" t="s">
        <v>3562</v>
      </c>
      <c r="H31" s="111" t="s">
        <v>3562</v>
      </c>
      <c r="I31" s="55">
        <v>2.3449907530000001E-2</v>
      </c>
      <c r="J31" s="56">
        <f t="shared" si="0"/>
        <v>2.2427214843009459E-6</v>
      </c>
      <c r="K31" s="56">
        <f>I31/'סכום נכסי הקרן'!$C$41</f>
        <v>1.9301294334330713E-7</v>
      </c>
    </row>
    <row r="32" spans="1:11">
      <c r="A32" s="68" t="s">
        <v>2778</v>
      </c>
      <c r="B32" t="s">
        <v>2797</v>
      </c>
      <c r="C32">
        <v>10</v>
      </c>
      <c r="D32" t="s">
        <v>174</v>
      </c>
      <c r="E32" t="s">
        <v>175</v>
      </c>
      <c r="F32" t="s">
        <v>168</v>
      </c>
      <c r="G32" s="111" t="s">
        <v>3562</v>
      </c>
      <c r="H32" s="111" t="s">
        <v>3562</v>
      </c>
      <c r="I32" s="55">
        <v>12.98345999465</v>
      </c>
      <c r="J32" s="56">
        <f t="shared" si="0"/>
        <v>1.2417227928643946E-3</v>
      </c>
      <c r="K32" s="56">
        <f>I32/'סכום נכסי הקרן'!$C$41</f>
        <v>1.068650622669417E-4</v>
      </c>
    </row>
    <row r="33" spans="1:11">
      <c r="A33" s="68" t="s">
        <v>2780</v>
      </c>
      <c r="B33" t="s">
        <v>2798</v>
      </c>
      <c r="C33">
        <v>20</v>
      </c>
      <c r="D33" t="s">
        <v>174</v>
      </c>
      <c r="E33" t="s">
        <v>175</v>
      </c>
      <c r="F33" t="s">
        <v>168</v>
      </c>
      <c r="G33" s="111" t="s">
        <v>3562</v>
      </c>
      <c r="H33" s="111" t="s">
        <v>3562</v>
      </c>
      <c r="I33" s="55">
        <v>0.47123010782000002</v>
      </c>
      <c r="J33" s="56">
        <f t="shared" si="0"/>
        <v>4.5067891440737173E-5</v>
      </c>
      <c r="K33" s="56">
        <f>I33/'סכום נכסי הקרן'!$C$41</f>
        <v>3.878629797834524E-6</v>
      </c>
    </row>
    <row r="34" spans="1:11">
      <c r="A34" s="68" t="s">
        <v>2778</v>
      </c>
      <c r="B34" s="68" t="s">
        <v>2799</v>
      </c>
      <c r="C34">
        <v>10</v>
      </c>
      <c r="D34" t="s">
        <v>174</v>
      </c>
      <c r="E34" t="s">
        <v>175</v>
      </c>
      <c r="F34" t="s">
        <v>171</v>
      </c>
      <c r="G34" s="111" t="s">
        <v>3562</v>
      </c>
      <c r="H34" s="111" t="s">
        <v>3562</v>
      </c>
      <c r="I34" s="55">
        <v>4.0856501429999996</v>
      </c>
      <c r="J34" s="56">
        <f t="shared" si="0"/>
        <v>3.9074675843906538E-4</v>
      </c>
      <c r="K34" s="56">
        <f>I34/'סכום נכסי הקרן'!$C$41</f>
        <v>3.362842086104523E-5</v>
      </c>
    </row>
    <row r="35" spans="1:11">
      <c r="A35" s="68" t="s">
        <v>2778</v>
      </c>
      <c r="B35" s="68" t="s">
        <v>2800</v>
      </c>
      <c r="C35">
        <v>10</v>
      </c>
      <c r="D35" t="s">
        <v>174</v>
      </c>
      <c r="E35" t="s">
        <v>175</v>
      </c>
      <c r="F35" t="s">
        <v>169</v>
      </c>
      <c r="G35" s="111" t="s">
        <v>3562</v>
      </c>
      <c r="H35" s="111" t="s">
        <v>3562</v>
      </c>
      <c r="I35" s="55">
        <v>3.8188683000000001E-2</v>
      </c>
      <c r="J35" s="56">
        <f t="shared" si="0"/>
        <v>3.6523205778823938E-6</v>
      </c>
      <c r="K35" s="56">
        <f>I35/'סכום נכסי הקרן'!$C$41</f>
        <v>3.1432576434703392E-7</v>
      </c>
    </row>
    <row r="36" spans="1:11">
      <c r="A36" s="68" t="s">
        <v>2774</v>
      </c>
      <c r="B36" s="68" t="s">
        <v>2801</v>
      </c>
      <c r="C36">
        <v>11</v>
      </c>
      <c r="D36" t="s">
        <v>174</v>
      </c>
      <c r="E36" t="s">
        <v>175</v>
      </c>
      <c r="F36" t="s">
        <v>104</v>
      </c>
      <c r="G36" s="111" t="s">
        <v>3562</v>
      </c>
      <c r="H36" s="111" t="s">
        <v>3562</v>
      </c>
      <c r="I36" s="55">
        <v>3.8214842999999998E-2</v>
      </c>
      <c r="J36" s="56">
        <f t="shared" si="0"/>
        <v>3.6548224894125032E-6</v>
      </c>
      <c r="K36" s="56">
        <f>I36/'סכום נכסי הקרן'!$C$41</f>
        <v>3.1454108368641302E-7</v>
      </c>
    </row>
    <row r="37" spans="1:11">
      <c r="A37" s="68" t="s">
        <v>2776</v>
      </c>
      <c r="B37" s="68" t="s">
        <v>2802</v>
      </c>
      <c r="C37">
        <v>12</v>
      </c>
      <c r="D37" t="s">
        <v>174</v>
      </c>
      <c r="E37" t="s">
        <v>175</v>
      </c>
      <c r="F37" t="s">
        <v>104</v>
      </c>
      <c r="G37" s="111" t="s">
        <v>3562</v>
      </c>
      <c r="H37" s="111" t="s">
        <v>3562</v>
      </c>
      <c r="I37" s="55">
        <v>27.598787340000001</v>
      </c>
      <c r="J37" s="56">
        <f t="shared" si="0"/>
        <v>2.6395154534782487E-3</v>
      </c>
      <c r="K37" s="56">
        <f>I37/'סכום נכסי הקרן'!$C$41</f>
        <v>2.2716179884225762E-4</v>
      </c>
    </row>
    <row r="38" spans="1:11">
      <c r="A38" s="68" t="s">
        <v>2778</v>
      </c>
      <c r="B38" s="68" t="s">
        <v>2803</v>
      </c>
      <c r="C38">
        <v>10</v>
      </c>
      <c r="D38" t="s">
        <v>174</v>
      </c>
      <c r="E38" t="s">
        <v>175</v>
      </c>
      <c r="F38" t="s">
        <v>104</v>
      </c>
      <c r="G38" s="111" t="s">
        <v>3562</v>
      </c>
      <c r="H38" s="111" t="s">
        <v>3562</v>
      </c>
      <c r="I38" s="55">
        <f>5.83018953+16.985458011</f>
        <v>22.815647540999997</v>
      </c>
      <c r="J38" s="56">
        <f t="shared" si="0"/>
        <v>2.1820616074062077E-3</v>
      </c>
      <c r="K38" s="56">
        <f>I38/'סכום נכסי הקרן'!$C$41</f>
        <v>1.8779243715729471E-4</v>
      </c>
    </row>
    <row r="39" spans="1:11">
      <c r="A39" s="68" t="s">
        <v>2780</v>
      </c>
      <c r="B39" s="68" t="s">
        <v>2804</v>
      </c>
      <c r="C39">
        <v>20</v>
      </c>
      <c r="D39" t="s">
        <v>174</v>
      </c>
      <c r="E39" t="s">
        <v>175</v>
      </c>
      <c r="F39" t="s">
        <v>104</v>
      </c>
      <c r="G39" s="111" t="s">
        <v>3562</v>
      </c>
      <c r="H39" s="111" t="s">
        <v>3562</v>
      </c>
      <c r="I39" s="55">
        <v>7.8555300000000003E-4</v>
      </c>
      <c r="J39" s="56">
        <f t="shared" si="0"/>
        <v>7.5129361934718933E-8</v>
      </c>
      <c r="K39" s="56">
        <f>I39/'סכום נכסי הקרן'!$C$41</f>
        <v>6.4657780201560119E-9</v>
      </c>
    </row>
    <row r="40" spans="1:11">
      <c r="A40" s="68" t="s">
        <v>2778</v>
      </c>
      <c r="B40" s="68" t="s">
        <v>2805</v>
      </c>
      <c r="C40">
        <v>10</v>
      </c>
      <c r="D40" t="s">
        <v>174</v>
      </c>
      <c r="E40" t="s">
        <v>175</v>
      </c>
      <c r="F40" t="s">
        <v>167</v>
      </c>
      <c r="G40" s="111" t="s">
        <v>3562</v>
      </c>
      <c r="H40" s="111" t="s">
        <v>3562</v>
      </c>
      <c r="I40" s="55">
        <v>2.4586949999999999E-3</v>
      </c>
      <c r="J40" s="56">
        <f t="shared" si="0"/>
        <v>2.3514668843742403E-7</v>
      </c>
      <c r="K40" s="56">
        <f>I40/'סכום נכסי הקרן'!$C$41</f>
        <v>2.0237178254385744E-8</v>
      </c>
    </row>
    <row r="41" spans="1:11">
      <c r="A41" s="65" t="s">
        <v>179</v>
      </c>
      <c r="B41" s="112" t="s">
        <v>3562</v>
      </c>
      <c r="C41" s="113" t="s">
        <v>3562</v>
      </c>
      <c r="D41" s="113" t="s">
        <v>3562</v>
      </c>
      <c r="E41" s="113" t="s">
        <v>3562</v>
      </c>
      <c r="F41" s="113" t="s">
        <v>3562</v>
      </c>
      <c r="G41" s="113" t="s">
        <v>3562</v>
      </c>
      <c r="H41" s="66">
        <v>0</v>
      </c>
      <c r="I41" s="67">
        <v>0</v>
      </c>
      <c r="J41" s="66">
        <f t="shared" si="0"/>
        <v>0</v>
      </c>
      <c r="K41" s="66">
        <f>I41/'סכום נכסי הקרן'!$C$41</f>
        <v>0</v>
      </c>
    </row>
    <row r="42" spans="1:11">
      <c r="A42" t="s">
        <v>177</v>
      </c>
      <c r="B42" t="s">
        <v>177</v>
      </c>
      <c r="C42" s="113" t="s">
        <v>3562</v>
      </c>
      <c r="D42" t="s">
        <v>177</v>
      </c>
      <c r="E42" s="113" t="s">
        <v>3562</v>
      </c>
      <c r="F42" t="s">
        <v>177</v>
      </c>
      <c r="G42" s="56">
        <v>0</v>
      </c>
      <c r="H42" s="56">
        <v>0</v>
      </c>
      <c r="I42" s="55">
        <v>0</v>
      </c>
      <c r="J42" s="56">
        <f t="shared" si="0"/>
        <v>0</v>
      </c>
      <c r="K42" s="56">
        <f>I42/'סכום נכסי הקרן'!$C$41</f>
        <v>0</v>
      </c>
    </row>
    <row r="43" spans="1:11">
      <c r="A43" s="65" t="s">
        <v>180</v>
      </c>
      <c r="B43" s="112" t="s">
        <v>3562</v>
      </c>
      <c r="C43" s="113" t="s">
        <v>3562</v>
      </c>
      <c r="D43" s="113" t="s">
        <v>3562</v>
      </c>
      <c r="E43" s="113" t="s">
        <v>3562</v>
      </c>
      <c r="F43" s="113" t="s">
        <v>3562</v>
      </c>
      <c r="G43" s="113" t="s">
        <v>3562</v>
      </c>
      <c r="H43" s="66">
        <v>0</v>
      </c>
      <c r="I43" s="67">
        <v>0</v>
      </c>
      <c r="J43" s="66">
        <f t="shared" si="0"/>
        <v>0</v>
      </c>
      <c r="K43" s="66">
        <f>I43/'סכום נכסי הקרן'!$C$41</f>
        <v>0</v>
      </c>
    </row>
    <row r="44" spans="1:11">
      <c r="A44" t="s">
        <v>177</v>
      </c>
      <c r="B44" t="s">
        <v>177</v>
      </c>
      <c r="C44" s="113" t="s">
        <v>3562</v>
      </c>
      <c r="D44" t="s">
        <v>177</v>
      </c>
      <c r="E44" s="113" t="s">
        <v>3562</v>
      </c>
      <c r="F44" t="s">
        <v>177</v>
      </c>
      <c r="G44" s="56">
        <v>0</v>
      </c>
      <c r="H44" s="56">
        <v>0</v>
      </c>
      <c r="I44" s="55">
        <v>0</v>
      </c>
      <c r="J44" s="56">
        <f t="shared" si="0"/>
        <v>0</v>
      </c>
      <c r="K44" s="56">
        <f>I44/'סכום נכסי הקרן'!$C$41</f>
        <v>0</v>
      </c>
    </row>
    <row r="45" spans="1:11">
      <c r="A45" s="65" t="s">
        <v>181</v>
      </c>
      <c r="B45" s="112" t="s">
        <v>3562</v>
      </c>
      <c r="C45" s="113" t="s">
        <v>3562</v>
      </c>
      <c r="D45" s="113" t="s">
        <v>3562</v>
      </c>
      <c r="E45" s="113" t="s">
        <v>3562</v>
      </c>
      <c r="F45" s="113" t="s">
        <v>3562</v>
      </c>
      <c r="G45" s="113" t="s">
        <v>3562</v>
      </c>
      <c r="H45" s="66">
        <v>0</v>
      </c>
      <c r="I45" s="67">
        <v>0</v>
      </c>
      <c r="J45" s="66">
        <f t="shared" si="0"/>
        <v>0</v>
      </c>
      <c r="K45" s="66">
        <f>I45/'סכום נכסי הקרן'!$C$41</f>
        <v>0</v>
      </c>
    </row>
    <row r="46" spans="1:11">
      <c r="A46" t="s">
        <v>177</v>
      </c>
      <c r="B46" t="s">
        <v>177</v>
      </c>
      <c r="C46" s="113" t="s">
        <v>3562</v>
      </c>
      <c r="D46" t="s">
        <v>177</v>
      </c>
      <c r="E46" s="113" t="s">
        <v>3562</v>
      </c>
      <c r="F46" t="s">
        <v>177</v>
      </c>
      <c r="G46" s="56">
        <v>0</v>
      </c>
      <c r="H46" s="56">
        <v>0</v>
      </c>
      <c r="I46" s="55">
        <v>0</v>
      </c>
      <c r="J46" s="56">
        <f t="shared" si="0"/>
        <v>0</v>
      </c>
      <c r="K46" s="56">
        <f>I46/'סכום נכסי הקרן'!$C$41</f>
        <v>0</v>
      </c>
    </row>
    <row r="47" spans="1:11">
      <c r="A47" s="65" t="s">
        <v>182</v>
      </c>
      <c r="B47" s="112" t="s">
        <v>3562</v>
      </c>
      <c r="C47" s="113" t="s">
        <v>3562</v>
      </c>
      <c r="D47" s="113" t="s">
        <v>3562</v>
      </c>
      <c r="E47" s="113" t="s">
        <v>3562</v>
      </c>
      <c r="F47" s="113" t="s">
        <v>3562</v>
      </c>
      <c r="G47" s="113" t="s">
        <v>3562</v>
      </c>
      <c r="H47" s="66">
        <v>0</v>
      </c>
      <c r="I47" s="67">
        <v>0</v>
      </c>
      <c r="J47" s="66">
        <f t="shared" si="0"/>
        <v>0</v>
      </c>
      <c r="K47" s="66">
        <f>I47/'סכום נכסי הקרן'!$C$41</f>
        <v>0</v>
      </c>
    </row>
    <row r="48" spans="1:11">
      <c r="A48" t="s">
        <v>177</v>
      </c>
      <c r="B48" t="s">
        <v>177</v>
      </c>
      <c r="C48" s="113" t="s">
        <v>3562</v>
      </c>
      <c r="D48" t="s">
        <v>177</v>
      </c>
      <c r="E48" s="113" t="s">
        <v>3562</v>
      </c>
      <c r="F48" t="s">
        <v>177</v>
      </c>
      <c r="G48" s="56">
        <v>0</v>
      </c>
      <c r="H48" s="56">
        <v>0</v>
      </c>
      <c r="I48" s="55">
        <v>0</v>
      </c>
      <c r="J48" s="56">
        <f t="shared" si="0"/>
        <v>0</v>
      </c>
      <c r="K48" s="56">
        <f>I48/'סכום נכסי הקרן'!$C$41</f>
        <v>0</v>
      </c>
    </row>
    <row r="49" spans="1:11">
      <c r="A49" s="65" t="s">
        <v>183</v>
      </c>
      <c r="B49" s="112" t="s">
        <v>3562</v>
      </c>
      <c r="C49" s="113" t="s">
        <v>3562</v>
      </c>
      <c r="D49" s="113" t="s">
        <v>3562</v>
      </c>
      <c r="E49" s="113" t="s">
        <v>3562</v>
      </c>
      <c r="F49" s="113" t="s">
        <v>3562</v>
      </c>
      <c r="G49" s="113" t="s">
        <v>3562</v>
      </c>
      <c r="H49" s="66">
        <v>0</v>
      </c>
      <c r="I49" s="67">
        <v>0</v>
      </c>
      <c r="J49" s="66">
        <f t="shared" si="0"/>
        <v>0</v>
      </c>
      <c r="K49" s="66">
        <f>I49/'סכום נכסי הקרן'!$C$41</f>
        <v>0</v>
      </c>
    </row>
    <row r="50" spans="1:11">
      <c r="A50" t="s">
        <v>177</v>
      </c>
      <c r="B50" t="s">
        <v>177</v>
      </c>
      <c r="C50" s="113" t="s">
        <v>3562</v>
      </c>
      <c r="D50" t="s">
        <v>177</v>
      </c>
      <c r="E50" s="113" t="s">
        <v>3562</v>
      </c>
      <c r="F50" t="s">
        <v>177</v>
      </c>
      <c r="G50" s="56">
        <v>0</v>
      </c>
      <c r="H50" s="56">
        <v>0</v>
      </c>
      <c r="I50" s="55">
        <v>0</v>
      </c>
      <c r="J50" s="56">
        <f t="shared" si="0"/>
        <v>0</v>
      </c>
      <c r="K50" s="56">
        <f>I50/'סכום נכסי הקרן'!$C$41</f>
        <v>0</v>
      </c>
    </row>
    <row r="51" spans="1:11">
      <c r="A51" s="65" t="s">
        <v>184</v>
      </c>
      <c r="B51" s="112" t="s">
        <v>3562</v>
      </c>
      <c r="C51" s="113" t="s">
        <v>3562</v>
      </c>
      <c r="D51" s="113" t="s">
        <v>3562</v>
      </c>
      <c r="E51" s="113" t="s">
        <v>3562</v>
      </c>
      <c r="F51" s="113" t="s">
        <v>3562</v>
      </c>
      <c r="G51" s="113" t="s">
        <v>3562</v>
      </c>
      <c r="H51" s="66">
        <v>0</v>
      </c>
      <c r="I51" s="67">
        <v>152.90496994448</v>
      </c>
      <c r="J51" s="66">
        <f t="shared" si="0"/>
        <v>1.4623650891252605E-2</v>
      </c>
      <c r="K51" s="66">
        <f>I51/'סכום נכסי הקרן'!$C$41</f>
        <v>1.2585396451157773E-3</v>
      </c>
    </row>
    <row r="52" spans="1:11">
      <c r="A52" s="65" t="s">
        <v>185</v>
      </c>
      <c r="B52" s="112" t="s">
        <v>3562</v>
      </c>
      <c r="C52" s="113" t="s">
        <v>3562</v>
      </c>
      <c r="D52" s="113" t="s">
        <v>3562</v>
      </c>
      <c r="E52" s="113" t="s">
        <v>3562</v>
      </c>
      <c r="F52" s="113" t="s">
        <v>3562</v>
      </c>
      <c r="G52" s="113" t="s">
        <v>3562</v>
      </c>
      <c r="H52" s="66">
        <v>0</v>
      </c>
      <c r="I52" s="67">
        <v>152.90496994448</v>
      </c>
      <c r="J52" s="66">
        <f t="shared" si="0"/>
        <v>1.4623650891252605E-2</v>
      </c>
      <c r="K52" s="66">
        <f>I52/'סכום נכסי הקרן'!$C$41</f>
        <v>1.2585396451157773E-3</v>
      </c>
    </row>
    <row r="53" spans="1:11">
      <c r="A53" s="68" t="s">
        <v>2806</v>
      </c>
      <c r="B53" s="68" t="s">
        <v>2807</v>
      </c>
      <c r="C53">
        <v>85</v>
      </c>
      <c r="D53" t="s">
        <v>869</v>
      </c>
      <c r="E53" t="s">
        <v>824</v>
      </c>
      <c r="F53" t="s">
        <v>102</v>
      </c>
      <c r="G53" s="111" t="s">
        <v>3562</v>
      </c>
      <c r="H53" s="111" t="s">
        <v>3562</v>
      </c>
      <c r="I53" s="55">
        <v>8.0804054159999996</v>
      </c>
      <c r="J53" s="56">
        <f t="shared" si="0"/>
        <v>7.7280043877106584E-4</v>
      </c>
      <c r="K53" s="56">
        <f>I53/'סכום נכסי הקרן'!$C$41</f>
        <v>6.6508698627237611E-5</v>
      </c>
    </row>
    <row r="54" spans="1:11">
      <c r="A54" s="68" t="s">
        <v>2806</v>
      </c>
      <c r="B54" s="68" t="s">
        <v>2808</v>
      </c>
      <c r="C54">
        <v>85</v>
      </c>
      <c r="D54" t="s">
        <v>869</v>
      </c>
      <c r="E54" t="s">
        <v>824</v>
      </c>
      <c r="F54" t="s">
        <v>100</v>
      </c>
      <c r="G54" s="111" t="s">
        <v>3562</v>
      </c>
      <c r="H54" s="111" t="s">
        <v>3562</v>
      </c>
      <c r="I54" s="55">
        <v>141.37487442</v>
      </c>
      <c r="J54" s="56">
        <f t="shared" si="0"/>
        <v>1.352092616128462E-2</v>
      </c>
      <c r="K54" s="56">
        <f>I54/'סכום נכסי הקרן'!$C$41</f>
        <v>1.1636370246528908E-3</v>
      </c>
    </row>
    <row r="55" spans="1:11">
      <c r="A55" s="68" t="s">
        <v>2806</v>
      </c>
      <c r="B55" s="68" t="s">
        <v>2809</v>
      </c>
      <c r="C55">
        <v>85</v>
      </c>
      <c r="D55" t="s">
        <v>869</v>
      </c>
      <c r="E55" t="s">
        <v>824</v>
      </c>
      <c r="F55" t="s">
        <v>168</v>
      </c>
      <c r="G55" s="111" t="s">
        <v>3562</v>
      </c>
      <c r="H55" s="111" t="s">
        <v>3562</v>
      </c>
      <c r="I55" s="55">
        <v>3.44969010848</v>
      </c>
      <c r="J55" s="56">
        <f t="shared" si="0"/>
        <v>3.2992429119691954E-4</v>
      </c>
      <c r="K55" s="56">
        <f>I55/'סכום נכסי הקרן'!$C$41</f>
        <v>2.8393921835649014E-5</v>
      </c>
    </row>
    <row r="56" spans="1:11">
      <c r="A56" s="65" t="s">
        <v>183</v>
      </c>
      <c r="B56" s="112" t="s">
        <v>3562</v>
      </c>
      <c r="C56" s="113" t="s">
        <v>3562</v>
      </c>
      <c r="D56" s="113" t="s">
        <v>3562</v>
      </c>
      <c r="E56" s="113" t="s">
        <v>3562</v>
      </c>
      <c r="F56" s="113" t="s">
        <v>3562</v>
      </c>
      <c r="G56" s="113" t="s">
        <v>3562</v>
      </c>
      <c r="H56" s="66">
        <v>0</v>
      </c>
      <c r="I56" s="67">
        <v>0</v>
      </c>
      <c r="J56" s="66">
        <f t="shared" si="0"/>
        <v>0</v>
      </c>
      <c r="K56" s="66">
        <f>I56/'סכום נכסי הקרן'!$C$41</f>
        <v>0</v>
      </c>
    </row>
    <row r="57" spans="1:11">
      <c r="A57" t="s">
        <v>177</v>
      </c>
      <c r="B57" t="s">
        <v>177</v>
      </c>
      <c r="C57" s="113" t="s">
        <v>3562</v>
      </c>
      <c r="D57" t="s">
        <v>177</v>
      </c>
      <c r="E57" s="113" t="s">
        <v>3562</v>
      </c>
      <c r="F57" t="s">
        <v>177</v>
      </c>
      <c r="G57" s="56">
        <v>0</v>
      </c>
      <c r="H57" s="56">
        <v>0</v>
      </c>
      <c r="I57" s="55">
        <v>0</v>
      </c>
      <c r="J57" s="56">
        <f t="shared" si="0"/>
        <v>0</v>
      </c>
      <c r="K57" s="56">
        <f>I57/'סכום נכסי הקרן'!$C$41</f>
        <v>0</v>
      </c>
    </row>
    <row r="58" spans="1:11">
      <c r="A58" t="s">
        <v>186</v>
      </c>
      <c r="B58" s="112" t="s">
        <v>3562</v>
      </c>
      <c r="C58" s="113" t="s">
        <v>3562</v>
      </c>
      <c r="D58" s="113" t="s">
        <v>3562</v>
      </c>
      <c r="E58" s="113" t="s">
        <v>3562</v>
      </c>
      <c r="F58" s="113" t="s">
        <v>3562</v>
      </c>
      <c r="G58" s="113" t="s">
        <v>3562</v>
      </c>
      <c r="H58" s="113" t="s">
        <v>3562</v>
      </c>
      <c r="I58" s="113" t="s">
        <v>3562</v>
      </c>
      <c r="J58" s="113" t="s">
        <v>3562</v>
      </c>
      <c r="K58" s="113" t="s">
        <v>3562</v>
      </c>
    </row>
    <row r="59" spans="1:11" hidden="1">
      <c r="C59" s="13"/>
    </row>
    <row r="60" spans="1:11" hidden="1">
      <c r="C60" s="13"/>
    </row>
    <row r="61" spans="1:11" hidden="1">
      <c r="C61" s="13"/>
    </row>
    <row r="62" spans="1:11" hidden="1">
      <c r="C62" s="13"/>
    </row>
    <row r="63" spans="1:11" hidden="1">
      <c r="C63" s="13"/>
    </row>
    <row r="64" spans="1:11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0" t="s">
        <v>3561</v>
      </c>
    </row>
    <row r="2" spans="1:34" s="1" customFormat="1">
      <c r="A2" s="2" t="s">
        <v>1</v>
      </c>
      <c r="B2" s="9" t="s">
        <v>2772</v>
      </c>
    </row>
    <row r="3" spans="1:34" s="1" customFormat="1">
      <c r="A3" s="2" t="s">
        <v>2</v>
      </c>
      <c r="B3" s="20" t="s">
        <v>2773</v>
      </c>
    </row>
    <row r="4" spans="1:34" s="1" customFormat="1">
      <c r="A4" s="2" t="s">
        <v>3</v>
      </c>
      <c r="B4" s="61" t="s">
        <v>165</v>
      </c>
    </row>
    <row r="5" spans="1:34">
      <c r="A5" s="83" t="s">
        <v>65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</row>
    <row r="6" spans="1:34" s="15" customFormat="1">
      <c r="A6" s="32" t="s">
        <v>45</v>
      </c>
      <c r="B6" s="33" t="s">
        <v>46</v>
      </c>
      <c r="C6" s="33" t="s">
        <v>66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114" t="s">
        <v>160</v>
      </c>
      <c r="N6" s="33" t="s">
        <v>53</v>
      </c>
      <c r="O6" s="33" t="s">
        <v>157</v>
      </c>
      <c r="P6" s="33" t="s">
        <v>54</v>
      </c>
      <c r="Q6" s="115" t="s">
        <v>151</v>
      </c>
    </row>
    <row r="7" spans="1:34" s="15" customFormat="1">
      <c r="A7" s="105" t="s">
        <v>3562</v>
      </c>
      <c r="B7" s="106" t="s">
        <v>3562</v>
      </c>
      <c r="C7" s="106" t="s">
        <v>3562</v>
      </c>
      <c r="D7" s="106" t="s">
        <v>3562</v>
      </c>
      <c r="E7" s="106" t="s">
        <v>3562</v>
      </c>
      <c r="F7" s="21" t="s">
        <v>70</v>
      </c>
      <c r="G7" s="21" t="s">
        <v>71</v>
      </c>
      <c r="H7" s="106" t="s">
        <v>3562</v>
      </c>
      <c r="I7" s="21" t="s">
        <v>7</v>
      </c>
      <c r="J7" s="21" t="s">
        <v>7</v>
      </c>
      <c r="K7" s="21" t="s">
        <v>152</v>
      </c>
      <c r="L7" s="106" t="s">
        <v>3562</v>
      </c>
      <c r="M7" s="16" t="s">
        <v>153</v>
      </c>
      <c r="N7" s="21" t="s">
        <v>6</v>
      </c>
      <c r="O7" s="21" t="s">
        <v>7</v>
      </c>
      <c r="P7" s="21" t="s">
        <v>7</v>
      </c>
      <c r="Q7" s="22" t="s">
        <v>7</v>
      </c>
    </row>
    <row r="8" spans="1:34" s="17" customFormat="1" ht="20.25">
      <c r="A8" s="107" t="s">
        <v>3562</v>
      </c>
      <c r="B8" s="23" t="s">
        <v>8</v>
      </c>
      <c r="C8" s="23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17" customFormat="1" ht="20.25">
      <c r="A9" s="18" t="s">
        <v>77</v>
      </c>
      <c r="B9" s="108" t="s">
        <v>3562</v>
      </c>
      <c r="C9" s="108" t="s">
        <v>3562</v>
      </c>
      <c r="D9" s="108" t="s">
        <v>3562</v>
      </c>
      <c r="E9" s="108" t="s">
        <v>3562</v>
      </c>
      <c r="F9" s="108" t="s">
        <v>3562</v>
      </c>
      <c r="G9" s="53">
        <v>6.16</v>
      </c>
      <c r="H9" s="108" t="s">
        <v>3562</v>
      </c>
      <c r="I9" s="108" t="s">
        <v>3562</v>
      </c>
      <c r="J9" s="54">
        <v>3.15E-2</v>
      </c>
      <c r="K9" s="53">
        <v>37948078.979999997</v>
      </c>
      <c r="L9" s="108" t="s">
        <v>3562</v>
      </c>
      <c r="M9" s="53">
        <v>0</v>
      </c>
      <c r="N9" s="53">
        <v>35718.863534324941</v>
      </c>
      <c r="O9" s="108" t="s">
        <v>3562</v>
      </c>
      <c r="P9" s="54">
        <v>1</v>
      </c>
      <c r="Q9" s="54">
        <v>0.29399999999999998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>
      <c r="A10" s="57" t="s">
        <v>172</v>
      </c>
      <c r="B10" s="113" t="s">
        <v>3562</v>
      </c>
      <c r="C10" s="113" t="s">
        <v>3562</v>
      </c>
      <c r="D10" s="113" t="s">
        <v>3562</v>
      </c>
      <c r="E10" s="113" t="s">
        <v>3562</v>
      </c>
      <c r="F10" s="113" t="s">
        <v>3562</v>
      </c>
      <c r="G10" s="59">
        <v>6.15</v>
      </c>
      <c r="H10" s="113" t="s">
        <v>3562</v>
      </c>
      <c r="I10" s="113" t="s">
        <v>3562</v>
      </c>
      <c r="J10" s="58">
        <v>3.1399999999999997E-2</v>
      </c>
      <c r="K10" s="59">
        <v>37919345.909999996</v>
      </c>
      <c r="L10" s="113" t="s">
        <v>3562</v>
      </c>
      <c r="M10" s="59">
        <v>0</v>
      </c>
      <c r="N10" s="59">
        <v>35614.657301915999</v>
      </c>
      <c r="O10" s="113" t="s">
        <v>3562</v>
      </c>
      <c r="P10" s="58">
        <v>0.99709999999999999</v>
      </c>
      <c r="Q10" s="58">
        <v>0.29310000000000003</v>
      </c>
    </row>
    <row r="11" spans="1:34">
      <c r="A11" s="57" t="s">
        <v>187</v>
      </c>
      <c r="B11" s="113" t="s">
        <v>3562</v>
      </c>
      <c r="C11" s="113" t="s">
        <v>3562</v>
      </c>
      <c r="D11" s="113" t="s">
        <v>3562</v>
      </c>
      <c r="E11" s="113" t="s">
        <v>3562</v>
      </c>
      <c r="F11" s="113" t="s">
        <v>3562</v>
      </c>
      <c r="G11" s="59">
        <v>6.43</v>
      </c>
      <c r="H11" s="113" t="s">
        <v>3562</v>
      </c>
      <c r="I11" s="113" t="s">
        <v>3562</v>
      </c>
      <c r="J11" s="58">
        <v>1.3100000000000001E-2</v>
      </c>
      <c r="K11" s="59">
        <v>13127237.32</v>
      </c>
      <c r="L11" s="113" t="s">
        <v>3562</v>
      </c>
      <c r="M11" s="59">
        <v>0</v>
      </c>
      <c r="N11" s="59">
        <v>13820.396883425001</v>
      </c>
      <c r="O11" s="113" t="s">
        <v>3562</v>
      </c>
      <c r="P11" s="58">
        <v>0.38690000000000002</v>
      </c>
      <c r="Q11" s="58">
        <v>0.1138</v>
      </c>
    </row>
    <row r="12" spans="1:34">
      <c r="A12" s="57" t="s">
        <v>188</v>
      </c>
      <c r="B12" s="113" t="s">
        <v>3562</v>
      </c>
      <c r="C12" s="113" t="s">
        <v>3562</v>
      </c>
      <c r="D12" s="113" t="s">
        <v>3562</v>
      </c>
      <c r="E12" s="113" t="s">
        <v>3562</v>
      </c>
      <c r="F12" s="113" t="s">
        <v>3562</v>
      </c>
      <c r="G12" s="59">
        <v>6.43</v>
      </c>
      <c r="H12" s="113" t="s">
        <v>3562</v>
      </c>
      <c r="I12" s="113" t="s">
        <v>3562</v>
      </c>
      <c r="J12" s="58">
        <v>1.3100000000000001E-2</v>
      </c>
      <c r="K12" s="59">
        <v>13127237.32</v>
      </c>
      <c r="L12" s="113" t="s">
        <v>3562</v>
      </c>
      <c r="M12" s="59">
        <v>0</v>
      </c>
      <c r="N12" s="59">
        <v>13820.396883425001</v>
      </c>
      <c r="O12" s="113" t="s">
        <v>3562</v>
      </c>
      <c r="P12" s="58">
        <v>0.38690000000000002</v>
      </c>
      <c r="Q12" s="58">
        <v>0.1138</v>
      </c>
    </row>
    <row r="13" spans="1:34">
      <c r="A13" t="s">
        <v>189</v>
      </c>
      <c r="B13" t="s">
        <v>190</v>
      </c>
      <c r="C13" t="s">
        <v>96</v>
      </c>
      <c r="D13" t="s">
        <v>191</v>
      </c>
      <c r="E13" s="113" t="s">
        <v>3562</v>
      </c>
      <c r="F13" s="111" t="s">
        <v>3562</v>
      </c>
      <c r="G13" s="55">
        <v>0.56999999999999995</v>
      </c>
      <c r="H13" t="s">
        <v>98</v>
      </c>
      <c r="I13" s="56">
        <v>0.04</v>
      </c>
      <c r="J13" s="56">
        <v>8.3999999999999995E-3</v>
      </c>
      <c r="K13" s="55">
        <v>1099.5899999999999</v>
      </c>
      <c r="L13" s="55">
        <v>142.53</v>
      </c>
      <c r="M13" s="55">
        <v>0</v>
      </c>
      <c r="N13" s="55">
        <v>1.5672456269999999</v>
      </c>
      <c r="O13" s="56">
        <v>0</v>
      </c>
      <c r="P13" s="56">
        <v>0</v>
      </c>
      <c r="Q13" s="56">
        <v>0</v>
      </c>
    </row>
    <row r="14" spans="1:34">
      <c r="A14" t="s">
        <v>192</v>
      </c>
      <c r="B14" t="s">
        <v>193</v>
      </c>
      <c r="C14" t="s">
        <v>96</v>
      </c>
      <c r="D14" t="s">
        <v>191</v>
      </c>
      <c r="E14" s="113" t="s">
        <v>3562</v>
      </c>
      <c r="F14" s="111" t="s">
        <v>3562</v>
      </c>
      <c r="G14" s="55">
        <v>3.36</v>
      </c>
      <c r="H14" t="s">
        <v>98</v>
      </c>
      <c r="I14" s="56">
        <v>7.4999999999999997E-3</v>
      </c>
      <c r="J14" s="56">
        <v>1.15E-2</v>
      </c>
      <c r="K14" s="55">
        <v>1173699.8400000001</v>
      </c>
      <c r="L14" s="55">
        <v>111.6</v>
      </c>
      <c r="M14" s="55">
        <v>0</v>
      </c>
      <c r="N14" s="55">
        <v>1309.8490214399999</v>
      </c>
      <c r="O14" s="56">
        <v>1E-4</v>
      </c>
      <c r="P14" s="56">
        <v>3.6700000000000003E-2</v>
      </c>
      <c r="Q14" s="56">
        <v>1.0800000000000001E-2</v>
      </c>
    </row>
    <row r="15" spans="1:34">
      <c r="A15" t="s">
        <v>194</v>
      </c>
      <c r="B15" t="s">
        <v>195</v>
      </c>
      <c r="C15" t="s">
        <v>96</v>
      </c>
      <c r="D15" t="s">
        <v>191</v>
      </c>
      <c r="E15" s="113" t="s">
        <v>3562</v>
      </c>
      <c r="F15" s="111" t="s">
        <v>3562</v>
      </c>
      <c r="G15" s="55">
        <v>19.07</v>
      </c>
      <c r="H15" t="s">
        <v>98</v>
      </c>
      <c r="I15" s="56">
        <v>0.01</v>
      </c>
      <c r="J15" s="56">
        <v>1.7299999999999999E-2</v>
      </c>
      <c r="K15" s="55">
        <v>112429.02</v>
      </c>
      <c r="L15" s="55">
        <v>98.46</v>
      </c>
      <c r="M15" s="55">
        <v>0</v>
      </c>
      <c r="N15" s="55">
        <v>110.697613092</v>
      </c>
      <c r="O15" s="56">
        <v>0</v>
      </c>
      <c r="P15" s="56">
        <v>3.0999999999999999E-3</v>
      </c>
      <c r="Q15" s="56">
        <v>8.9999999999999998E-4</v>
      </c>
    </row>
    <row r="16" spans="1:34">
      <c r="A16" t="s">
        <v>196</v>
      </c>
      <c r="B16" t="s">
        <v>197</v>
      </c>
      <c r="C16" t="s">
        <v>96</v>
      </c>
      <c r="D16" t="s">
        <v>191</v>
      </c>
      <c r="E16" s="113" t="s">
        <v>3562</v>
      </c>
      <c r="F16" s="111" t="s">
        <v>3562</v>
      </c>
      <c r="G16" s="55">
        <v>1.82</v>
      </c>
      <c r="H16" t="s">
        <v>98</v>
      </c>
      <c r="I16" s="56">
        <v>7.4999999999999997E-3</v>
      </c>
      <c r="J16" s="56">
        <v>1.2500000000000001E-2</v>
      </c>
      <c r="K16" s="55">
        <v>1294779.46</v>
      </c>
      <c r="L16" s="55">
        <v>111.09</v>
      </c>
      <c r="M16" s="55">
        <v>0</v>
      </c>
      <c r="N16" s="55">
        <v>1438.3705021139999</v>
      </c>
      <c r="O16" s="56">
        <v>1E-4</v>
      </c>
      <c r="P16" s="56">
        <v>4.0300000000000002E-2</v>
      </c>
      <c r="Q16" s="56">
        <v>1.18E-2</v>
      </c>
    </row>
    <row r="17" spans="1:17">
      <c r="A17" t="s">
        <v>198</v>
      </c>
      <c r="B17" t="s">
        <v>199</v>
      </c>
      <c r="C17" t="s">
        <v>96</v>
      </c>
      <c r="D17" t="s">
        <v>191</v>
      </c>
      <c r="E17" s="113" t="s">
        <v>3562</v>
      </c>
      <c r="F17" s="111" t="s">
        <v>3562</v>
      </c>
      <c r="G17" s="55">
        <v>7.88</v>
      </c>
      <c r="H17" t="s">
        <v>98</v>
      </c>
      <c r="I17" s="56">
        <v>1E-3</v>
      </c>
      <c r="J17" s="56">
        <v>1.46E-2</v>
      </c>
      <c r="K17" s="55">
        <v>3072320.78</v>
      </c>
      <c r="L17" s="55">
        <v>100.3</v>
      </c>
      <c r="M17" s="55">
        <v>0</v>
      </c>
      <c r="N17" s="55">
        <v>3081.53774234</v>
      </c>
      <c r="O17" s="56">
        <v>1E-4</v>
      </c>
      <c r="P17" s="56">
        <v>8.6300000000000002E-2</v>
      </c>
      <c r="Q17" s="56">
        <v>2.5399999999999999E-2</v>
      </c>
    </row>
    <row r="18" spans="1:17">
      <c r="A18" t="s">
        <v>201</v>
      </c>
      <c r="B18" t="s">
        <v>202</v>
      </c>
      <c r="C18" t="s">
        <v>96</v>
      </c>
      <c r="D18" t="s">
        <v>191</v>
      </c>
      <c r="E18" s="113" t="s">
        <v>3562</v>
      </c>
      <c r="F18" s="111" t="s">
        <v>3562</v>
      </c>
      <c r="G18" s="55">
        <v>25.69</v>
      </c>
      <c r="H18" t="s">
        <v>98</v>
      </c>
      <c r="I18" s="56">
        <v>5.0000000000000001E-3</v>
      </c>
      <c r="J18" s="56">
        <v>1.7899999999999999E-2</v>
      </c>
      <c r="K18" s="55">
        <v>1069334.6000000001</v>
      </c>
      <c r="L18" s="55">
        <v>80.180000000000007</v>
      </c>
      <c r="M18" s="55">
        <v>0</v>
      </c>
      <c r="N18" s="55">
        <v>857.39248227999997</v>
      </c>
      <c r="O18" s="56">
        <v>1E-4</v>
      </c>
      <c r="P18" s="56">
        <v>2.4E-2</v>
      </c>
      <c r="Q18" s="56">
        <v>7.1000000000000004E-3</v>
      </c>
    </row>
    <row r="19" spans="1:17">
      <c r="A19" t="s">
        <v>204</v>
      </c>
      <c r="B19" t="s">
        <v>205</v>
      </c>
      <c r="C19" t="s">
        <v>96</v>
      </c>
      <c r="D19" t="s">
        <v>191</v>
      </c>
      <c r="E19" s="113" t="s">
        <v>3562</v>
      </c>
      <c r="F19" s="111" t="s">
        <v>3562</v>
      </c>
      <c r="G19" s="55">
        <v>14.4</v>
      </c>
      <c r="H19" t="s">
        <v>98</v>
      </c>
      <c r="I19" s="56">
        <v>2.75E-2</v>
      </c>
      <c r="J19" s="56">
        <v>1.6500000000000001E-2</v>
      </c>
      <c r="K19" s="55">
        <v>270889.78000000003</v>
      </c>
      <c r="L19" s="55">
        <v>140.35</v>
      </c>
      <c r="M19" s="55">
        <v>0</v>
      </c>
      <c r="N19" s="55">
        <v>380.19380623000001</v>
      </c>
      <c r="O19" s="56">
        <v>0</v>
      </c>
      <c r="P19" s="56">
        <v>1.06E-2</v>
      </c>
      <c r="Q19" s="56">
        <v>3.0999999999999999E-3</v>
      </c>
    </row>
    <row r="20" spans="1:17">
      <c r="A20" t="s">
        <v>206</v>
      </c>
      <c r="B20" t="s">
        <v>207</v>
      </c>
      <c r="C20" t="s">
        <v>96</v>
      </c>
      <c r="D20" t="s">
        <v>191</v>
      </c>
      <c r="E20" s="113" t="s">
        <v>3562</v>
      </c>
      <c r="F20" s="111" t="s">
        <v>3562</v>
      </c>
      <c r="G20" s="55">
        <v>10.14</v>
      </c>
      <c r="H20" t="s">
        <v>98</v>
      </c>
      <c r="I20" s="56">
        <v>0.04</v>
      </c>
      <c r="J20" s="56">
        <v>1.5299999999999999E-2</v>
      </c>
      <c r="K20" s="55">
        <v>118982.91</v>
      </c>
      <c r="L20" s="55">
        <v>172.48</v>
      </c>
      <c r="M20" s="55">
        <v>0</v>
      </c>
      <c r="N20" s="55">
        <v>205.22172316800001</v>
      </c>
      <c r="O20" s="56">
        <v>0</v>
      </c>
      <c r="P20" s="56">
        <v>5.7000000000000002E-3</v>
      </c>
      <c r="Q20" s="56">
        <v>1.6999999999999999E-3</v>
      </c>
    </row>
    <row r="21" spans="1:17">
      <c r="A21" t="s">
        <v>208</v>
      </c>
      <c r="B21" t="s">
        <v>209</v>
      </c>
      <c r="C21" t="s">
        <v>96</v>
      </c>
      <c r="D21" t="s">
        <v>191</v>
      </c>
      <c r="E21" s="113" t="s">
        <v>3562</v>
      </c>
      <c r="F21" s="111" t="s">
        <v>3562</v>
      </c>
      <c r="G21" s="55">
        <v>5.33</v>
      </c>
      <c r="H21" t="s">
        <v>98</v>
      </c>
      <c r="I21" s="56">
        <v>5.0000000000000001E-3</v>
      </c>
      <c r="J21" s="56">
        <v>1.26E-2</v>
      </c>
      <c r="K21" s="55">
        <v>2519911.56</v>
      </c>
      <c r="L21" s="55">
        <v>107.42</v>
      </c>
      <c r="M21" s="55">
        <v>0</v>
      </c>
      <c r="N21" s="55">
        <v>2706.8889977519998</v>
      </c>
      <c r="O21" s="56">
        <v>1E-4</v>
      </c>
      <c r="P21" s="56">
        <v>7.5800000000000006E-2</v>
      </c>
      <c r="Q21" s="56">
        <v>2.23E-2</v>
      </c>
    </row>
    <row r="22" spans="1:17">
      <c r="A22" t="s">
        <v>211</v>
      </c>
      <c r="B22" t="s">
        <v>212</v>
      </c>
      <c r="C22" t="s">
        <v>96</v>
      </c>
      <c r="D22" t="s">
        <v>191</v>
      </c>
      <c r="E22" s="113" t="s">
        <v>3562</v>
      </c>
      <c r="F22" s="111" t="s">
        <v>3562</v>
      </c>
      <c r="G22" s="55">
        <v>2.57</v>
      </c>
      <c r="H22" t="s">
        <v>98</v>
      </c>
      <c r="I22" s="56">
        <v>1E-3</v>
      </c>
      <c r="J22" s="56">
        <v>1.1299999999999999E-2</v>
      </c>
      <c r="K22" s="55">
        <v>2656060.66</v>
      </c>
      <c r="L22" s="55">
        <v>108.67</v>
      </c>
      <c r="M22" s="55">
        <v>0</v>
      </c>
      <c r="N22" s="55">
        <v>2886.3411192220001</v>
      </c>
      <c r="O22" s="56">
        <v>1E-4</v>
      </c>
      <c r="P22" s="56">
        <v>8.0799999999999997E-2</v>
      </c>
      <c r="Q22" s="56">
        <v>2.3800000000000002E-2</v>
      </c>
    </row>
    <row r="23" spans="1:17">
      <c r="A23" t="s">
        <v>214</v>
      </c>
      <c r="B23" t="s">
        <v>215</v>
      </c>
      <c r="C23" t="s">
        <v>96</v>
      </c>
      <c r="D23" t="s">
        <v>191</v>
      </c>
      <c r="E23" s="113" t="s">
        <v>3562</v>
      </c>
      <c r="F23" s="111" t="s">
        <v>3562</v>
      </c>
      <c r="G23" s="55">
        <v>4.72</v>
      </c>
      <c r="H23" t="s">
        <v>98</v>
      </c>
      <c r="I23" s="56">
        <v>1.0999999999999999E-2</v>
      </c>
      <c r="J23" s="56">
        <v>1.21E-2</v>
      </c>
      <c r="K23" s="55">
        <v>837729.12</v>
      </c>
      <c r="L23" s="55">
        <v>100.55</v>
      </c>
      <c r="M23" s="55">
        <v>0</v>
      </c>
      <c r="N23" s="55">
        <v>842.33663016000003</v>
      </c>
      <c r="O23" s="56">
        <v>0</v>
      </c>
      <c r="P23" s="56">
        <v>2.3599999999999999E-2</v>
      </c>
      <c r="Q23" s="56">
        <v>6.8999999999999999E-3</v>
      </c>
    </row>
    <row r="24" spans="1:17">
      <c r="A24" s="57" t="s">
        <v>217</v>
      </c>
      <c r="B24" s="113" t="s">
        <v>3562</v>
      </c>
      <c r="C24" s="113" t="s">
        <v>3562</v>
      </c>
      <c r="D24" s="113" t="s">
        <v>3562</v>
      </c>
      <c r="E24" s="113" t="s">
        <v>3562</v>
      </c>
      <c r="F24" s="113" t="s">
        <v>3562</v>
      </c>
      <c r="G24" s="59">
        <v>5.98</v>
      </c>
      <c r="H24" s="113" t="s">
        <v>3562</v>
      </c>
      <c r="I24" s="113" t="s">
        <v>3562</v>
      </c>
      <c r="J24" s="58">
        <v>4.2999999999999997E-2</v>
      </c>
      <c r="K24" s="59">
        <v>24792108.59</v>
      </c>
      <c r="L24" s="113" t="s">
        <v>3562</v>
      </c>
      <c r="M24" s="59">
        <v>0</v>
      </c>
      <c r="N24" s="59">
        <v>21794.260418491001</v>
      </c>
      <c r="O24" s="113" t="s">
        <v>3562</v>
      </c>
      <c r="P24" s="58">
        <v>0.61019999999999996</v>
      </c>
      <c r="Q24" s="58">
        <v>0.1794</v>
      </c>
    </row>
    <row r="25" spans="1:17">
      <c r="A25" s="57" t="s">
        <v>218</v>
      </c>
      <c r="B25" s="113" t="s">
        <v>3562</v>
      </c>
      <c r="C25" s="113" t="s">
        <v>3562</v>
      </c>
      <c r="D25" s="113" t="s">
        <v>3562</v>
      </c>
      <c r="E25" s="113" t="s">
        <v>3562</v>
      </c>
      <c r="F25" s="113" t="s">
        <v>3562</v>
      </c>
      <c r="G25" s="59">
        <v>0.33</v>
      </c>
      <c r="H25" s="113" t="s">
        <v>3562</v>
      </c>
      <c r="I25" s="113" t="s">
        <v>3562</v>
      </c>
      <c r="J25" s="58">
        <v>5.0700000000000002E-2</v>
      </c>
      <c r="K25" s="59">
        <v>6114059.5</v>
      </c>
      <c r="L25" s="113" t="s">
        <v>3562</v>
      </c>
      <c r="M25" s="59">
        <v>0</v>
      </c>
      <c r="N25" s="59">
        <v>6028.3450863420003</v>
      </c>
      <c r="O25" s="113" t="s">
        <v>3562</v>
      </c>
      <c r="P25" s="58">
        <v>0.16880000000000001</v>
      </c>
      <c r="Q25" s="58">
        <v>4.9599999999999998E-2</v>
      </c>
    </row>
    <row r="26" spans="1:17">
      <c r="A26" t="s">
        <v>219</v>
      </c>
      <c r="B26" t="s">
        <v>220</v>
      </c>
      <c r="C26" t="s">
        <v>96</v>
      </c>
      <c r="D26" t="s">
        <v>191</v>
      </c>
      <c r="E26" s="113" t="s">
        <v>3562</v>
      </c>
      <c r="F26" s="111" t="s">
        <v>3562</v>
      </c>
      <c r="G26" s="55">
        <v>0.25</v>
      </c>
      <c r="H26" t="s">
        <v>98</v>
      </c>
      <c r="I26" s="56">
        <v>0</v>
      </c>
      <c r="J26" s="56">
        <v>4.4900000000000002E-2</v>
      </c>
      <c r="K26" s="55">
        <v>583787.43999999994</v>
      </c>
      <c r="L26" s="55">
        <v>98.9</v>
      </c>
      <c r="M26" s="55">
        <v>0</v>
      </c>
      <c r="N26" s="55">
        <v>577.36577815999999</v>
      </c>
      <c r="O26" s="56">
        <v>0</v>
      </c>
      <c r="P26" s="56">
        <v>1.6199999999999999E-2</v>
      </c>
      <c r="Q26" s="56">
        <v>4.7999999999999996E-3</v>
      </c>
    </row>
    <row r="27" spans="1:17">
      <c r="A27" t="s">
        <v>222</v>
      </c>
      <c r="B27" t="s">
        <v>223</v>
      </c>
      <c r="C27" t="s">
        <v>96</v>
      </c>
      <c r="D27" t="s">
        <v>191</v>
      </c>
      <c r="E27" s="113" t="s">
        <v>3562</v>
      </c>
      <c r="F27" s="111" t="s">
        <v>3562</v>
      </c>
      <c r="G27" s="55">
        <v>0.84</v>
      </c>
      <c r="H27" t="s">
        <v>98</v>
      </c>
      <c r="I27" s="56">
        <v>0</v>
      </c>
      <c r="J27" s="56">
        <v>4.1599999999999998E-2</v>
      </c>
      <c r="K27" s="55">
        <v>89258.54</v>
      </c>
      <c r="L27" s="55">
        <v>96.61</v>
      </c>
      <c r="M27" s="55">
        <v>0</v>
      </c>
      <c r="N27" s="55">
        <v>86.232675494000006</v>
      </c>
      <c r="O27" s="56">
        <v>0</v>
      </c>
      <c r="P27" s="56">
        <v>2.3999999999999998E-3</v>
      </c>
      <c r="Q27" s="56">
        <v>6.9999999999999999E-4</v>
      </c>
    </row>
    <row r="28" spans="1:17">
      <c r="A28" t="s">
        <v>225</v>
      </c>
      <c r="B28" t="s">
        <v>226</v>
      </c>
      <c r="C28" t="s">
        <v>96</v>
      </c>
      <c r="D28" t="s">
        <v>191</v>
      </c>
      <c r="E28" s="113" t="s">
        <v>3562</v>
      </c>
      <c r="F28" s="111" t="s">
        <v>3562</v>
      </c>
      <c r="G28" s="55">
        <v>0.01</v>
      </c>
      <c r="H28" t="s">
        <v>98</v>
      </c>
      <c r="I28" s="56">
        <v>0</v>
      </c>
      <c r="J28" s="56">
        <v>3.7199999999999997E-2</v>
      </c>
      <c r="K28" s="55">
        <v>1151681.77</v>
      </c>
      <c r="L28" s="55">
        <v>99.98</v>
      </c>
      <c r="M28" s="55">
        <v>0</v>
      </c>
      <c r="N28" s="55">
        <v>1151.4514336459999</v>
      </c>
      <c r="O28" s="56">
        <v>0</v>
      </c>
      <c r="P28" s="56">
        <v>3.2199999999999999E-2</v>
      </c>
      <c r="Q28" s="56">
        <v>9.4999999999999998E-3</v>
      </c>
    </row>
    <row r="29" spans="1:17">
      <c r="A29" t="s">
        <v>228</v>
      </c>
      <c r="B29" t="s">
        <v>229</v>
      </c>
      <c r="C29" t="s">
        <v>96</v>
      </c>
      <c r="D29" t="s">
        <v>191</v>
      </c>
      <c r="E29" s="113" t="s">
        <v>3562</v>
      </c>
      <c r="F29" s="111" t="s">
        <v>3562</v>
      </c>
      <c r="G29" s="55">
        <v>0.92</v>
      </c>
      <c r="H29" t="s">
        <v>98</v>
      </c>
      <c r="I29" s="56">
        <v>0</v>
      </c>
      <c r="J29" s="56">
        <v>4.1200000000000001E-2</v>
      </c>
      <c r="K29" s="55">
        <v>566450.25</v>
      </c>
      <c r="L29" s="55">
        <v>96.34</v>
      </c>
      <c r="M29" s="55">
        <v>0</v>
      </c>
      <c r="N29" s="55">
        <v>545.71817084999998</v>
      </c>
      <c r="O29" s="56">
        <v>0</v>
      </c>
      <c r="P29" s="56">
        <v>1.5299999999999999E-2</v>
      </c>
      <c r="Q29" s="56">
        <v>4.4999999999999997E-3</v>
      </c>
    </row>
    <row r="30" spans="1:17">
      <c r="A30" t="s">
        <v>231</v>
      </c>
      <c r="B30" t="s">
        <v>232</v>
      </c>
      <c r="C30" t="s">
        <v>96</v>
      </c>
      <c r="D30" t="s">
        <v>191</v>
      </c>
      <c r="E30" s="113" t="s">
        <v>3562</v>
      </c>
      <c r="F30" s="111" t="s">
        <v>3562</v>
      </c>
      <c r="G30" s="55">
        <v>0.09</v>
      </c>
      <c r="H30" t="s">
        <v>98</v>
      </c>
      <c r="I30" s="56">
        <v>0</v>
      </c>
      <c r="J30" s="56">
        <v>4.5499999999999999E-2</v>
      </c>
      <c r="K30" s="55">
        <v>588510.44999999995</v>
      </c>
      <c r="L30" s="55">
        <v>99.55</v>
      </c>
      <c r="M30" s="55">
        <v>0</v>
      </c>
      <c r="N30" s="55">
        <v>585.86215297499996</v>
      </c>
      <c r="O30" s="56">
        <v>0</v>
      </c>
      <c r="P30" s="56">
        <v>1.6400000000000001E-2</v>
      </c>
      <c r="Q30" s="56">
        <v>4.7999999999999996E-3</v>
      </c>
    </row>
    <row r="31" spans="1:17">
      <c r="A31" t="s">
        <v>234</v>
      </c>
      <c r="B31" t="s">
        <v>235</v>
      </c>
      <c r="C31" t="s">
        <v>96</v>
      </c>
      <c r="D31" t="s">
        <v>191</v>
      </c>
      <c r="E31" s="113" t="s">
        <v>3562</v>
      </c>
      <c r="F31" s="111" t="s">
        <v>3562</v>
      </c>
      <c r="G31" s="55">
        <v>0.17</v>
      </c>
      <c r="H31" t="s">
        <v>98</v>
      </c>
      <c r="I31" s="56">
        <v>0</v>
      </c>
      <c r="J31" s="56">
        <v>4.4999999999999998E-2</v>
      </c>
      <c r="K31" s="55">
        <v>1059907.8899999999</v>
      </c>
      <c r="L31" s="55">
        <v>99.22</v>
      </c>
      <c r="M31" s="55">
        <v>0</v>
      </c>
      <c r="N31" s="55">
        <v>1051.6406084580001</v>
      </c>
      <c r="O31" s="56">
        <v>0</v>
      </c>
      <c r="P31" s="56">
        <v>2.9399999999999999E-2</v>
      </c>
      <c r="Q31" s="56">
        <v>8.6999999999999994E-3</v>
      </c>
    </row>
    <row r="32" spans="1:17">
      <c r="A32" t="s">
        <v>237</v>
      </c>
      <c r="B32" t="s">
        <v>238</v>
      </c>
      <c r="C32" t="s">
        <v>96</v>
      </c>
      <c r="D32" t="s">
        <v>191</v>
      </c>
      <c r="E32" s="113" t="s">
        <v>3562</v>
      </c>
      <c r="F32" s="111" t="s">
        <v>3562</v>
      </c>
      <c r="G32" s="55">
        <v>0.59</v>
      </c>
      <c r="H32" t="s">
        <v>98</v>
      </c>
      <c r="I32" s="56">
        <v>0</v>
      </c>
      <c r="J32" s="56">
        <v>4.2500000000000003E-2</v>
      </c>
      <c r="K32" s="55">
        <v>221871.23</v>
      </c>
      <c r="L32" s="55">
        <v>97.53</v>
      </c>
      <c r="M32" s="55">
        <v>0</v>
      </c>
      <c r="N32" s="55">
        <v>216.39101061900001</v>
      </c>
      <c r="O32" s="56">
        <v>0</v>
      </c>
      <c r="P32" s="56">
        <v>6.1000000000000004E-3</v>
      </c>
      <c r="Q32" s="56">
        <v>1.8E-3</v>
      </c>
    </row>
    <row r="33" spans="1:17">
      <c r="A33" t="s">
        <v>240</v>
      </c>
      <c r="B33" t="s">
        <v>241</v>
      </c>
      <c r="C33" t="s">
        <v>96</v>
      </c>
      <c r="D33" t="s">
        <v>191</v>
      </c>
      <c r="E33" s="113" t="s">
        <v>3562</v>
      </c>
      <c r="F33" s="111" t="s">
        <v>3562</v>
      </c>
      <c r="G33" s="55">
        <v>0.67</v>
      </c>
      <c r="H33" t="s">
        <v>98</v>
      </c>
      <c r="I33" s="56">
        <v>0</v>
      </c>
      <c r="J33" s="56">
        <v>4.1399999999999999E-2</v>
      </c>
      <c r="K33" s="55">
        <v>791255.26</v>
      </c>
      <c r="L33" s="55">
        <v>97.29</v>
      </c>
      <c r="M33" s="55">
        <v>0</v>
      </c>
      <c r="N33" s="55">
        <v>769.81224245400006</v>
      </c>
      <c r="O33" s="56">
        <v>0</v>
      </c>
      <c r="P33" s="56">
        <v>2.1600000000000001E-2</v>
      </c>
      <c r="Q33" s="56">
        <v>6.3E-3</v>
      </c>
    </row>
    <row r="34" spans="1:17">
      <c r="A34" t="s">
        <v>242</v>
      </c>
      <c r="B34" t="s">
        <v>243</v>
      </c>
      <c r="C34" t="s">
        <v>96</v>
      </c>
      <c r="D34" t="s">
        <v>191</v>
      </c>
      <c r="E34" s="113" t="s">
        <v>3562</v>
      </c>
      <c r="F34" s="111" t="s">
        <v>3562</v>
      </c>
      <c r="G34" s="55">
        <v>0.34</v>
      </c>
      <c r="H34" t="s">
        <v>98</v>
      </c>
      <c r="I34" s="56">
        <v>0</v>
      </c>
      <c r="J34" s="56">
        <v>4.4600000000000001E-2</v>
      </c>
      <c r="K34" s="55">
        <v>657294.56999999995</v>
      </c>
      <c r="L34" s="55">
        <v>98.48</v>
      </c>
      <c r="M34" s="55">
        <v>0</v>
      </c>
      <c r="N34" s="55">
        <v>647.30369253599997</v>
      </c>
      <c r="O34" s="56">
        <v>0</v>
      </c>
      <c r="P34" s="56">
        <v>1.8100000000000002E-2</v>
      </c>
      <c r="Q34" s="56">
        <v>5.3E-3</v>
      </c>
    </row>
    <row r="35" spans="1:17">
      <c r="A35" t="s">
        <v>245</v>
      </c>
      <c r="B35" t="s">
        <v>246</v>
      </c>
      <c r="C35" t="s">
        <v>96</v>
      </c>
      <c r="D35" t="s">
        <v>191</v>
      </c>
      <c r="E35" s="113" t="s">
        <v>3562</v>
      </c>
      <c r="F35" s="111" t="s">
        <v>3562</v>
      </c>
      <c r="G35" s="55">
        <v>0.42</v>
      </c>
      <c r="H35" t="s">
        <v>98</v>
      </c>
      <c r="I35" s="56">
        <v>0</v>
      </c>
      <c r="J35" s="56">
        <v>4.4699999999999997E-2</v>
      </c>
      <c r="K35" s="55">
        <v>404042.1</v>
      </c>
      <c r="L35" s="55">
        <v>98.15</v>
      </c>
      <c r="M35" s="55">
        <v>0</v>
      </c>
      <c r="N35" s="55">
        <v>396.56732115</v>
      </c>
      <c r="O35" s="56">
        <v>0</v>
      </c>
      <c r="P35" s="56">
        <v>1.11E-2</v>
      </c>
      <c r="Q35" s="56">
        <v>3.3E-3</v>
      </c>
    </row>
    <row r="36" spans="1:17">
      <c r="A36" s="57" t="s">
        <v>248</v>
      </c>
      <c r="B36" s="113" t="s">
        <v>3562</v>
      </c>
      <c r="C36" s="113" t="s">
        <v>3562</v>
      </c>
      <c r="D36" s="113" t="s">
        <v>3562</v>
      </c>
      <c r="E36" s="113" t="s">
        <v>3562</v>
      </c>
      <c r="F36" s="113" t="s">
        <v>3562</v>
      </c>
      <c r="G36" s="59">
        <v>8.19</v>
      </c>
      <c r="H36" s="113" t="s">
        <v>3562</v>
      </c>
      <c r="I36" s="113" t="s">
        <v>3562</v>
      </c>
      <c r="J36" s="58">
        <v>0.04</v>
      </c>
      <c r="K36" s="59">
        <v>18498141.27</v>
      </c>
      <c r="L36" s="113" t="s">
        <v>3562</v>
      </c>
      <c r="M36" s="59">
        <v>0</v>
      </c>
      <c r="N36" s="59">
        <v>15588.618022238999</v>
      </c>
      <c r="O36" s="113" t="s">
        <v>3562</v>
      </c>
      <c r="P36" s="58">
        <v>0.43640000000000001</v>
      </c>
      <c r="Q36" s="58">
        <v>0.1283</v>
      </c>
    </row>
    <row r="37" spans="1:17">
      <c r="A37" t="s">
        <v>249</v>
      </c>
      <c r="B37" t="s">
        <v>250</v>
      </c>
      <c r="C37" t="s">
        <v>96</v>
      </c>
      <c r="D37" t="s">
        <v>191</v>
      </c>
      <c r="E37" s="113" t="s">
        <v>3562</v>
      </c>
      <c r="F37" s="111" t="s">
        <v>3562</v>
      </c>
      <c r="G37" s="55">
        <v>4.51</v>
      </c>
      <c r="H37" t="s">
        <v>98</v>
      </c>
      <c r="I37" s="56">
        <v>2.2499999999999999E-2</v>
      </c>
      <c r="J37" s="56">
        <v>3.6700000000000003E-2</v>
      </c>
      <c r="K37" s="55">
        <v>1733506.7</v>
      </c>
      <c r="L37" s="55">
        <v>94.49</v>
      </c>
      <c r="M37" s="55">
        <v>0</v>
      </c>
      <c r="N37" s="55">
        <v>1637.99048083</v>
      </c>
      <c r="O37" s="56">
        <v>1E-4</v>
      </c>
      <c r="P37" s="56">
        <v>4.5900000000000003E-2</v>
      </c>
      <c r="Q37" s="56">
        <v>1.35E-2</v>
      </c>
    </row>
    <row r="38" spans="1:17">
      <c r="A38" t="s">
        <v>251</v>
      </c>
      <c r="B38" t="s">
        <v>252</v>
      </c>
      <c r="C38" t="s">
        <v>96</v>
      </c>
      <c r="D38" t="s">
        <v>191</v>
      </c>
      <c r="E38" s="113" t="s">
        <v>3562</v>
      </c>
      <c r="F38" s="111" t="s">
        <v>3562</v>
      </c>
      <c r="G38" s="55">
        <v>2.13</v>
      </c>
      <c r="H38" t="s">
        <v>98</v>
      </c>
      <c r="I38" s="56">
        <v>5.0000000000000001E-3</v>
      </c>
      <c r="J38" s="56">
        <v>3.7600000000000001E-2</v>
      </c>
      <c r="K38" s="55">
        <v>540332.38</v>
      </c>
      <c r="L38" s="55">
        <v>93.78</v>
      </c>
      <c r="M38" s="55">
        <v>0</v>
      </c>
      <c r="N38" s="55">
        <v>506.72370596399998</v>
      </c>
      <c r="O38" s="56">
        <v>0</v>
      </c>
      <c r="P38" s="56">
        <v>1.4200000000000001E-2</v>
      </c>
      <c r="Q38" s="56">
        <v>4.1999999999999997E-3</v>
      </c>
    </row>
    <row r="39" spans="1:17">
      <c r="A39" t="s">
        <v>253</v>
      </c>
      <c r="B39" t="s">
        <v>254</v>
      </c>
      <c r="C39" t="s">
        <v>96</v>
      </c>
      <c r="D39" t="s">
        <v>191</v>
      </c>
      <c r="E39" s="113" t="s">
        <v>3562</v>
      </c>
      <c r="F39" s="111" t="s">
        <v>3562</v>
      </c>
      <c r="G39" s="55">
        <v>4.66</v>
      </c>
      <c r="H39" t="s">
        <v>98</v>
      </c>
      <c r="I39" s="56">
        <v>3.7499999999999999E-2</v>
      </c>
      <c r="J39" s="56">
        <v>3.7199999999999997E-2</v>
      </c>
      <c r="K39" s="55">
        <v>1204631.8600000001</v>
      </c>
      <c r="L39" s="55">
        <v>102.8</v>
      </c>
      <c r="M39" s="55">
        <v>0</v>
      </c>
      <c r="N39" s="55">
        <v>1238.3615520799999</v>
      </c>
      <c r="O39" s="56">
        <v>1E-4</v>
      </c>
      <c r="P39" s="56">
        <v>3.4700000000000002E-2</v>
      </c>
      <c r="Q39" s="56">
        <v>1.0200000000000001E-2</v>
      </c>
    </row>
    <row r="40" spans="1:17">
      <c r="A40" t="s">
        <v>255</v>
      </c>
      <c r="B40" t="s">
        <v>256</v>
      </c>
      <c r="C40" t="s">
        <v>96</v>
      </c>
      <c r="D40" t="s">
        <v>191</v>
      </c>
      <c r="E40" s="113" t="s">
        <v>3562</v>
      </c>
      <c r="F40" s="111" t="s">
        <v>3562</v>
      </c>
      <c r="G40" s="55">
        <v>3.12</v>
      </c>
      <c r="H40" t="s">
        <v>98</v>
      </c>
      <c r="I40" s="56">
        <v>0.02</v>
      </c>
      <c r="J40" s="56">
        <v>3.6499999999999998E-2</v>
      </c>
      <c r="K40" s="55">
        <v>743967.94</v>
      </c>
      <c r="L40" s="55">
        <v>96.55</v>
      </c>
      <c r="M40" s="55">
        <v>0</v>
      </c>
      <c r="N40" s="55">
        <v>718.30104606999998</v>
      </c>
      <c r="O40" s="56">
        <v>0</v>
      </c>
      <c r="P40" s="56">
        <v>2.01E-2</v>
      </c>
      <c r="Q40" s="56">
        <v>5.8999999999999999E-3</v>
      </c>
    </row>
    <row r="41" spans="1:17">
      <c r="A41" t="s">
        <v>257</v>
      </c>
      <c r="B41" t="s">
        <v>258</v>
      </c>
      <c r="C41" t="s">
        <v>96</v>
      </c>
      <c r="D41" t="s">
        <v>191</v>
      </c>
      <c r="E41" s="113" t="s">
        <v>3562</v>
      </c>
      <c r="F41" s="111" t="s">
        <v>3562</v>
      </c>
      <c r="G41" s="55">
        <v>14.97</v>
      </c>
      <c r="H41" t="s">
        <v>98</v>
      </c>
      <c r="I41" s="56">
        <v>3.7499999999999999E-2</v>
      </c>
      <c r="J41" s="56">
        <v>4.5100000000000001E-2</v>
      </c>
      <c r="K41" s="55">
        <v>842584.07</v>
      </c>
      <c r="L41" s="55">
        <v>92</v>
      </c>
      <c r="M41" s="55">
        <v>0</v>
      </c>
      <c r="N41" s="55">
        <v>775.17734440000004</v>
      </c>
      <c r="O41" s="56">
        <v>0</v>
      </c>
      <c r="P41" s="56">
        <v>2.1700000000000001E-2</v>
      </c>
      <c r="Q41" s="56">
        <v>6.4000000000000003E-3</v>
      </c>
    </row>
    <row r="42" spans="1:17">
      <c r="A42" t="s">
        <v>259</v>
      </c>
      <c r="B42" t="s">
        <v>260</v>
      </c>
      <c r="C42" t="s">
        <v>96</v>
      </c>
      <c r="D42" t="s">
        <v>191</v>
      </c>
      <c r="E42" s="113" t="s">
        <v>3562</v>
      </c>
      <c r="F42" s="111" t="s">
        <v>3562</v>
      </c>
      <c r="G42" s="55">
        <v>1.64</v>
      </c>
      <c r="H42" t="s">
        <v>98</v>
      </c>
      <c r="I42" s="56">
        <v>1.7500000000000002E-2</v>
      </c>
      <c r="J42" s="56">
        <v>3.8100000000000002E-2</v>
      </c>
      <c r="K42" s="55">
        <v>346994.57</v>
      </c>
      <c r="L42" s="55">
        <v>97.32</v>
      </c>
      <c r="M42" s="55">
        <v>0</v>
      </c>
      <c r="N42" s="55">
        <v>337.69511552400002</v>
      </c>
      <c r="O42" s="56">
        <v>0</v>
      </c>
      <c r="P42" s="56">
        <v>9.4999999999999998E-3</v>
      </c>
      <c r="Q42" s="56">
        <v>2.8E-3</v>
      </c>
    </row>
    <row r="43" spans="1:17">
      <c r="A43" t="s">
        <v>261</v>
      </c>
      <c r="B43" t="s">
        <v>262</v>
      </c>
      <c r="C43" t="s">
        <v>96</v>
      </c>
      <c r="D43" t="s">
        <v>191</v>
      </c>
      <c r="E43" s="113" t="s">
        <v>3562</v>
      </c>
      <c r="F43" s="111" t="s">
        <v>3562</v>
      </c>
      <c r="G43" s="55">
        <v>18.309999999999999</v>
      </c>
      <c r="H43" t="s">
        <v>98</v>
      </c>
      <c r="I43" s="56">
        <v>2.8000000000000001E-2</v>
      </c>
      <c r="J43" s="56">
        <v>4.6199999999999998E-2</v>
      </c>
      <c r="K43" s="55">
        <v>1952218.61</v>
      </c>
      <c r="L43" s="55">
        <v>71.52</v>
      </c>
      <c r="M43" s="55">
        <v>0</v>
      </c>
      <c r="N43" s="55">
        <v>1396.226749872</v>
      </c>
      <c r="O43" s="56">
        <v>2.0000000000000001E-4</v>
      </c>
      <c r="P43" s="56">
        <v>3.9100000000000003E-2</v>
      </c>
      <c r="Q43" s="56">
        <v>1.15E-2</v>
      </c>
    </row>
    <row r="44" spans="1:17">
      <c r="A44" t="s">
        <v>264</v>
      </c>
      <c r="B44" t="s">
        <v>265</v>
      </c>
      <c r="C44" t="s">
        <v>96</v>
      </c>
      <c r="D44" t="s">
        <v>191</v>
      </c>
      <c r="E44" s="113" t="s">
        <v>3562</v>
      </c>
      <c r="F44" s="111" t="s">
        <v>3562</v>
      </c>
      <c r="G44" s="55">
        <v>0.24</v>
      </c>
      <c r="H44" t="s">
        <v>98</v>
      </c>
      <c r="I44" s="56">
        <v>3.7499999999999999E-2</v>
      </c>
      <c r="J44" s="56">
        <v>3.27E-2</v>
      </c>
      <c r="K44" s="55">
        <v>149.80000000000001</v>
      </c>
      <c r="L44" s="55">
        <v>102.95</v>
      </c>
      <c r="M44" s="55">
        <v>0</v>
      </c>
      <c r="N44" s="55">
        <v>0.1542191</v>
      </c>
      <c r="O44" s="56">
        <v>0</v>
      </c>
      <c r="P44" s="56">
        <v>0</v>
      </c>
      <c r="Q44" s="56">
        <v>0</v>
      </c>
    </row>
    <row r="45" spans="1:17">
      <c r="A45" t="s">
        <v>266</v>
      </c>
      <c r="B45" t="s">
        <v>267</v>
      </c>
      <c r="C45" t="s">
        <v>96</v>
      </c>
      <c r="D45" t="s">
        <v>191</v>
      </c>
      <c r="E45" s="113" t="s">
        <v>3562</v>
      </c>
      <c r="F45" s="111" t="s">
        <v>3562</v>
      </c>
      <c r="G45" s="55">
        <v>11.77</v>
      </c>
      <c r="H45" t="s">
        <v>98</v>
      </c>
      <c r="I45" s="56">
        <v>5.5E-2</v>
      </c>
      <c r="J45" s="56">
        <v>4.41E-2</v>
      </c>
      <c r="K45" s="55">
        <v>676.85</v>
      </c>
      <c r="L45" s="55">
        <v>118.5</v>
      </c>
      <c r="M45" s="55">
        <v>0</v>
      </c>
      <c r="N45" s="55">
        <v>0.80206725000000001</v>
      </c>
      <c r="O45" s="56">
        <v>0</v>
      </c>
      <c r="P45" s="56">
        <v>0</v>
      </c>
      <c r="Q45" s="56">
        <v>0</v>
      </c>
    </row>
    <row r="46" spans="1:17">
      <c r="A46" t="s">
        <v>269</v>
      </c>
      <c r="B46" t="s">
        <v>270</v>
      </c>
      <c r="C46" t="s">
        <v>96</v>
      </c>
      <c r="D46" t="s">
        <v>191</v>
      </c>
      <c r="E46" s="113" t="s">
        <v>3562</v>
      </c>
      <c r="F46" s="111" t="s">
        <v>3562</v>
      </c>
      <c r="G46" s="55">
        <v>0.82</v>
      </c>
      <c r="H46" t="s">
        <v>98</v>
      </c>
      <c r="I46" s="56">
        <v>4.0000000000000001E-3</v>
      </c>
      <c r="J46" s="56">
        <v>3.9899999999999998E-2</v>
      </c>
      <c r="K46" s="55">
        <v>5642.81</v>
      </c>
      <c r="L46" s="55">
        <v>97.19</v>
      </c>
      <c r="M46" s="55">
        <v>0</v>
      </c>
      <c r="N46" s="55">
        <v>5.4842470390000004</v>
      </c>
      <c r="O46" s="56">
        <v>0</v>
      </c>
      <c r="P46" s="56">
        <v>2.0000000000000001E-4</v>
      </c>
      <c r="Q46" s="56">
        <v>0</v>
      </c>
    </row>
    <row r="47" spans="1:17">
      <c r="A47" t="s">
        <v>271</v>
      </c>
      <c r="B47" t="s">
        <v>272</v>
      </c>
      <c r="C47" t="s">
        <v>96</v>
      </c>
      <c r="D47" t="s">
        <v>191</v>
      </c>
      <c r="E47" s="113" t="s">
        <v>3562</v>
      </c>
      <c r="F47" s="111" t="s">
        <v>3562</v>
      </c>
      <c r="G47" s="55">
        <v>1.32</v>
      </c>
      <c r="H47" t="s">
        <v>98</v>
      </c>
      <c r="I47" s="56">
        <v>5.0000000000000001E-3</v>
      </c>
      <c r="J47" s="56">
        <v>3.8399999999999997E-2</v>
      </c>
      <c r="K47" s="55">
        <v>2134.75</v>
      </c>
      <c r="L47" s="55">
        <v>96.1</v>
      </c>
      <c r="M47" s="55">
        <v>0</v>
      </c>
      <c r="N47" s="55">
        <v>2.0514947499999998</v>
      </c>
      <c r="O47" s="56">
        <v>0</v>
      </c>
      <c r="P47" s="56">
        <v>1E-4</v>
      </c>
      <c r="Q47" s="56">
        <v>0</v>
      </c>
    </row>
    <row r="48" spans="1:17">
      <c r="A48" t="s">
        <v>273</v>
      </c>
      <c r="B48" t="s">
        <v>274</v>
      </c>
      <c r="C48" t="s">
        <v>96</v>
      </c>
      <c r="D48" t="s">
        <v>191</v>
      </c>
      <c r="E48" s="113" t="s">
        <v>3562</v>
      </c>
      <c r="F48" s="111" t="s">
        <v>3562</v>
      </c>
      <c r="G48" s="55">
        <v>6.01</v>
      </c>
      <c r="H48" t="s">
        <v>98</v>
      </c>
      <c r="I48" s="56">
        <v>0.01</v>
      </c>
      <c r="J48" s="56">
        <v>3.8100000000000002E-2</v>
      </c>
      <c r="K48" s="55">
        <v>3295448.78</v>
      </c>
      <c r="L48" s="55">
        <v>85.38</v>
      </c>
      <c r="M48" s="55">
        <v>0</v>
      </c>
      <c r="N48" s="55">
        <v>2813.6541683639998</v>
      </c>
      <c r="O48" s="56">
        <v>1E-4</v>
      </c>
      <c r="P48" s="56">
        <v>7.8799999999999995E-2</v>
      </c>
      <c r="Q48" s="56">
        <v>2.3199999999999998E-2</v>
      </c>
    </row>
    <row r="49" spans="1:17">
      <c r="A49" t="s">
        <v>276</v>
      </c>
      <c r="B49" t="s">
        <v>277</v>
      </c>
      <c r="C49" t="s">
        <v>96</v>
      </c>
      <c r="D49" t="s">
        <v>191</v>
      </c>
      <c r="E49" s="113" t="s">
        <v>3562</v>
      </c>
      <c r="F49" s="111" t="s">
        <v>3562</v>
      </c>
      <c r="G49" s="55">
        <v>7.81</v>
      </c>
      <c r="H49" t="s">
        <v>98</v>
      </c>
      <c r="I49" s="56">
        <v>1.2999999999999999E-2</v>
      </c>
      <c r="J49" s="56">
        <v>3.9699999999999999E-2</v>
      </c>
      <c r="K49" s="55">
        <v>4920566.96</v>
      </c>
      <c r="L49" s="55">
        <v>82.23</v>
      </c>
      <c r="M49" s="55">
        <v>0</v>
      </c>
      <c r="N49" s="55">
        <v>4046.1822112079999</v>
      </c>
      <c r="O49" s="56">
        <v>2.0000000000000001E-4</v>
      </c>
      <c r="P49" s="56">
        <v>0.1133</v>
      </c>
      <c r="Q49" s="56">
        <v>3.3300000000000003E-2</v>
      </c>
    </row>
    <row r="50" spans="1:17">
      <c r="A50" t="s">
        <v>279</v>
      </c>
      <c r="B50" t="s">
        <v>280</v>
      </c>
      <c r="C50" t="s">
        <v>96</v>
      </c>
      <c r="D50" t="s">
        <v>191</v>
      </c>
      <c r="E50" s="113" t="s">
        <v>3562</v>
      </c>
      <c r="F50" s="111" t="s">
        <v>3562</v>
      </c>
      <c r="G50" s="55">
        <v>11.83</v>
      </c>
      <c r="H50" t="s">
        <v>98</v>
      </c>
      <c r="I50" s="56">
        <v>1.4999999999999999E-2</v>
      </c>
      <c r="J50" s="56">
        <v>4.3299999999999998E-2</v>
      </c>
      <c r="K50" s="55">
        <v>2909285.19</v>
      </c>
      <c r="L50" s="55">
        <v>72.52</v>
      </c>
      <c r="M50" s="55">
        <v>0</v>
      </c>
      <c r="N50" s="55">
        <v>2109.8136197879999</v>
      </c>
      <c r="O50" s="56">
        <v>1E-4</v>
      </c>
      <c r="P50" s="56">
        <v>5.91E-2</v>
      </c>
      <c r="Q50" s="56">
        <v>1.7399999999999999E-2</v>
      </c>
    </row>
    <row r="51" spans="1:17">
      <c r="A51" s="57" t="s">
        <v>282</v>
      </c>
      <c r="B51" s="113" t="s">
        <v>3562</v>
      </c>
      <c r="C51" s="113" t="s">
        <v>3562</v>
      </c>
      <c r="D51" s="113" t="s">
        <v>3562</v>
      </c>
      <c r="E51" s="113" t="s">
        <v>3562</v>
      </c>
      <c r="F51" s="113" t="s">
        <v>3562</v>
      </c>
      <c r="G51" s="59">
        <v>3.07</v>
      </c>
      <c r="H51" s="113" t="s">
        <v>3562</v>
      </c>
      <c r="I51" s="113" t="s">
        <v>3562</v>
      </c>
      <c r="J51" s="58">
        <v>4.7699999999999999E-2</v>
      </c>
      <c r="K51" s="59">
        <v>179907.82</v>
      </c>
      <c r="L51" s="113" t="s">
        <v>3562</v>
      </c>
      <c r="M51" s="59">
        <v>0</v>
      </c>
      <c r="N51" s="59">
        <v>177.29730991</v>
      </c>
      <c r="O51" s="113" t="s">
        <v>3562</v>
      </c>
      <c r="P51" s="58">
        <v>5.0000000000000001E-3</v>
      </c>
      <c r="Q51" s="58">
        <v>1.5E-3</v>
      </c>
    </row>
    <row r="52" spans="1:17">
      <c r="A52" t="s">
        <v>283</v>
      </c>
      <c r="B52" t="s">
        <v>284</v>
      </c>
      <c r="C52" t="s">
        <v>96</v>
      </c>
      <c r="D52" t="s">
        <v>191</v>
      </c>
      <c r="E52" s="113" t="s">
        <v>3562</v>
      </c>
      <c r="F52" s="111" t="s">
        <v>3562</v>
      </c>
      <c r="G52" s="55">
        <v>6.02</v>
      </c>
      <c r="H52" t="s">
        <v>98</v>
      </c>
      <c r="I52" s="56">
        <v>4.1000000000000002E-2</v>
      </c>
      <c r="J52" s="56">
        <v>4.9000000000000002E-2</v>
      </c>
      <c r="K52" s="55">
        <v>38480.199999999997</v>
      </c>
      <c r="L52" s="55">
        <v>96.34</v>
      </c>
      <c r="M52" s="55">
        <v>0</v>
      </c>
      <c r="N52" s="55">
        <v>37.071824679999999</v>
      </c>
      <c r="O52" s="56">
        <v>0</v>
      </c>
      <c r="P52" s="56">
        <v>1E-3</v>
      </c>
      <c r="Q52" s="56">
        <v>2.9999999999999997E-4</v>
      </c>
    </row>
    <row r="53" spans="1:17">
      <c r="A53" t="s">
        <v>286</v>
      </c>
      <c r="B53" t="s">
        <v>287</v>
      </c>
      <c r="C53" t="s">
        <v>96</v>
      </c>
      <c r="D53" t="s">
        <v>191</v>
      </c>
      <c r="E53" s="113" t="s">
        <v>3562</v>
      </c>
      <c r="F53" s="111" t="s">
        <v>3562</v>
      </c>
      <c r="G53" s="55">
        <v>2.2999999999999998</v>
      </c>
      <c r="H53" t="s">
        <v>98</v>
      </c>
      <c r="I53" s="56">
        <v>4.1000000000000002E-2</v>
      </c>
      <c r="J53" s="56">
        <v>4.7399999999999998E-2</v>
      </c>
      <c r="K53" s="55">
        <v>141427.62</v>
      </c>
      <c r="L53" s="55">
        <v>99.15</v>
      </c>
      <c r="M53" s="55">
        <v>0</v>
      </c>
      <c r="N53" s="55">
        <v>140.22548523</v>
      </c>
      <c r="O53" s="56">
        <v>0</v>
      </c>
      <c r="P53" s="56">
        <v>3.8999999999999998E-3</v>
      </c>
      <c r="Q53" s="56">
        <v>1.1999999999999999E-3</v>
      </c>
    </row>
    <row r="54" spans="1:17">
      <c r="A54" s="57" t="s">
        <v>289</v>
      </c>
      <c r="B54" s="113" t="s">
        <v>3562</v>
      </c>
      <c r="C54" s="113" t="s">
        <v>3562</v>
      </c>
      <c r="D54" s="113" t="s">
        <v>3562</v>
      </c>
      <c r="E54" s="113" t="s">
        <v>3562</v>
      </c>
      <c r="F54" s="113" t="s">
        <v>3562</v>
      </c>
      <c r="G54" s="59">
        <v>0</v>
      </c>
      <c r="H54" s="113" t="s">
        <v>3562</v>
      </c>
      <c r="I54" s="113" t="s">
        <v>3562</v>
      </c>
      <c r="J54" s="58">
        <v>0</v>
      </c>
      <c r="K54" s="59">
        <v>0</v>
      </c>
      <c r="L54" s="113" t="s">
        <v>3562</v>
      </c>
      <c r="M54" s="59">
        <v>0</v>
      </c>
      <c r="N54" s="59">
        <v>0</v>
      </c>
      <c r="O54" s="113" t="s">
        <v>3562</v>
      </c>
      <c r="P54" s="58">
        <v>0</v>
      </c>
      <c r="Q54" s="58">
        <v>0</v>
      </c>
    </row>
    <row r="55" spans="1:17">
      <c r="A55" t="s">
        <v>177</v>
      </c>
      <c r="B55" t="s">
        <v>177</v>
      </c>
      <c r="C55" s="113" t="s">
        <v>3562</v>
      </c>
      <c r="D55" t="s">
        <v>177</v>
      </c>
      <c r="E55" s="113" t="s">
        <v>3562</v>
      </c>
      <c r="F55" s="113" t="s">
        <v>3562</v>
      </c>
      <c r="G55" s="55">
        <v>0</v>
      </c>
      <c r="H55" t="s">
        <v>177</v>
      </c>
      <c r="I55" s="56">
        <v>0</v>
      </c>
      <c r="J55" s="56">
        <v>0</v>
      </c>
      <c r="K55" s="55">
        <v>0</v>
      </c>
      <c r="L55" s="55">
        <v>0</v>
      </c>
      <c r="M55" s="113" t="s">
        <v>3562</v>
      </c>
      <c r="N55" s="55">
        <v>0</v>
      </c>
      <c r="O55" s="56">
        <v>0</v>
      </c>
      <c r="P55" s="56">
        <v>0</v>
      </c>
      <c r="Q55" s="56">
        <v>0</v>
      </c>
    </row>
    <row r="56" spans="1:17">
      <c r="A56" s="57" t="s">
        <v>184</v>
      </c>
      <c r="B56" s="113" t="s">
        <v>3562</v>
      </c>
      <c r="C56" s="113" t="s">
        <v>3562</v>
      </c>
      <c r="D56" s="113" t="s">
        <v>3562</v>
      </c>
      <c r="E56" s="113" t="s">
        <v>3562</v>
      </c>
      <c r="F56" s="113" t="s">
        <v>3562</v>
      </c>
      <c r="G56" s="59">
        <v>8.86</v>
      </c>
      <c r="H56" s="113" t="s">
        <v>3562</v>
      </c>
      <c r="I56" s="113" t="s">
        <v>3562</v>
      </c>
      <c r="J56" s="58">
        <v>5.3800000000000001E-2</v>
      </c>
      <c r="K56" s="59">
        <v>28733.07</v>
      </c>
      <c r="L56" s="113" t="s">
        <v>3562</v>
      </c>
      <c r="M56" s="59">
        <v>0</v>
      </c>
      <c r="N56" s="59">
        <v>104.20623240893769</v>
      </c>
      <c r="O56" s="113" t="s">
        <v>3562</v>
      </c>
      <c r="P56" s="58">
        <v>2.8999999999999998E-3</v>
      </c>
      <c r="Q56" s="58">
        <v>8.9999999999999998E-4</v>
      </c>
    </row>
    <row r="57" spans="1:17">
      <c r="A57" s="57" t="s">
        <v>290</v>
      </c>
      <c r="B57" s="113" t="s">
        <v>3562</v>
      </c>
      <c r="C57" s="113" t="s">
        <v>3562</v>
      </c>
      <c r="D57" s="113" t="s">
        <v>3562</v>
      </c>
      <c r="E57" s="113" t="s">
        <v>3562</v>
      </c>
      <c r="F57" s="113" t="s">
        <v>3562</v>
      </c>
      <c r="G57" s="59">
        <v>8.86</v>
      </c>
      <c r="H57" s="113" t="s">
        <v>3562</v>
      </c>
      <c r="I57" s="113" t="s">
        <v>3562</v>
      </c>
      <c r="J57" s="58">
        <v>5.3800000000000001E-2</v>
      </c>
      <c r="K57" s="59">
        <v>28733.07</v>
      </c>
      <c r="L57" s="113" t="s">
        <v>3562</v>
      </c>
      <c r="M57" s="59">
        <v>0</v>
      </c>
      <c r="N57" s="59">
        <v>104.20623240893769</v>
      </c>
      <c r="O57" s="113" t="s">
        <v>3562</v>
      </c>
      <c r="P57" s="58">
        <v>2.8999999999999998E-3</v>
      </c>
      <c r="Q57" s="58">
        <v>8.9999999999999998E-4</v>
      </c>
    </row>
    <row r="58" spans="1:17">
      <c r="A58" t="s">
        <v>291</v>
      </c>
      <c r="B58" t="s">
        <v>292</v>
      </c>
      <c r="C58" t="s">
        <v>108</v>
      </c>
      <c r="D58" t="s">
        <v>293</v>
      </c>
      <c r="E58" t="s">
        <v>294</v>
      </c>
      <c r="F58" s="111" t="s">
        <v>3562</v>
      </c>
      <c r="G58" s="55">
        <v>17.670000000000002</v>
      </c>
      <c r="H58" t="s">
        <v>100</v>
      </c>
      <c r="I58" s="56">
        <v>4.4999999999999998E-2</v>
      </c>
      <c r="J58" s="56">
        <v>5.7500000000000002E-2</v>
      </c>
      <c r="K58" s="55">
        <v>8236.9699999999993</v>
      </c>
      <c r="L58" s="55">
        <v>78.942499999999839</v>
      </c>
      <c r="M58" s="55">
        <v>0</v>
      </c>
      <c r="N58" s="55">
        <v>23.5844588432407</v>
      </c>
      <c r="O58" s="56">
        <v>0</v>
      </c>
      <c r="P58" s="56">
        <v>6.9999999999999999E-4</v>
      </c>
      <c r="Q58" s="56">
        <v>2.0000000000000001E-4</v>
      </c>
    </row>
    <row r="59" spans="1:17">
      <c r="A59" t="s">
        <v>295</v>
      </c>
      <c r="B59" t="s">
        <v>296</v>
      </c>
      <c r="C59" t="s">
        <v>108</v>
      </c>
      <c r="D59" t="s">
        <v>293</v>
      </c>
      <c r="E59" t="s">
        <v>294</v>
      </c>
      <c r="F59" s="111" t="s">
        <v>3562</v>
      </c>
      <c r="G59" s="55">
        <v>6.28</v>
      </c>
      <c r="H59" t="s">
        <v>100</v>
      </c>
      <c r="I59" s="56">
        <v>6.5000000000000002E-2</v>
      </c>
      <c r="J59" s="56">
        <v>5.28E-2</v>
      </c>
      <c r="K59" s="55">
        <v>20496.099999999999</v>
      </c>
      <c r="L59" s="55">
        <v>108.45099999999999</v>
      </c>
      <c r="M59" s="55">
        <v>0</v>
      </c>
      <c r="N59" s="55">
        <v>80.621773565696998</v>
      </c>
      <c r="O59" s="56">
        <v>0</v>
      </c>
      <c r="P59" s="56">
        <v>2.3E-3</v>
      </c>
      <c r="Q59" s="56">
        <v>6.9999999999999999E-4</v>
      </c>
    </row>
    <row r="60" spans="1:17">
      <c r="A60" s="57" t="s">
        <v>297</v>
      </c>
      <c r="B60" s="113" t="s">
        <v>3562</v>
      </c>
      <c r="C60" s="113" t="s">
        <v>3562</v>
      </c>
      <c r="D60" s="113" t="s">
        <v>3562</v>
      </c>
      <c r="E60" s="113" t="s">
        <v>3562</v>
      </c>
      <c r="F60" s="113" t="s">
        <v>3562</v>
      </c>
      <c r="G60" s="59">
        <v>0</v>
      </c>
      <c r="H60" s="113" t="s">
        <v>3562</v>
      </c>
      <c r="I60" s="113" t="s">
        <v>3562</v>
      </c>
      <c r="J60" s="58">
        <v>0</v>
      </c>
      <c r="K60" s="59">
        <v>0</v>
      </c>
      <c r="L60" s="113" t="s">
        <v>3562</v>
      </c>
      <c r="M60" s="59">
        <v>0</v>
      </c>
      <c r="N60" s="59">
        <v>0</v>
      </c>
      <c r="O60" s="113" t="s">
        <v>3562</v>
      </c>
      <c r="P60" s="58">
        <v>0</v>
      </c>
      <c r="Q60" s="58">
        <v>0</v>
      </c>
    </row>
    <row r="61" spans="1:17">
      <c r="A61" t="s">
        <v>177</v>
      </c>
      <c r="B61" t="s">
        <v>177</v>
      </c>
      <c r="C61" s="113" t="s">
        <v>3562</v>
      </c>
      <c r="D61" t="s">
        <v>177</v>
      </c>
      <c r="E61" s="113" t="s">
        <v>3562</v>
      </c>
      <c r="F61" s="113" t="s">
        <v>3562</v>
      </c>
      <c r="G61" s="55">
        <v>0</v>
      </c>
      <c r="H61" t="s">
        <v>177</v>
      </c>
      <c r="I61" s="56">
        <v>0</v>
      </c>
      <c r="J61" s="56">
        <v>0</v>
      </c>
      <c r="K61" s="55">
        <v>0</v>
      </c>
      <c r="L61" s="55">
        <v>0</v>
      </c>
      <c r="M61" s="113" t="s">
        <v>3562</v>
      </c>
      <c r="N61" s="55">
        <v>0</v>
      </c>
      <c r="O61" s="56">
        <v>0</v>
      </c>
      <c r="P61" s="56">
        <v>0</v>
      </c>
      <c r="Q61" s="56">
        <v>0</v>
      </c>
    </row>
    <row r="62" spans="1:17">
      <c r="A62" t="s">
        <v>298</v>
      </c>
      <c r="B62" s="113" t="s">
        <v>3562</v>
      </c>
      <c r="C62" s="113" t="s">
        <v>3562</v>
      </c>
      <c r="D62" s="113" t="s">
        <v>3562</v>
      </c>
      <c r="E62" s="113" t="s">
        <v>3562</v>
      </c>
      <c r="F62" s="113" t="s">
        <v>3562</v>
      </c>
      <c r="G62" s="113" t="s">
        <v>3562</v>
      </c>
      <c r="H62" s="113" t="s">
        <v>3562</v>
      </c>
      <c r="I62" s="113" t="s">
        <v>3562</v>
      </c>
      <c r="J62" s="113" t="s">
        <v>3562</v>
      </c>
      <c r="K62" s="113" t="s">
        <v>3562</v>
      </c>
      <c r="L62" s="113" t="s">
        <v>3562</v>
      </c>
      <c r="M62" s="113" t="s">
        <v>3562</v>
      </c>
      <c r="N62" s="113" t="s">
        <v>3562</v>
      </c>
      <c r="O62" s="113" t="s">
        <v>3562</v>
      </c>
      <c r="P62" s="113" t="s">
        <v>3562</v>
      </c>
      <c r="Q62" s="113" t="s">
        <v>3562</v>
      </c>
    </row>
    <row r="63" spans="1:17">
      <c r="A63" t="s">
        <v>299</v>
      </c>
      <c r="B63" s="113" t="s">
        <v>3562</v>
      </c>
      <c r="C63" s="113" t="s">
        <v>3562</v>
      </c>
      <c r="D63" s="113" t="s">
        <v>3562</v>
      </c>
      <c r="E63" s="113" t="s">
        <v>3562</v>
      </c>
      <c r="F63" s="113" t="s">
        <v>3562</v>
      </c>
      <c r="G63" s="113" t="s">
        <v>3562</v>
      </c>
      <c r="H63" s="113" t="s">
        <v>3562</v>
      </c>
      <c r="I63" s="113" t="s">
        <v>3562</v>
      </c>
      <c r="J63" s="113" t="s">
        <v>3562</v>
      </c>
      <c r="K63" s="113" t="s">
        <v>3562</v>
      </c>
      <c r="L63" s="113" t="s">
        <v>3562</v>
      </c>
      <c r="M63" s="113" t="s">
        <v>3562</v>
      </c>
      <c r="N63" s="113" t="s">
        <v>3562</v>
      </c>
      <c r="O63" s="113" t="s">
        <v>3562</v>
      </c>
      <c r="P63" s="113" t="s">
        <v>3562</v>
      </c>
      <c r="Q63" s="113" t="s">
        <v>3562</v>
      </c>
    </row>
    <row r="64" spans="1:17">
      <c r="A64" t="s">
        <v>300</v>
      </c>
      <c r="B64" s="113" t="s">
        <v>3562</v>
      </c>
      <c r="C64" s="113" t="s">
        <v>3562</v>
      </c>
      <c r="D64" s="113" t="s">
        <v>3562</v>
      </c>
      <c r="E64" s="113" t="s">
        <v>3562</v>
      </c>
      <c r="F64" s="113" t="s">
        <v>3562</v>
      </c>
      <c r="G64" s="113" t="s">
        <v>3562</v>
      </c>
      <c r="H64" s="113" t="s">
        <v>3562</v>
      </c>
      <c r="I64" s="113" t="s">
        <v>3562</v>
      </c>
      <c r="J64" s="113" t="s">
        <v>3562</v>
      </c>
      <c r="K64" s="113" t="s">
        <v>3562</v>
      </c>
      <c r="L64" s="113" t="s">
        <v>3562</v>
      </c>
      <c r="M64" s="113" t="s">
        <v>3562</v>
      </c>
      <c r="N64" s="113" t="s">
        <v>3562</v>
      </c>
      <c r="O64" s="113" t="s">
        <v>3562</v>
      </c>
      <c r="P64" s="113" t="s">
        <v>3562</v>
      </c>
      <c r="Q64" s="113" t="s">
        <v>3562</v>
      </c>
    </row>
    <row r="65" spans="1:17">
      <c r="A65" t="s">
        <v>301</v>
      </c>
      <c r="B65" s="113" t="s">
        <v>3562</v>
      </c>
      <c r="C65" s="113" t="s">
        <v>3562</v>
      </c>
      <c r="D65" s="113" t="s">
        <v>3562</v>
      </c>
      <c r="E65" s="113" t="s">
        <v>3562</v>
      </c>
      <c r="F65" s="113" t="s">
        <v>3562</v>
      </c>
      <c r="G65" s="113" t="s">
        <v>3562</v>
      </c>
      <c r="H65" s="113" t="s">
        <v>3562</v>
      </c>
      <c r="I65" s="113" t="s">
        <v>3562</v>
      </c>
      <c r="J65" s="113" t="s">
        <v>3562</v>
      </c>
      <c r="K65" s="113" t="s">
        <v>3562</v>
      </c>
      <c r="L65" s="113" t="s">
        <v>3562</v>
      </c>
      <c r="M65" s="113" t="s">
        <v>3562</v>
      </c>
      <c r="N65" s="113" t="s">
        <v>3562</v>
      </c>
      <c r="O65" s="113" t="s">
        <v>3562</v>
      </c>
      <c r="P65" s="113" t="s">
        <v>3562</v>
      </c>
      <c r="Q65" s="113" t="s">
        <v>3562</v>
      </c>
    </row>
    <row r="66" spans="1:17" hidden="1">
      <c r="B66" s="13"/>
      <c r="C66" s="13"/>
    </row>
    <row r="67" spans="1:17" hidden="1">
      <c r="B67" s="13"/>
      <c r="C67" s="13"/>
    </row>
    <row r="68" spans="1:17" hidden="1">
      <c r="B68" s="13"/>
      <c r="C68" s="13"/>
    </row>
    <row r="69" spans="1:17" hidden="1">
      <c r="B69" s="13"/>
      <c r="C69" s="13"/>
    </row>
    <row r="70" spans="1:17" hidden="1">
      <c r="B70" s="13"/>
      <c r="C70" s="13"/>
    </row>
    <row r="71" spans="1:17" hidden="1">
      <c r="B71" s="13"/>
      <c r="C71" s="13"/>
    </row>
    <row r="72" spans="1:17" hidden="1">
      <c r="B72" s="13"/>
      <c r="C72" s="13"/>
    </row>
    <row r="73" spans="1:17" hidden="1">
      <c r="B73" s="13"/>
      <c r="C73" s="13"/>
    </row>
    <row r="74" spans="1:17" hidden="1">
      <c r="B74" s="13"/>
      <c r="C74" s="13"/>
    </row>
    <row r="75" spans="1:17" hidden="1">
      <c r="B75" s="13"/>
      <c r="C75" s="13"/>
    </row>
    <row r="76" spans="1:17" hidden="1">
      <c r="B76" s="13"/>
      <c r="C76" s="13"/>
    </row>
    <row r="77" spans="1:17" hidden="1">
      <c r="B77" s="13"/>
      <c r="C77" s="13"/>
    </row>
    <row r="78" spans="1:17" hidden="1">
      <c r="B78" s="13"/>
      <c r="C78" s="13"/>
    </row>
    <row r="79" spans="1:17" hidden="1">
      <c r="B79" s="13"/>
      <c r="C79" s="13"/>
    </row>
    <row r="80" spans="1:17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5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3561</v>
      </c>
    </row>
    <row r="2" spans="1:22" s="1" customFormat="1">
      <c r="A2" s="2" t="s">
        <v>1</v>
      </c>
      <c r="B2" s="9" t="s">
        <v>2772</v>
      </c>
    </row>
    <row r="3" spans="1:22" s="1" customFormat="1">
      <c r="A3" s="2" t="s">
        <v>2</v>
      </c>
      <c r="B3" s="20" t="s">
        <v>2773</v>
      </c>
    </row>
    <row r="4" spans="1:22" s="1" customFormat="1">
      <c r="A4" s="2" t="s">
        <v>3</v>
      </c>
      <c r="B4" s="61" t="s">
        <v>165</v>
      </c>
    </row>
    <row r="5" spans="1:22" ht="18.75">
      <c r="A5" s="83" t="s">
        <v>78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</row>
    <row r="6" spans="1:22" s="15" customFormat="1">
      <c r="A6" s="116" t="s">
        <v>45</v>
      </c>
      <c r="B6" s="35" t="s">
        <v>46</v>
      </c>
      <c r="C6" s="35" t="s">
        <v>66</v>
      </c>
      <c r="D6" s="35" t="s">
        <v>79</v>
      </c>
      <c r="E6" s="35" t="s">
        <v>47</v>
      </c>
      <c r="F6" s="35" t="s">
        <v>80</v>
      </c>
      <c r="G6" s="35" t="s">
        <v>48</v>
      </c>
      <c r="H6" s="35" t="s">
        <v>49</v>
      </c>
      <c r="I6" s="35" t="s">
        <v>67</v>
      </c>
      <c r="J6" s="35" t="s">
        <v>68</v>
      </c>
      <c r="K6" s="35" t="s">
        <v>50</v>
      </c>
      <c r="L6" s="35" t="s">
        <v>51</v>
      </c>
      <c r="M6" s="35" t="s">
        <v>52</v>
      </c>
      <c r="N6" s="35" t="s">
        <v>155</v>
      </c>
      <c r="O6" s="35" t="s">
        <v>156</v>
      </c>
      <c r="P6" s="114" t="s">
        <v>160</v>
      </c>
      <c r="Q6" s="35" t="s">
        <v>53</v>
      </c>
      <c r="R6" s="35" t="s">
        <v>69</v>
      </c>
      <c r="S6" s="35" t="s">
        <v>54</v>
      </c>
      <c r="T6" s="117" t="s">
        <v>151</v>
      </c>
      <c r="V6" s="13"/>
    </row>
    <row r="7" spans="1:22" s="15" customFormat="1">
      <c r="A7" s="118" t="s">
        <v>3562</v>
      </c>
      <c r="B7" s="106" t="s">
        <v>3562</v>
      </c>
      <c r="C7" s="106" t="s">
        <v>3562</v>
      </c>
      <c r="D7" s="106" t="s">
        <v>3562</v>
      </c>
      <c r="E7" s="106" t="s">
        <v>3562</v>
      </c>
      <c r="F7" s="106" t="s">
        <v>3562</v>
      </c>
      <c r="G7" s="106" t="s">
        <v>3562</v>
      </c>
      <c r="H7" s="106" t="s">
        <v>3562</v>
      </c>
      <c r="I7" s="16" t="s">
        <v>70</v>
      </c>
      <c r="J7" s="16" t="s">
        <v>71</v>
      </c>
      <c r="K7" s="106" t="s">
        <v>3562</v>
      </c>
      <c r="L7" s="16" t="s">
        <v>7</v>
      </c>
      <c r="M7" s="16" t="s">
        <v>7</v>
      </c>
      <c r="N7" s="16" t="s">
        <v>152</v>
      </c>
      <c r="O7" s="106" t="s">
        <v>3562</v>
      </c>
      <c r="P7" s="16" t="s">
        <v>153</v>
      </c>
      <c r="Q7" s="16" t="s">
        <v>6</v>
      </c>
      <c r="R7" s="16" t="s">
        <v>7</v>
      </c>
      <c r="S7" s="16" t="s">
        <v>7</v>
      </c>
      <c r="T7" s="26" t="s">
        <v>7</v>
      </c>
    </row>
    <row r="8" spans="1:22" s="17" customFormat="1" ht="20.25">
      <c r="A8" s="119" t="s">
        <v>3562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7" t="s">
        <v>154</v>
      </c>
      <c r="U8" s="25"/>
    </row>
    <row r="9" spans="1:22" s="17" customFormat="1" ht="21" thickBot="1">
      <c r="A9" s="28" t="s">
        <v>84</v>
      </c>
      <c r="B9" s="108" t="s">
        <v>3562</v>
      </c>
      <c r="C9" s="108" t="s">
        <v>3562</v>
      </c>
      <c r="D9" s="108" t="s">
        <v>3562</v>
      </c>
      <c r="E9" s="108" t="s">
        <v>3562</v>
      </c>
      <c r="F9" s="108" t="s">
        <v>3562</v>
      </c>
      <c r="G9" s="108" t="s">
        <v>3562</v>
      </c>
      <c r="H9" s="108" t="s">
        <v>3562</v>
      </c>
      <c r="I9" s="108" t="s">
        <v>3562</v>
      </c>
      <c r="J9" s="108" t="s">
        <v>3562</v>
      </c>
      <c r="K9" s="108" t="s">
        <v>3562</v>
      </c>
      <c r="L9" s="108" t="s">
        <v>3562</v>
      </c>
      <c r="M9" s="108" t="s">
        <v>3562</v>
      </c>
      <c r="N9" s="53">
        <v>0</v>
      </c>
      <c r="O9" s="108" t="s">
        <v>3562</v>
      </c>
      <c r="P9" s="53">
        <v>0</v>
      </c>
      <c r="Q9" s="53">
        <v>0</v>
      </c>
      <c r="R9" s="108" t="s">
        <v>3562</v>
      </c>
      <c r="S9" s="54">
        <v>0</v>
      </c>
      <c r="T9" s="54">
        <v>0</v>
      </c>
      <c r="U9" s="25"/>
    </row>
    <row r="10" spans="1:22">
      <c r="A10" s="57" t="s">
        <v>172</v>
      </c>
      <c r="B10" s="113" t="s">
        <v>3562</v>
      </c>
      <c r="C10" s="113" t="s">
        <v>3562</v>
      </c>
      <c r="D10" s="113" t="s">
        <v>3562</v>
      </c>
      <c r="E10" s="113" t="s">
        <v>3562</v>
      </c>
      <c r="F10" s="113" t="s">
        <v>3562</v>
      </c>
      <c r="G10" s="113" t="s">
        <v>3562</v>
      </c>
      <c r="H10" s="113" t="s">
        <v>3562</v>
      </c>
      <c r="I10" s="113" t="s">
        <v>3562</v>
      </c>
      <c r="J10" s="59">
        <v>0</v>
      </c>
      <c r="K10" s="113" t="s">
        <v>3562</v>
      </c>
      <c r="L10" s="113" t="s">
        <v>3562</v>
      </c>
      <c r="M10" s="58">
        <v>0</v>
      </c>
      <c r="N10" s="59">
        <v>0</v>
      </c>
      <c r="O10" s="113" t="s">
        <v>3562</v>
      </c>
      <c r="P10" s="59">
        <v>0</v>
      </c>
      <c r="Q10" s="59">
        <v>0</v>
      </c>
      <c r="R10" s="113" t="s">
        <v>3562</v>
      </c>
      <c r="S10" s="58">
        <v>0</v>
      </c>
      <c r="T10" s="58">
        <v>0</v>
      </c>
    </row>
    <row r="11" spans="1:22">
      <c r="A11" s="57" t="s">
        <v>302</v>
      </c>
      <c r="B11" s="113" t="s">
        <v>3562</v>
      </c>
      <c r="C11" s="113" t="s">
        <v>3562</v>
      </c>
      <c r="D11" s="113" t="s">
        <v>3562</v>
      </c>
      <c r="E11" s="113" t="s">
        <v>3562</v>
      </c>
      <c r="F11" s="113" t="s">
        <v>3562</v>
      </c>
      <c r="G11" s="113" t="s">
        <v>3562</v>
      </c>
      <c r="H11" s="113" t="s">
        <v>3562</v>
      </c>
      <c r="I11" s="113" t="s">
        <v>3562</v>
      </c>
      <c r="J11" s="59">
        <v>0</v>
      </c>
      <c r="K11" s="113" t="s">
        <v>3562</v>
      </c>
      <c r="L11" s="113" t="s">
        <v>3562</v>
      </c>
      <c r="M11" s="58">
        <v>0</v>
      </c>
      <c r="N11" s="59">
        <v>0</v>
      </c>
      <c r="O11" s="113" t="s">
        <v>3562</v>
      </c>
      <c r="P11" s="59">
        <v>0</v>
      </c>
      <c r="Q11" s="59">
        <v>0</v>
      </c>
      <c r="R11" s="113" t="s">
        <v>3562</v>
      </c>
      <c r="S11" s="58">
        <v>0</v>
      </c>
      <c r="T11" s="58">
        <v>0</v>
      </c>
    </row>
    <row r="12" spans="1:22">
      <c r="A12" t="s">
        <v>177</v>
      </c>
      <c r="B12" t="s">
        <v>177</v>
      </c>
      <c r="C12" s="113" t="s">
        <v>3562</v>
      </c>
      <c r="D12" s="113" t="s">
        <v>3562</v>
      </c>
      <c r="E12" s="113" t="s">
        <v>3562</v>
      </c>
      <c r="F12" t="s">
        <v>177</v>
      </c>
      <c r="G12" t="s">
        <v>177</v>
      </c>
      <c r="H12" s="113" t="s">
        <v>3562</v>
      </c>
      <c r="I12" s="113" t="s">
        <v>3562</v>
      </c>
      <c r="J12" s="55">
        <v>0</v>
      </c>
      <c r="K12" t="s">
        <v>177</v>
      </c>
      <c r="L12" s="56">
        <v>0</v>
      </c>
      <c r="M12" s="56">
        <v>0</v>
      </c>
      <c r="N12" s="55">
        <v>0</v>
      </c>
      <c r="O12" s="55">
        <v>0</v>
      </c>
      <c r="P12" s="113" t="s">
        <v>3562</v>
      </c>
      <c r="Q12" s="55">
        <v>0</v>
      </c>
      <c r="R12" s="56">
        <v>0</v>
      </c>
      <c r="S12" s="56">
        <v>0</v>
      </c>
      <c r="T12" s="56">
        <v>0</v>
      </c>
    </row>
    <row r="13" spans="1:22">
      <c r="A13" s="57" t="s">
        <v>217</v>
      </c>
      <c r="B13" s="113" t="s">
        <v>3562</v>
      </c>
      <c r="C13" s="113" t="s">
        <v>3562</v>
      </c>
      <c r="D13" s="113" t="s">
        <v>3562</v>
      </c>
      <c r="E13" s="113" t="s">
        <v>3562</v>
      </c>
      <c r="F13" s="113" t="s">
        <v>3562</v>
      </c>
      <c r="G13" s="113" t="s">
        <v>3562</v>
      </c>
      <c r="H13" s="113" t="s">
        <v>3562</v>
      </c>
      <c r="I13" s="113" t="s">
        <v>3562</v>
      </c>
      <c r="J13" s="59">
        <v>0</v>
      </c>
      <c r="K13" s="113" t="s">
        <v>3562</v>
      </c>
      <c r="L13" s="113" t="s">
        <v>3562</v>
      </c>
      <c r="M13" s="58">
        <v>0</v>
      </c>
      <c r="N13" s="59">
        <v>0</v>
      </c>
      <c r="O13" s="113" t="s">
        <v>3562</v>
      </c>
      <c r="P13" s="59">
        <v>0</v>
      </c>
      <c r="Q13" s="59">
        <v>0</v>
      </c>
      <c r="R13" s="113" t="s">
        <v>3562</v>
      </c>
      <c r="S13" s="58">
        <v>0</v>
      </c>
      <c r="T13" s="58">
        <v>0</v>
      </c>
    </row>
    <row r="14" spans="1:22">
      <c r="A14" t="s">
        <v>177</v>
      </c>
      <c r="B14" t="s">
        <v>177</v>
      </c>
      <c r="C14" s="113" t="s">
        <v>3562</v>
      </c>
      <c r="D14" s="113" t="s">
        <v>3562</v>
      </c>
      <c r="E14" s="113" t="s">
        <v>3562</v>
      </c>
      <c r="F14" t="s">
        <v>177</v>
      </c>
      <c r="G14" t="s">
        <v>177</v>
      </c>
      <c r="H14" s="113" t="s">
        <v>3562</v>
      </c>
      <c r="I14" s="113" t="s">
        <v>3562</v>
      </c>
      <c r="J14" s="55">
        <v>0</v>
      </c>
      <c r="K14" t="s">
        <v>177</v>
      </c>
      <c r="L14" s="56">
        <v>0</v>
      </c>
      <c r="M14" s="56">
        <v>0</v>
      </c>
      <c r="N14" s="55">
        <v>0</v>
      </c>
      <c r="O14" s="55">
        <v>0</v>
      </c>
      <c r="P14" s="113" t="s">
        <v>3562</v>
      </c>
      <c r="Q14" s="55">
        <v>0</v>
      </c>
      <c r="R14" s="56">
        <v>0</v>
      </c>
      <c r="S14" s="56">
        <v>0</v>
      </c>
      <c r="T14" s="56">
        <v>0</v>
      </c>
    </row>
    <row r="15" spans="1:22">
      <c r="A15" s="57" t="s">
        <v>303</v>
      </c>
      <c r="B15" s="113" t="s">
        <v>3562</v>
      </c>
      <c r="C15" s="113" t="s">
        <v>3562</v>
      </c>
      <c r="D15" s="113" t="s">
        <v>3562</v>
      </c>
      <c r="E15" s="113" t="s">
        <v>3562</v>
      </c>
      <c r="F15" s="113" t="s">
        <v>3562</v>
      </c>
      <c r="G15" s="113" t="s">
        <v>3562</v>
      </c>
      <c r="H15" s="113" t="s">
        <v>3562</v>
      </c>
      <c r="I15" s="113" t="s">
        <v>3562</v>
      </c>
      <c r="J15" s="59">
        <v>0</v>
      </c>
      <c r="K15" s="113" t="s">
        <v>3562</v>
      </c>
      <c r="L15" s="113" t="s">
        <v>3562</v>
      </c>
      <c r="M15" s="58">
        <v>0</v>
      </c>
      <c r="N15" s="59">
        <v>0</v>
      </c>
      <c r="O15" s="113" t="s">
        <v>3562</v>
      </c>
      <c r="P15" s="59">
        <v>0</v>
      </c>
      <c r="Q15" s="59">
        <v>0</v>
      </c>
      <c r="R15" s="113" t="s">
        <v>3562</v>
      </c>
      <c r="S15" s="58">
        <v>0</v>
      </c>
      <c r="T15" s="58">
        <v>0</v>
      </c>
    </row>
    <row r="16" spans="1:22">
      <c r="A16" t="s">
        <v>177</v>
      </c>
      <c r="B16" t="s">
        <v>177</v>
      </c>
      <c r="C16" s="113" t="s">
        <v>3562</v>
      </c>
      <c r="D16" s="113" t="s">
        <v>3562</v>
      </c>
      <c r="E16" s="113" t="s">
        <v>3562</v>
      </c>
      <c r="F16" t="s">
        <v>177</v>
      </c>
      <c r="G16" t="s">
        <v>177</v>
      </c>
      <c r="H16" s="113" t="s">
        <v>3562</v>
      </c>
      <c r="I16" s="113" t="s">
        <v>3562</v>
      </c>
      <c r="J16" s="55">
        <v>0</v>
      </c>
      <c r="K16" t="s">
        <v>177</v>
      </c>
      <c r="L16" s="56">
        <v>0</v>
      </c>
      <c r="M16" s="56">
        <v>0</v>
      </c>
      <c r="N16" s="55">
        <v>0</v>
      </c>
      <c r="O16" s="55">
        <v>0</v>
      </c>
      <c r="P16" s="113" t="s">
        <v>3562</v>
      </c>
      <c r="Q16" s="55">
        <v>0</v>
      </c>
      <c r="R16" s="56">
        <v>0</v>
      </c>
      <c r="S16" s="56">
        <v>0</v>
      </c>
      <c r="T16" s="56">
        <v>0</v>
      </c>
    </row>
    <row r="17" spans="1:20">
      <c r="A17" s="57" t="s">
        <v>184</v>
      </c>
      <c r="B17" s="113" t="s">
        <v>3562</v>
      </c>
      <c r="C17" s="113" t="s">
        <v>3562</v>
      </c>
      <c r="D17" s="113" t="s">
        <v>3562</v>
      </c>
      <c r="E17" s="113" t="s">
        <v>3562</v>
      </c>
      <c r="F17" s="113" t="s">
        <v>3562</v>
      </c>
      <c r="G17" s="113" t="s">
        <v>3562</v>
      </c>
      <c r="H17" s="113" t="s">
        <v>3562</v>
      </c>
      <c r="I17" s="113" t="s">
        <v>3562</v>
      </c>
      <c r="J17" s="59">
        <v>0</v>
      </c>
      <c r="K17" s="113" t="s">
        <v>3562</v>
      </c>
      <c r="L17" s="113" t="s">
        <v>3562</v>
      </c>
      <c r="M17" s="58">
        <v>0</v>
      </c>
      <c r="N17" s="59">
        <v>0</v>
      </c>
      <c r="O17" s="113" t="s">
        <v>3562</v>
      </c>
      <c r="P17" s="59">
        <v>0</v>
      </c>
      <c r="Q17" s="59">
        <v>0</v>
      </c>
      <c r="R17" s="113" t="s">
        <v>3562</v>
      </c>
      <c r="S17" s="58">
        <v>0</v>
      </c>
      <c r="T17" s="58">
        <v>0</v>
      </c>
    </row>
    <row r="18" spans="1:20">
      <c r="A18" s="57" t="s">
        <v>304</v>
      </c>
      <c r="B18" s="113" t="s">
        <v>3562</v>
      </c>
      <c r="C18" s="113" t="s">
        <v>3562</v>
      </c>
      <c r="D18" s="113" t="s">
        <v>3562</v>
      </c>
      <c r="E18" s="113" t="s">
        <v>3562</v>
      </c>
      <c r="F18" s="113" t="s">
        <v>3562</v>
      </c>
      <c r="G18" s="113" t="s">
        <v>3562</v>
      </c>
      <c r="H18" s="113" t="s">
        <v>3562</v>
      </c>
      <c r="I18" s="113" t="s">
        <v>3562</v>
      </c>
      <c r="J18" s="59">
        <v>0</v>
      </c>
      <c r="K18" s="113" t="s">
        <v>3562</v>
      </c>
      <c r="L18" s="113" t="s">
        <v>3562</v>
      </c>
      <c r="M18" s="58">
        <v>0</v>
      </c>
      <c r="N18" s="59">
        <v>0</v>
      </c>
      <c r="O18" s="113" t="s">
        <v>3562</v>
      </c>
      <c r="P18" s="59">
        <v>0</v>
      </c>
      <c r="Q18" s="59">
        <v>0</v>
      </c>
      <c r="R18" s="113" t="s">
        <v>3562</v>
      </c>
      <c r="S18" s="58">
        <v>0</v>
      </c>
      <c r="T18" s="58">
        <v>0</v>
      </c>
    </row>
    <row r="19" spans="1:20">
      <c r="A19" t="s">
        <v>177</v>
      </c>
      <c r="B19" t="s">
        <v>177</v>
      </c>
      <c r="C19" s="113" t="s">
        <v>3562</v>
      </c>
      <c r="D19" s="113" t="s">
        <v>3562</v>
      </c>
      <c r="E19" s="113" t="s">
        <v>3562</v>
      </c>
      <c r="F19" t="s">
        <v>177</v>
      </c>
      <c r="G19" t="s">
        <v>177</v>
      </c>
      <c r="H19" s="113" t="s">
        <v>3562</v>
      </c>
      <c r="I19" s="113" t="s">
        <v>3562</v>
      </c>
      <c r="J19" s="55">
        <v>0</v>
      </c>
      <c r="K19" t="s">
        <v>177</v>
      </c>
      <c r="L19" s="56">
        <v>0</v>
      </c>
      <c r="M19" s="56">
        <v>0</v>
      </c>
      <c r="N19" s="55">
        <v>0</v>
      </c>
      <c r="O19" s="55">
        <v>0</v>
      </c>
      <c r="P19" s="113" t="s">
        <v>3562</v>
      </c>
      <c r="Q19" s="55">
        <v>0</v>
      </c>
      <c r="R19" s="56">
        <v>0</v>
      </c>
      <c r="S19" s="56">
        <v>0</v>
      </c>
      <c r="T19" s="56">
        <v>0</v>
      </c>
    </row>
    <row r="20" spans="1:20">
      <c r="A20" s="57" t="s">
        <v>305</v>
      </c>
      <c r="B20" s="113" t="s">
        <v>3562</v>
      </c>
      <c r="C20" s="113" t="s">
        <v>3562</v>
      </c>
      <c r="D20" s="113" t="s">
        <v>3562</v>
      </c>
      <c r="E20" s="113" t="s">
        <v>3562</v>
      </c>
      <c r="F20" s="113" t="s">
        <v>3562</v>
      </c>
      <c r="G20" s="113" t="s">
        <v>3562</v>
      </c>
      <c r="H20" s="113" t="s">
        <v>3562</v>
      </c>
      <c r="I20" s="113" t="s">
        <v>3562</v>
      </c>
      <c r="J20" s="59">
        <v>0</v>
      </c>
      <c r="K20" s="113" t="s">
        <v>3562</v>
      </c>
      <c r="L20" s="113" t="s">
        <v>3562</v>
      </c>
      <c r="M20" s="58">
        <v>0</v>
      </c>
      <c r="N20" s="59">
        <v>0</v>
      </c>
      <c r="O20" s="113" t="s">
        <v>3562</v>
      </c>
      <c r="P20" s="59">
        <v>0</v>
      </c>
      <c r="Q20" s="59">
        <v>0</v>
      </c>
      <c r="R20" s="113" t="s">
        <v>3562</v>
      </c>
      <c r="S20" s="58">
        <v>0</v>
      </c>
      <c r="T20" s="58">
        <v>0</v>
      </c>
    </row>
    <row r="21" spans="1:20">
      <c r="A21" t="s">
        <v>177</v>
      </c>
      <c r="B21" t="s">
        <v>177</v>
      </c>
      <c r="C21" s="113" t="s">
        <v>3562</v>
      </c>
      <c r="D21" s="113" t="s">
        <v>3562</v>
      </c>
      <c r="E21" s="113" t="s">
        <v>3562</v>
      </c>
      <c r="F21" t="s">
        <v>177</v>
      </c>
      <c r="G21" t="s">
        <v>177</v>
      </c>
      <c r="H21" s="113" t="s">
        <v>3562</v>
      </c>
      <c r="I21" s="113" t="s">
        <v>3562</v>
      </c>
      <c r="J21" s="55">
        <v>0</v>
      </c>
      <c r="K21" t="s">
        <v>177</v>
      </c>
      <c r="L21" s="56">
        <v>0</v>
      </c>
      <c r="M21" s="56">
        <v>0</v>
      </c>
      <c r="N21" s="55">
        <v>0</v>
      </c>
      <c r="O21" s="55">
        <v>0</v>
      </c>
      <c r="P21" s="113" t="s">
        <v>3562</v>
      </c>
      <c r="Q21" s="55">
        <v>0</v>
      </c>
      <c r="R21" s="56">
        <v>0</v>
      </c>
      <c r="S21" s="56">
        <v>0</v>
      </c>
      <c r="T21" s="56">
        <v>0</v>
      </c>
    </row>
    <row r="22" spans="1:20">
      <c r="A22" t="s">
        <v>186</v>
      </c>
      <c r="B22" s="113" t="s">
        <v>3562</v>
      </c>
      <c r="C22" s="113" t="s">
        <v>3562</v>
      </c>
      <c r="D22" s="113" t="s">
        <v>3562</v>
      </c>
      <c r="E22" s="113" t="s">
        <v>3562</v>
      </c>
      <c r="F22" s="113" t="s">
        <v>3562</v>
      </c>
      <c r="G22" s="113" t="s">
        <v>3562</v>
      </c>
      <c r="H22" s="113" t="s">
        <v>3562</v>
      </c>
      <c r="I22" s="113" t="s">
        <v>3562</v>
      </c>
      <c r="J22" s="113" t="s">
        <v>3562</v>
      </c>
      <c r="K22" s="113" t="s">
        <v>3562</v>
      </c>
      <c r="L22" s="113" t="s">
        <v>3562</v>
      </c>
      <c r="M22" s="113" t="s">
        <v>3562</v>
      </c>
      <c r="N22" s="113" t="s">
        <v>3562</v>
      </c>
      <c r="O22" s="113" t="s">
        <v>3562</v>
      </c>
      <c r="P22" s="113" t="s">
        <v>3562</v>
      </c>
      <c r="Q22" s="113" t="s">
        <v>3562</v>
      </c>
      <c r="R22" s="113" t="s">
        <v>3562</v>
      </c>
      <c r="S22" s="113" t="s">
        <v>3562</v>
      </c>
      <c r="T22" s="113" t="s">
        <v>3562</v>
      </c>
    </row>
    <row r="23" spans="1:20">
      <c r="A23" t="s">
        <v>298</v>
      </c>
      <c r="B23" s="113" t="s">
        <v>3562</v>
      </c>
      <c r="C23" s="113" t="s">
        <v>3562</v>
      </c>
      <c r="D23" s="113" t="s">
        <v>3562</v>
      </c>
      <c r="E23" s="113" t="s">
        <v>3562</v>
      </c>
      <c r="F23" s="113" t="s">
        <v>3562</v>
      </c>
      <c r="G23" s="113" t="s">
        <v>3562</v>
      </c>
      <c r="H23" s="113" t="s">
        <v>3562</v>
      </c>
      <c r="I23" s="113" t="s">
        <v>3562</v>
      </c>
      <c r="J23" s="113" t="s">
        <v>3562</v>
      </c>
      <c r="K23" s="113" t="s">
        <v>3562</v>
      </c>
      <c r="L23" s="113" t="s">
        <v>3562</v>
      </c>
      <c r="M23" s="113" t="s">
        <v>3562</v>
      </c>
      <c r="N23" s="113" t="s">
        <v>3562</v>
      </c>
      <c r="O23" s="113" t="s">
        <v>3562</v>
      </c>
      <c r="P23" s="113" t="s">
        <v>3562</v>
      </c>
      <c r="Q23" s="113" t="s">
        <v>3562</v>
      </c>
      <c r="R23" s="113" t="s">
        <v>3562</v>
      </c>
      <c r="S23" s="113" t="s">
        <v>3562</v>
      </c>
      <c r="T23" s="113" t="s">
        <v>3562</v>
      </c>
    </row>
    <row r="24" spans="1:20">
      <c r="A24" t="s">
        <v>299</v>
      </c>
      <c r="B24" s="113" t="s">
        <v>3562</v>
      </c>
      <c r="C24" s="113" t="s">
        <v>3562</v>
      </c>
      <c r="D24" s="113" t="s">
        <v>3562</v>
      </c>
      <c r="E24" s="113" t="s">
        <v>3562</v>
      </c>
      <c r="F24" s="113" t="s">
        <v>3562</v>
      </c>
      <c r="G24" s="113" t="s">
        <v>3562</v>
      </c>
      <c r="H24" s="113" t="s">
        <v>3562</v>
      </c>
      <c r="I24" s="113" t="s">
        <v>3562</v>
      </c>
      <c r="J24" s="113" t="s">
        <v>3562</v>
      </c>
      <c r="K24" s="113" t="s">
        <v>3562</v>
      </c>
      <c r="L24" s="113" t="s">
        <v>3562</v>
      </c>
      <c r="M24" s="113" t="s">
        <v>3562</v>
      </c>
      <c r="N24" s="113" t="s">
        <v>3562</v>
      </c>
      <c r="O24" s="113" t="s">
        <v>3562</v>
      </c>
      <c r="P24" s="113" t="s">
        <v>3562</v>
      </c>
      <c r="Q24" s="113" t="s">
        <v>3562</v>
      </c>
      <c r="R24" s="113" t="s">
        <v>3562</v>
      </c>
      <c r="S24" s="113" t="s">
        <v>3562</v>
      </c>
      <c r="T24" s="113" t="s">
        <v>3562</v>
      </c>
    </row>
    <row r="25" spans="1:20">
      <c r="A25" t="s">
        <v>300</v>
      </c>
      <c r="B25" s="113" t="s">
        <v>3562</v>
      </c>
      <c r="C25" s="113" t="s">
        <v>3562</v>
      </c>
      <c r="D25" s="113" t="s">
        <v>3562</v>
      </c>
      <c r="E25" s="113" t="s">
        <v>3562</v>
      </c>
      <c r="F25" s="113" t="s">
        <v>3562</v>
      </c>
      <c r="G25" s="113" t="s">
        <v>3562</v>
      </c>
      <c r="H25" s="113" t="s">
        <v>3562</v>
      </c>
      <c r="I25" s="113" t="s">
        <v>3562</v>
      </c>
      <c r="J25" s="113" t="s">
        <v>3562</v>
      </c>
      <c r="K25" s="113" t="s">
        <v>3562</v>
      </c>
      <c r="L25" s="113" t="s">
        <v>3562</v>
      </c>
      <c r="M25" s="113" t="s">
        <v>3562</v>
      </c>
      <c r="N25" s="113" t="s">
        <v>3562</v>
      </c>
      <c r="O25" s="113" t="s">
        <v>3562</v>
      </c>
      <c r="P25" s="113" t="s">
        <v>3562</v>
      </c>
      <c r="Q25" s="113" t="s">
        <v>3562</v>
      </c>
      <c r="R25" s="113" t="s">
        <v>3562</v>
      </c>
      <c r="S25" s="113" t="s">
        <v>3562</v>
      </c>
      <c r="T25" s="113" t="s">
        <v>3562</v>
      </c>
    </row>
    <row r="26" spans="1:20">
      <c r="A26" t="s">
        <v>301</v>
      </c>
      <c r="B26" s="113" t="s">
        <v>3562</v>
      </c>
      <c r="C26" s="113" t="s">
        <v>3562</v>
      </c>
      <c r="D26" s="113" t="s">
        <v>3562</v>
      </c>
      <c r="E26" s="113" t="s">
        <v>3562</v>
      </c>
      <c r="F26" s="113" t="s">
        <v>3562</v>
      </c>
      <c r="G26" s="113" t="s">
        <v>3562</v>
      </c>
      <c r="H26" s="113" t="s">
        <v>3562</v>
      </c>
      <c r="I26" s="113" t="s">
        <v>3562</v>
      </c>
      <c r="J26" s="113" t="s">
        <v>3562</v>
      </c>
      <c r="K26" s="113" t="s">
        <v>3562</v>
      </c>
      <c r="L26" s="113" t="s">
        <v>3562</v>
      </c>
      <c r="M26" s="113" t="s">
        <v>3562</v>
      </c>
      <c r="N26" s="113" t="s">
        <v>3562</v>
      </c>
      <c r="O26" s="113" t="s">
        <v>3562</v>
      </c>
      <c r="P26" s="113" t="s">
        <v>3562</v>
      </c>
      <c r="Q26" s="113" t="s">
        <v>3562</v>
      </c>
      <c r="R26" s="113" t="s">
        <v>3562</v>
      </c>
      <c r="S26" s="113" t="s">
        <v>3562</v>
      </c>
      <c r="T26" s="113" t="s">
        <v>3562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3561</v>
      </c>
    </row>
    <row r="2" spans="1:22" s="1" customFormat="1">
      <c r="A2" s="2" t="s">
        <v>1</v>
      </c>
      <c r="B2" s="9" t="s">
        <v>2772</v>
      </c>
    </row>
    <row r="3" spans="1:22" s="1" customFormat="1">
      <c r="A3" s="2" t="s">
        <v>2</v>
      </c>
      <c r="B3" s="20" t="s">
        <v>2773</v>
      </c>
    </row>
    <row r="4" spans="1:22" s="1" customFormat="1">
      <c r="A4" s="2" t="s">
        <v>3</v>
      </c>
      <c r="B4" s="61" t="s">
        <v>165</v>
      </c>
    </row>
    <row r="5" spans="1:22" ht="18.75">
      <c r="A5" s="88" t="s">
        <v>85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</row>
    <row r="6" spans="1:22" s="15" customFormat="1">
      <c r="A6" s="32" t="s">
        <v>45</v>
      </c>
      <c r="B6" s="33" t="s">
        <v>46</v>
      </c>
      <c r="C6" s="33" t="s">
        <v>66</v>
      </c>
      <c r="D6" s="33" t="s">
        <v>79</v>
      </c>
      <c r="E6" s="33" t="s">
        <v>47</v>
      </c>
      <c r="F6" s="33" t="s">
        <v>80</v>
      </c>
      <c r="G6" s="33" t="s">
        <v>48</v>
      </c>
      <c r="H6" s="33" t="s">
        <v>49</v>
      </c>
      <c r="I6" s="33" t="s">
        <v>67</v>
      </c>
      <c r="J6" s="33" t="s">
        <v>68</v>
      </c>
      <c r="K6" s="33" t="s">
        <v>50</v>
      </c>
      <c r="L6" s="33" t="s">
        <v>51</v>
      </c>
      <c r="M6" s="33" t="s">
        <v>52</v>
      </c>
      <c r="N6" s="35" t="s">
        <v>155</v>
      </c>
      <c r="O6" s="33" t="s">
        <v>156</v>
      </c>
      <c r="P6" s="114" t="s">
        <v>160</v>
      </c>
      <c r="Q6" s="33" t="s">
        <v>53</v>
      </c>
      <c r="R6" s="35" t="s">
        <v>69</v>
      </c>
      <c r="S6" s="33" t="s">
        <v>54</v>
      </c>
      <c r="T6" s="33" t="s">
        <v>151</v>
      </c>
      <c r="V6" s="13"/>
    </row>
    <row r="7" spans="1:22" s="15" customFormat="1">
      <c r="A7" s="105" t="s">
        <v>3562</v>
      </c>
      <c r="B7" s="106" t="s">
        <v>3562</v>
      </c>
      <c r="C7" s="106" t="s">
        <v>3562</v>
      </c>
      <c r="D7" s="106" t="s">
        <v>3562</v>
      </c>
      <c r="E7" s="106" t="s">
        <v>3562</v>
      </c>
      <c r="F7" s="106" t="s">
        <v>3562</v>
      </c>
      <c r="G7" s="106" t="s">
        <v>3562</v>
      </c>
      <c r="H7" s="106" t="s">
        <v>3562</v>
      </c>
      <c r="I7" s="21" t="s">
        <v>70</v>
      </c>
      <c r="J7" s="21" t="s">
        <v>71</v>
      </c>
      <c r="K7" s="106" t="s">
        <v>3562</v>
      </c>
      <c r="L7" s="21" t="s">
        <v>7</v>
      </c>
      <c r="M7" s="21" t="s">
        <v>7</v>
      </c>
      <c r="N7" s="21" t="s">
        <v>152</v>
      </c>
      <c r="O7" s="106" t="s">
        <v>3562</v>
      </c>
      <c r="P7" s="16" t="s">
        <v>153</v>
      </c>
      <c r="Q7" s="21" t="s">
        <v>6</v>
      </c>
      <c r="R7" s="16" t="s">
        <v>7</v>
      </c>
      <c r="S7" s="29" t="s">
        <v>7</v>
      </c>
      <c r="T7" s="29" t="s">
        <v>7</v>
      </c>
    </row>
    <row r="8" spans="1:22" s="17" customFormat="1" ht="20.25">
      <c r="A8" s="107" t="s">
        <v>3562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4" t="s">
        <v>154</v>
      </c>
      <c r="U8" s="25"/>
    </row>
    <row r="9" spans="1:22" s="17" customFormat="1" ht="20.25">
      <c r="A9" s="18" t="s">
        <v>86</v>
      </c>
      <c r="B9" s="108" t="s">
        <v>3562</v>
      </c>
      <c r="C9" s="108" t="s">
        <v>3562</v>
      </c>
      <c r="D9" s="108" t="s">
        <v>3562</v>
      </c>
      <c r="E9" s="108" t="s">
        <v>3562</v>
      </c>
      <c r="F9" s="108" t="s">
        <v>3562</v>
      </c>
      <c r="G9" s="108" t="s">
        <v>3562</v>
      </c>
      <c r="H9" s="108" t="s">
        <v>3562</v>
      </c>
      <c r="I9" s="108" t="s">
        <v>3562</v>
      </c>
      <c r="J9" s="53">
        <v>4.63</v>
      </c>
      <c r="K9" s="108" t="s">
        <v>3562</v>
      </c>
      <c r="L9" s="108" t="s">
        <v>3562</v>
      </c>
      <c r="M9" s="54">
        <v>3.9300000000000002E-2</v>
      </c>
      <c r="N9" s="53">
        <v>29455021.82</v>
      </c>
      <c r="O9" s="108" t="s">
        <v>3562</v>
      </c>
      <c r="P9" s="53">
        <v>182.66686999999999</v>
      </c>
      <c r="Q9" s="53">
        <v>37377.035516485892</v>
      </c>
      <c r="R9" s="108" t="s">
        <v>3562</v>
      </c>
      <c r="S9" s="54">
        <v>1</v>
      </c>
      <c r="T9" s="54">
        <v>0.30759999999999998</v>
      </c>
      <c r="U9" s="25"/>
    </row>
    <row r="10" spans="1:22">
      <c r="A10" s="57" t="s">
        <v>172</v>
      </c>
      <c r="B10" s="113" t="s">
        <v>3562</v>
      </c>
      <c r="C10" s="113" t="s">
        <v>3562</v>
      </c>
      <c r="D10" s="113" t="s">
        <v>3562</v>
      </c>
      <c r="E10" s="113" t="s">
        <v>3562</v>
      </c>
      <c r="F10" s="113" t="s">
        <v>3562</v>
      </c>
      <c r="G10" s="113" t="s">
        <v>3562</v>
      </c>
      <c r="H10" s="113" t="s">
        <v>3562</v>
      </c>
      <c r="I10" s="113" t="s">
        <v>3562</v>
      </c>
      <c r="J10" s="59">
        <v>4.5999999999999996</v>
      </c>
      <c r="K10" s="113" t="s">
        <v>3562</v>
      </c>
      <c r="L10" s="113" t="s">
        <v>3562</v>
      </c>
      <c r="M10" s="58">
        <v>3.39E-2</v>
      </c>
      <c r="N10" s="59">
        <v>27683848.030000001</v>
      </c>
      <c r="O10" s="113" t="s">
        <v>3562</v>
      </c>
      <c r="P10" s="59">
        <v>182.66686999999999</v>
      </c>
      <c r="Q10" s="59">
        <v>30725.588833090998</v>
      </c>
      <c r="R10" s="113" t="s">
        <v>3562</v>
      </c>
      <c r="S10" s="58">
        <v>0.82199999999999995</v>
      </c>
      <c r="T10" s="58">
        <v>0.25290000000000001</v>
      </c>
    </row>
    <row r="11" spans="1:22">
      <c r="A11" s="57" t="s">
        <v>302</v>
      </c>
      <c r="B11" s="113" t="s">
        <v>3562</v>
      </c>
      <c r="C11" s="113" t="s">
        <v>3562</v>
      </c>
      <c r="D11" s="113" t="s">
        <v>3562</v>
      </c>
      <c r="E11" s="113" t="s">
        <v>3562</v>
      </c>
      <c r="F11" s="113" t="s">
        <v>3562</v>
      </c>
      <c r="G11" s="113" t="s">
        <v>3562</v>
      </c>
      <c r="H11" s="113" t="s">
        <v>3562</v>
      </c>
      <c r="I11" s="113" t="s">
        <v>3562</v>
      </c>
      <c r="J11" s="59">
        <v>4.72</v>
      </c>
      <c r="K11" s="113" t="s">
        <v>3562</v>
      </c>
      <c r="L11" s="113" t="s">
        <v>3562</v>
      </c>
      <c r="M11" s="58">
        <v>3.04E-2</v>
      </c>
      <c r="N11" s="59">
        <v>22511317.52</v>
      </c>
      <c r="O11" s="113" t="s">
        <v>3562</v>
      </c>
      <c r="P11" s="59">
        <v>133.45987</v>
      </c>
      <c r="Q11" s="59">
        <v>25839.362875334999</v>
      </c>
      <c r="R11" s="113" t="s">
        <v>3562</v>
      </c>
      <c r="S11" s="58">
        <v>0.69130000000000003</v>
      </c>
      <c r="T11" s="58">
        <v>0.2127</v>
      </c>
    </row>
    <row r="12" spans="1:22">
      <c r="A12" t="s">
        <v>306</v>
      </c>
      <c r="B12" t="s">
        <v>307</v>
      </c>
      <c r="C12" t="s">
        <v>96</v>
      </c>
      <c r="D12" t="s">
        <v>108</v>
      </c>
      <c r="E12" t="s">
        <v>308</v>
      </c>
      <c r="F12" t="s">
        <v>309</v>
      </c>
      <c r="G12" t="s">
        <v>310</v>
      </c>
      <c r="H12" t="s">
        <v>127</v>
      </c>
      <c r="I12" s="111" t="s">
        <v>3562</v>
      </c>
      <c r="J12" s="55">
        <v>5.16</v>
      </c>
      <c r="K12" t="s">
        <v>98</v>
      </c>
      <c r="L12" s="56">
        <v>1.9900000000000001E-2</v>
      </c>
      <c r="M12" s="56">
        <v>2.1000000000000001E-2</v>
      </c>
      <c r="N12" s="55">
        <v>16315.88</v>
      </c>
      <c r="O12" s="55">
        <v>99.46</v>
      </c>
      <c r="P12" s="55">
        <v>0</v>
      </c>
      <c r="Q12" s="55">
        <v>16.227774247999999</v>
      </c>
      <c r="R12" s="56">
        <v>0</v>
      </c>
      <c r="S12" s="56">
        <v>4.0000000000000002E-4</v>
      </c>
      <c r="T12" s="56">
        <v>1E-4</v>
      </c>
    </row>
    <row r="13" spans="1:22">
      <c r="A13" t="s">
        <v>311</v>
      </c>
      <c r="B13" t="s">
        <v>312</v>
      </c>
      <c r="C13" t="s">
        <v>96</v>
      </c>
      <c r="D13" t="s">
        <v>108</v>
      </c>
      <c r="E13" t="s">
        <v>313</v>
      </c>
      <c r="F13" t="s">
        <v>110</v>
      </c>
      <c r="G13" t="s">
        <v>174</v>
      </c>
      <c r="H13" t="s">
        <v>175</v>
      </c>
      <c r="I13" s="111" t="s">
        <v>3562</v>
      </c>
      <c r="J13" s="55">
        <v>12.41</v>
      </c>
      <c r="K13" t="s">
        <v>98</v>
      </c>
      <c r="L13" s="56">
        <v>2.07E-2</v>
      </c>
      <c r="M13" s="56">
        <v>2.7699999999999999E-2</v>
      </c>
      <c r="N13" s="55">
        <v>517059.06</v>
      </c>
      <c r="O13" s="55">
        <v>100.85</v>
      </c>
      <c r="P13" s="55">
        <v>0</v>
      </c>
      <c r="Q13" s="55">
        <v>521.45406201000003</v>
      </c>
      <c r="R13" s="56">
        <v>2.0000000000000001E-4</v>
      </c>
      <c r="S13" s="56">
        <v>1.4E-2</v>
      </c>
      <c r="T13" s="56">
        <v>4.3E-3</v>
      </c>
    </row>
    <row r="14" spans="1:22">
      <c r="A14" t="s">
        <v>314</v>
      </c>
      <c r="B14" t="s">
        <v>315</v>
      </c>
      <c r="C14" t="s">
        <v>96</v>
      </c>
      <c r="D14" t="s">
        <v>108</v>
      </c>
      <c r="E14" t="s">
        <v>316</v>
      </c>
      <c r="F14" t="s">
        <v>317</v>
      </c>
      <c r="G14" t="s">
        <v>318</v>
      </c>
      <c r="H14" t="s">
        <v>127</v>
      </c>
      <c r="I14" s="111" t="s">
        <v>3562</v>
      </c>
      <c r="J14" s="55">
        <v>1.59</v>
      </c>
      <c r="K14" t="s">
        <v>98</v>
      </c>
      <c r="L14" s="56">
        <v>4.4999999999999998E-2</v>
      </c>
      <c r="M14" s="56">
        <v>2.1100000000000001E-2</v>
      </c>
      <c r="N14" s="55">
        <v>50921.27</v>
      </c>
      <c r="O14" s="55">
        <v>119.1</v>
      </c>
      <c r="P14" s="55">
        <v>0</v>
      </c>
      <c r="Q14" s="55">
        <v>60.64723257</v>
      </c>
      <c r="R14" s="56">
        <v>0</v>
      </c>
      <c r="S14" s="56">
        <v>1.6000000000000001E-3</v>
      </c>
      <c r="T14" s="56">
        <v>5.0000000000000001E-4</v>
      </c>
    </row>
    <row r="15" spans="1:22">
      <c r="A15" t="s">
        <v>319</v>
      </c>
      <c r="B15" t="s">
        <v>320</v>
      </c>
      <c r="C15" t="s">
        <v>96</v>
      </c>
      <c r="D15" t="s">
        <v>108</v>
      </c>
      <c r="E15" t="s">
        <v>316</v>
      </c>
      <c r="F15" t="s">
        <v>317</v>
      </c>
      <c r="G15" t="s">
        <v>318</v>
      </c>
      <c r="H15" t="s">
        <v>127</v>
      </c>
      <c r="I15" s="111" t="s">
        <v>3562</v>
      </c>
      <c r="J15" s="55">
        <v>4.0199999999999996</v>
      </c>
      <c r="K15" t="s">
        <v>98</v>
      </c>
      <c r="L15" s="56">
        <v>3.85E-2</v>
      </c>
      <c r="M15" s="56">
        <v>2.1499999999999998E-2</v>
      </c>
      <c r="N15" s="55">
        <v>394785.99</v>
      </c>
      <c r="O15" s="55">
        <v>121.06</v>
      </c>
      <c r="P15" s="55">
        <v>0</v>
      </c>
      <c r="Q15" s="55">
        <v>477.92791949399998</v>
      </c>
      <c r="R15" s="56">
        <v>2.0000000000000001E-4</v>
      </c>
      <c r="S15" s="56">
        <v>1.2800000000000001E-2</v>
      </c>
      <c r="T15" s="56">
        <v>3.8999999999999998E-3</v>
      </c>
    </row>
    <row r="16" spans="1:22">
      <c r="A16" t="s">
        <v>321</v>
      </c>
      <c r="B16" t="s">
        <v>322</v>
      </c>
      <c r="C16" t="s">
        <v>96</v>
      </c>
      <c r="D16" t="s">
        <v>108</v>
      </c>
      <c r="E16" t="s">
        <v>316</v>
      </c>
      <c r="F16" t="s">
        <v>317</v>
      </c>
      <c r="G16" t="s">
        <v>318</v>
      </c>
      <c r="H16" t="s">
        <v>127</v>
      </c>
      <c r="I16" s="111" t="s">
        <v>3562</v>
      </c>
      <c r="J16" s="55">
        <v>6.41</v>
      </c>
      <c r="K16" t="s">
        <v>98</v>
      </c>
      <c r="L16" s="56">
        <v>2.3900000000000001E-2</v>
      </c>
      <c r="M16" s="56">
        <v>2.5899999999999999E-2</v>
      </c>
      <c r="N16" s="55">
        <v>615864.19999999995</v>
      </c>
      <c r="O16" s="55">
        <v>110.53</v>
      </c>
      <c r="P16" s="55">
        <v>0</v>
      </c>
      <c r="Q16" s="55">
        <v>680.71470025999997</v>
      </c>
      <c r="R16" s="56">
        <v>2.0000000000000001E-4</v>
      </c>
      <c r="S16" s="56">
        <v>1.8200000000000001E-2</v>
      </c>
      <c r="T16" s="56">
        <v>5.5999999999999999E-3</v>
      </c>
    </row>
    <row r="17" spans="1:20">
      <c r="A17" t="s">
        <v>323</v>
      </c>
      <c r="B17" t="s">
        <v>324</v>
      </c>
      <c r="C17" t="s">
        <v>96</v>
      </c>
      <c r="D17" t="s">
        <v>108</v>
      </c>
      <c r="E17" t="s">
        <v>316</v>
      </c>
      <c r="F17" t="s">
        <v>317</v>
      </c>
      <c r="G17" t="s">
        <v>318</v>
      </c>
      <c r="H17" t="s">
        <v>127</v>
      </c>
      <c r="I17" s="111" t="s">
        <v>3562</v>
      </c>
      <c r="J17" s="55">
        <v>3.49</v>
      </c>
      <c r="K17" t="s">
        <v>98</v>
      </c>
      <c r="L17" s="56">
        <v>0.01</v>
      </c>
      <c r="M17" s="56">
        <v>1.8800000000000001E-2</v>
      </c>
      <c r="N17" s="55">
        <v>54372.54</v>
      </c>
      <c r="O17" s="55">
        <v>106.97</v>
      </c>
      <c r="P17" s="55">
        <v>0</v>
      </c>
      <c r="Q17" s="55">
        <v>58.162306037999997</v>
      </c>
      <c r="R17" s="56">
        <v>0</v>
      </c>
      <c r="S17" s="56">
        <v>1.6000000000000001E-3</v>
      </c>
      <c r="T17" s="56">
        <v>5.0000000000000001E-4</v>
      </c>
    </row>
    <row r="18" spans="1:20">
      <c r="A18" t="s">
        <v>326</v>
      </c>
      <c r="B18" t="s">
        <v>327</v>
      </c>
      <c r="C18" t="s">
        <v>96</v>
      </c>
      <c r="D18" t="s">
        <v>108</v>
      </c>
      <c r="E18" t="s">
        <v>316</v>
      </c>
      <c r="F18" t="s">
        <v>317</v>
      </c>
      <c r="G18" t="s">
        <v>318</v>
      </c>
      <c r="H18" t="s">
        <v>127</v>
      </c>
      <c r="I18" s="111" t="s">
        <v>3562</v>
      </c>
      <c r="J18" s="55">
        <v>11.36</v>
      </c>
      <c r="K18" t="s">
        <v>98</v>
      </c>
      <c r="L18" s="56">
        <v>1.2500000000000001E-2</v>
      </c>
      <c r="M18" s="56">
        <v>3.0099999999999998E-2</v>
      </c>
      <c r="N18" s="55">
        <v>265536.63</v>
      </c>
      <c r="O18" s="55">
        <v>90.79</v>
      </c>
      <c r="P18" s="55">
        <v>0</v>
      </c>
      <c r="Q18" s="55">
        <v>241.08070637700001</v>
      </c>
      <c r="R18" s="56">
        <v>1E-4</v>
      </c>
      <c r="S18" s="56">
        <v>6.4000000000000003E-3</v>
      </c>
      <c r="T18" s="56">
        <v>2E-3</v>
      </c>
    </row>
    <row r="19" spans="1:20">
      <c r="A19" t="s">
        <v>329</v>
      </c>
      <c r="B19" t="s">
        <v>330</v>
      </c>
      <c r="C19" t="s">
        <v>96</v>
      </c>
      <c r="D19" t="s">
        <v>108</v>
      </c>
      <c r="E19" t="s">
        <v>316</v>
      </c>
      <c r="F19" t="s">
        <v>317</v>
      </c>
      <c r="G19" t="s">
        <v>318</v>
      </c>
      <c r="H19" t="s">
        <v>127</v>
      </c>
      <c r="I19" s="111" t="s">
        <v>3562</v>
      </c>
      <c r="J19" s="55">
        <v>8.2899999999999991</v>
      </c>
      <c r="K19" t="s">
        <v>98</v>
      </c>
      <c r="L19" s="56">
        <v>0.03</v>
      </c>
      <c r="M19" s="56">
        <v>2.8299999999999999E-2</v>
      </c>
      <c r="N19" s="55">
        <v>125430.46</v>
      </c>
      <c r="O19" s="55">
        <v>102.81</v>
      </c>
      <c r="P19" s="55">
        <v>0</v>
      </c>
      <c r="Q19" s="55">
        <v>128.955055926</v>
      </c>
      <c r="R19" s="56">
        <v>0</v>
      </c>
      <c r="S19" s="56">
        <v>3.5000000000000001E-3</v>
      </c>
      <c r="T19" s="56">
        <v>1.1000000000000001E-3</v>
      </c>
    </row>
    <row r="20" spans="1:20">
      <c r="A20" t="s">
        <v>331</v>
      </c>
      <c r="B20" t="s">
        <v>332</v>
      </c>
      <c r="C20" t="s">
        <v>96</v>
      </c>
      <c r="D20" t="s">
        <v>108</v>
      </c>
      <c r="E20" t="s">
        <v>316</v>
      </c>
      <c r="F20" t="s">
        <v>317</v>
      </c>
      <c r="G20" t="s">
        <v>318</v>
      </c>
      <c r="H20" t="s">
        <v>127</v>
      </c>
      <c r="I20" s="111" t="s">
        <v>3562</v>
      </c>
      <c r="J20" s="55">
        <v>11.04</v>
      </c>
      <c r="K20" t="s">
        <v>98</v>
      </c>
      <c r="L20" s="56">
        <v>3.2000000000000001E-2</v>
      </c>
      <c r="M20" s="56">
        <v>3.04E-2</v>
      </c>
      <c r="N20" s="55">
        <v>345488.76</v>
      </c>
      <c r="O20" s="55">
        <v>103.2</v>
      </c>
      <c r="P20" s="55">
        <v>0</v>
      </c>
      <c r="Q20" s="55">
        <v>356.54440032000002</v>
      </c>
      <c r="R20" s="56">
        <v>2.9999999999999997E-4</v>
      </c>
      <c r="S20" s="56">
        <v>9.4999999999999998E-3</v>
      </c>
      <c r="T20" s="56">
        <v>2.8999999999999998E-3</v>
      </c>
    </row>
    <row r="21" spans="1:20">
      <c r="A21" t="s">
        <v>333</v>
      </c>
      <c r="B21" t="s">
        <v>334</v>
      </c>
      <c r="C21" t="s">
        <v>96</v>
      </c>
      <c r="D21" t="s">
        <v>108</v>
      </c>
      <c r="E21" t="s">
        <v>335</v>
      </c>
      <c r="F21" t="s">
        <v>336</v>
      </c>
      <c r="G21" t="s">
        <v>318</v>
      </c>
      <c r="H21" t="s">
        <v>127</v>
      </c>
      <c r="I21" s="111" t="s">
        <v>3562</v>
      </c>
      <c r="J21" s="55">
        <v>3.38</v>
      </c>
      <c r="K21" t="s">
        <v>98</v>
      </c>
      <c r="L21" s="56">
        <v>1.34E-2</v>
      </c>
      <c r="M21" s="56">
        <v>2.5399999999999999E-2</v>
      </c>
      <c r="N21" s="55">
        <v>677498.09</v>
      </c>
      <c r="O21" s="55">
        <v>108.45</v>
      </c>
      <c r="P21" s="55">
        <v>64.337320000000005</v>
      </c>
      <c r="Q21" s="55">
        <v>799.08399860500003</v>
      </c>
      <c r="R21" s="56">
        <v>2.0000000000000001E-4</v>
      </c>
      <c r="S21" s="56">
        <v>2.1399999999999999E-2</v>
      </c>
      <c r="T21" s="56">
        <v>6.6E-3</v>
      </c>
    </row>
    <row r="22" spans="1:20">
      <c r="A22" t="s">
        <v>337</v>
      </c>
      <c r="B22" t="s">
        <v>338</v>
      </c>
      <c r="C22" t="s">
        <v>96</v>
      </c>
      <c r="D22" t="s">
        <v>108</v>
      </c>
      <c r="E22" t="s">
        <v>335</v>
      </c>
      <c r="F22" t="s">
        <v>336</v>
      </c>
      <c r="G22" t="s">
        <v>318</v>
      </c>
      <c r="H22" t="s">
        <v>127</v>
      </c>
      <c r="I22" s="111" t="s">
        <v>3562</v>
      </c>
      <c r="J22" s="55">
        <v>3.1</v>
      </c>
      <c r="K22" t="s">
        <v>98</v>
      </c>
      <c r="L22" s="56">
        <v>1.77E-2</v>
      </c>
      <c r="M22" s="56">
        <v>2.4E-2</v>
      </c>
      <c r="N22" s="55">
        <v>441490.6</v>
      </c>
      <c r="O22" s="55">
        <v>109.35</v>
      </c>
      <c r="P22" s="55">
        <v>0</v>
      </c>
      <c r="Q22" s="55">
        <v>482.76997110000002</v>
      </c>
      <c r="R22" s="56">
        <v>2.0000000000000001E-4</v>
      </c>
      <c r="S22" s="56">
        <v>1.29E-2</v>
      </c>
      <c r="T22" s="56">
        <v>4.0000000000000001E-3</v>
      </c>
    </row>
    <row r="23" spans="1:20">
      <c r="A23" t="s">
        <v>339</v>
      </c>
      <c r="B23" t="s">
        <v>340</v>
      </c>
      <c r="C23" t="s">
        <v>96</v>
      </c>
      <c r="D23" t="s">
        <v>108</v>
      </c>
      <c r="E23" t="s">
        <v>335</v>
      </c>
      <c r="F23" t="s">
        <v>336</v>
      </c>
      <c r="G23" t="s">
        <v>318</v>
      </c>
      <c r="H23" t="s">
        <v>127</v>
      </c>
      <c r="I23" s="111" t="s">
        <v>3562</v>
      </c>
      <c r="J23" s="55">
        <v>6.16</v>
      </c>
      <c r="K23" t="s">
        <v>98</v>
      </c>
      <c r="L23" s="56">
        <v>2.4799999999999999E-2</v>
      </c>
      <c r="M23" s="56">
        <v>2.8500000000000001E-2</v>
      </c>
      <c r="N23" s="55">
        <v>830136.7</v>
      </c>
      <c r="O23" s="55">
        <v>109.05</v>
      </c>
      <c r="P23" s="55">
        <v>0</v>
      </c>
      <c r="Q23" s="55">
        <v>905.26407134999999</v>
      </c>
      <c r="R23" s="56">
        <v>2.9999999999999997E-4</v>
      </c>
      <c r="S23" s="56">
        <v>2.4199999999999999E-2</v>
      </c>
      <c r="T23" s="56">
        <v>7.4999999999999997E-3</v>
      </c>
    </row>
    <row r="24" spans="1:20">
      <c r="A24" t="s">
        <v>341</v>
      </c>
      <c r="B24" t="s">
        <v>342</v>
      </c>
      <c r="C24" t="s">
        <v>96</v>
      </c>
      <c r="D24" t="s">
        <v>108</v>
      </c>
      <c r="E24" t="s">
        <v>335</v>
      </c>
      <c r="F24" t="s">
        <v>336</v>
      </c>
      <c r="G24" t="s">
        <v>343</v>
      </c>
      <c r="H24" t="s">
        <v>175</v>
      </c>
      <c r="I24" s="111" t="s">
        <v>3562</v>
      </c>
      <c r="J24" s="55">
        <v>7.48</v>
      </c>
      <c r="K24" t="s">
        <v>98</v>
      </c>
      <c r="L24" s="56">
        <v>8.9999999999999993E-3</v>
      </c>
      <c r="M24" s="56">
        <v>3.04E-2</v>
      </c>
      <c r="N24" s="55">
        <v>486598.01</v>
      </c>
      <c r="O24" s="55">
        <v>93.65</v>
      </c>
      <c r="P24" s="55">
        <v>2.2420599999999999</v>
      </c>
      <c r="Q24" s="55">
        <v>457.94109636500002</v>
      </c>
      <c r="R24" s="56">
        <v>2.9999999999999997E-4</v>
      </c>
      <c r="S24" s="56">
        <v>1.23E-2</v>
      </c>
      <c r="T24" s="56">
        <v>3.8E-3</v>
      </c>
    </row>
    <row r="25" spans="1:20">
      <c r="A25" t="s">
        <v>344</v>
      </c>
      <c r="B25" t="s">
        <v>345</v>
      </c>
      <c r="C25" t="s">
        <v>96</v>
      </c>
      <c r="D25" t="s">
        <v>108</v>
      </c>
      <c r="E25" t="s">
        <v>335</v>
      </c>
      <c r="F25" t="s">
        <v>336</v>
      </c>
      <c r="G25" t="s">
        <v>343</v>
      </c>
      <c r="H25" t="s">
        <v>175</v>
      </c>
      <c r="I25" s="111" t="s">
        <v>3562</v>
      </c>
      <c r="J25" s="55">
        <v>11.02</v>
      </c>
      <c r="K25" t="s">
        <v>98</v>
      </c>
      <c r="L25" s="56">
        <v>1.6899999999999998E-2</v>
      </c>
      <c r="M25" s="56">
        <v>3.3700000000000001E-2</v>
      </c>
      <c r="N25" s="55">
        <v>985568.49</v>
      </c>
      <c r="O25" s="55">
        <v>91.53</v>
      </c>
      <c r="P25" s="55">
        <v>8.2354400000000005</v>
      </c>
      <c r="Q25" s="55">
        <v>910.32627889699995</v>
      </c>
      <c r="R25" s="56">
        <v>4.0000000000000002E-4</v>
      </c>
      <c r="S25" s="56">
        <v>2.4400000000000002E-2</v>
      </c>
      <c r="T25" s="56">
        <v>7.4999999999999997E-3</v>
      </c>
    </row>
    <row r="26" spans="1:20">
      <c r="A26" t="s">
        <v>346</v>
      </c>
      <c r="B26" t="s">
        <v>347</v>
      </c>
      <c r="C26" t="s">
        <v>96</v>
      </c>
      <c r="D26" t="s">
        <v>108</v>
      </c>
      <c r="E26" t="s">
        <v>348</v>
      </c>
      <c r="F26" t="s">
        <v>336</v>
      </c>
      <c r="G26" t="s">
        <v>349</v>
      </c>
      <c r="H26" t="s">
        <v>175</v>
      </c>
      <c r="I26" s="111" t="s">
        <v>3562</v>
      </c>
      <c r="J26" s="55">
        <v>4.07</v>
      </c>
      <c r="K26" t="s">
        <v>98</v>
      </c>
      <c r="L26" s="56">
        <v>5.0000000000000001E-3</v>
      </c>
      <c r="M26" s="56">
        <v>2.7199999999999998E-2</v>
      </c>
      <c r="N26" s="55">
        <v>145418.43</v>
      </c>
      <c r="O26" s="55">
        <v>101.54</v>
      </c>
      <c r="P26" s="55">
        <v>0</v>
      </c>
      <c r="Q26" s="55">
        <v>147.657873822</v>
      </c>
      <c r="R26" s="56">
        <v>1E-4</v>
      </c>
      <c r="S26" s="56">
        <v>4.0000000000000001E-3</v>
      </c>
      <c r="T26" s="56">
        <v>1.1999999999999999E-3</v>
      </c>
    </row>
    <row r="27" spans="1:20">
      <c r="A27" t="s">
        <v>350</v>
      </c>
      <c r="B27" t="s">
        <v>351</v>
      </c>
      <c r="C27" t="s">
        <v>96</v>
      </c>
      <c r="D27" t="s">
        <v>108</v>
      </c>
      <c r="E27" t="s">
        <v>348</v>
      </c>
      <c r="F27" t="s">
        <v>336</v>
      </c>
      <c r="G27" t="s">
        <v>349</v>
      </c>
      <c r="H27" t="s">
        <v>175</v>
      </c>
      <c r="I27" s="111" t="s">
        <v>3562</v>
      </c>
      <c r="J27" s="55">
        <v>5.89</v>
      </c>
      <c r="K27" t="s">
        <v>98</v>
      </c>
      <c r="L27" s="56">
        <v>5.8999999999999999E-3</v>
      </c>
      <c r="M27" s="56">
        <v>3.04E-2</v>
      </c>
      <c r="N27" s="55">
        <v>440462.33</v>
      </c>
      <c r="O27" s="55">
        <v>93.79</v>
      </c>
      <c r="P27" s="55">
        <v>0</v>
      </c>
      <c r="Q27" s="55">
        <v>413.109619307</v>
      </c>
      <c r="R27" s="56">
        <v>4.0000000000000002E-4</v>
      </c>
      <c r="S27" s="56">
        <v>1.11E-2</v>
      </c>
      <c r="T27" s="56">
        <v>3.3999999999999998E-3</v>
      </c>
    </row>
    <row r="28" spans="1:20">
      <c r="A28" t="s">
        <v>353</v>
      </c>
      <c r="B28" t="s">
        <v>354</v>
      </c>
      <c r="C28" t="s">
        <v>96</v>
      </c>
      <c r="D28" t="s">
        <v>108</v>
      </c>
      <c r="E28" t="s">
        <v>348</v>
      </c>
      <c r="F28" t="s">
        <v>336</v>
      </c>
      <c r="G28" t="s">
        <v>349</v>
      </c>
      <c r="H28" t="s">
        <v>175</v>
      </c>
      <c r="I28" s="111" t="s">
        <v>3562</v>
      </c>
      <c r="J28" s="55">
        <v>1.21</v>
      </c>
      <c r="K28" t="s">
        <v>98</v>
      </c>
      <c r="L28" s="56">
        <v>4.7500000000000001E-2</v>
      </c>
      <c r="M28" s="56">
        <v>2.5000000000000001E-2</v>
      </c>
      <c r="N28" s="55">
        <v>66278.490000000005</v>
      </c>
      <c r="O28" s="55">
        <v>140.54</v>
      </c>
      <c r="P28" s="55">
        <v>0</v>
      </c>
      <c r="Q28" s="55">
        <v>93.147789845999995</v>
      </c>
      <c r="R28" s="56">
        <v>1E-4</v>
      </c>
      <c r="S28" s="56">
        <v>2.5000000000000001E-3</v>
      </c>
      <c r="T28" s="56">
        <v>8.0000000000000004E-4</v>
      </c>
    </row>
    <row r="29" spans="1:20">
      <c r="A29" t="s">
        <v>355</v>
      </c>
      <c r="B29" t="s">
        <v>356</v>
      </c>
      <c r="C29" t="s">
        <v>96</v>
      </c>
      <c r="D29" t="s">
        <v>108</v>
      </c>
      <c r="E29" t="s">
        <v>357</v>
      </c>
      <c r="F29" t="s">
        <v>336</v>
      </c>
      <c r="G29" t="s">
        <v>358</v>
      </c>
      <c r="H29" t="s">
        <v>127</v>
      </c>
      <c r="I29" s="111" t="s">
        <v>3562</v>
      </c>
      <c r="J29" s="55">
        <v>6.57</v>
      </c>
      <c r="K29" t="s">
        <v>98</v>
      </c>
      <c r="L29" s="56">
        <v>3.5000000000000001E-3</v>
      </c>
      <c r="M29" s="56">
        <v>3.0700000000000002E-2</v>
      </c>
      <c r="N29" s="55">
        <v>833677.74</v>
      </c>
      <c r="O29" s="55">
        <v>91.16</v>
      </c>
      <c r="P29" s="55">
        <v>0</v>
      </c>
      <c r="Q29" s="55">
        <v>759.98062778400003</v>
      </c>
      <c r="R29" s="56">
        <v>2.9999999999999997E-4</v>
      </c>
      <c r="S29" s="56">
        <v>2.0299999999999999E-2</v>
      </c>
      <c r="T29" s="56">
        <v>6.3E-3</v>
      </c>
    </row>
    <row r="30" spans="1:20">
      <c r="A30" t="s">
        <v>360</v>
      </c>
      <c r="B30" t="s">
        <v>361</v>
      </c>
      <c r="C30" t="s">
        <v>96</v>
      </c>
      <c r="D30" t="s">
        <v>108</v>
      </c>
      <c r="E30" t="s">
        <v>357</v>
      </c>
      <c r="F30" t="s">
        <v>336</v>
      </c>
      <c r="G30" t="s">
        <v>349</v>
      </c>
      <c r="H30" t="s">
        <v>175</v>
      </c>
      <c r="I30" s="111" t="s">
        <v>3562</v>
      </c>
      <c r="J30" s="55">
        <v>2.46</v>
      </c>
      <c r="K30" t="s">
        <v>98</v>
      </c>
      <c r="L30" s="56">
        <v>2.4E-2</v>
      </c>
      <c r="M30" s="56">
        <v>2.3300000000000001E-2</v>
      </c>
      <c r="N30" s="55">
        <v>9920.69</v>
      </c>
      <c r="O30" s="55">
        <v>112.98</v>
      </c>
      <c r="P30" s="55">
        <v>0</v>
      </c>
      <c r="Q30" s="55">
        <v>11.208395562</v>
      </c>
      <c r="R30" s="56">
        <v>0</v>
      </c>
      <c r="S30" s="56">
        <v>2.9999999999999997E-4</v>
      </c>
      <c r="T30" s="56">
        <v>1E-4</v>
      </c>
    </row>
    <row r="31" spans="1:20">
      <c r="A31" t="s">
        <v>362</v>
      </c>
      <c r="B31" t="s">
        <v>363</v>
      </c>
      <c r="C31" t="s">
        <v>96</v>
      </c>
      <c r="D31" t="s">
        <v>108</v>
      </c>
      <c r="E31" t="s">
        <v>357</v>
      </c>
      <c r="F31" t="s">
        <v>336</v>
      </c>
      <c r="G31" t="s">
        <v>358</v>
      </c>
      <c r="H31" t="s">
        <v>127</v>
      </c>
      <c r="I31" s="111" t="s">
        <v>3562</v>
      </c>
      <c r="J31" s="55">
        <v>3.67</v>
      </c>
      <c r="K31" t="s">
        <v>98</v>
      </c>
      <c r="L31" s="56">
        <v>2.5999999999999999E-2</v>
      </c>
      <c r="M31" s="56">
        <v>2.2700000000000001E-2</v>
      </c>
      <c r="N31" s="55">
        <v>158045.68</v>
      </c>
      <c r="O31" s="55">
        <v>113.37</v>
      </c>
      <c r="P31" s="55">
        <v>0</v>
      </c>
      <c r="Q31" s="55">
        <v>179.17638741600001</v>
      </c>
      <c r="R31" s="56">
        <v>2.9999999999999997E-4</v>
      </c>
      <c r="S31" s="56">
        <v>4.7999999999999996E-3</v>
      </c>
      <c r="T31" s="56">
        <v>1.5E-3</v>
      </c>
    </row>
    <row r="32" spans="1:20">
      <c r="A32" t="s">
        <v>364</v>
      </c>
      <c r="B32" t="s">
        <v>365</v>
      </c>
      <c r="C32" t="s">
        <v>96</v>
      </c>
      <c r="D32" t="s">
        <v>108</v>
      </c>
      <c r="E32" t="s">
        <v>357</v>
      </c>
      <c r="F32" t="s">
        <v>336</v>
      </c>
      <c r="G32" t="s">
        <v>358</v>
      </c>
      <c r="H32" t="s">
        <v>127</v>
      </c>
      <c r="I32" s="111" t="s">
        <v>3562</v>
      </c>
      <c r="J32" s="55">
        <v>4.1399999999999997</v>
      </c>
      <c r="K32" t="s">
        <v>98</v>
      </c>
      <c r="L32" s="56">
        <v>2.81E-2</v>
      </c>
      <c r="M32" s="56">
        <v>2.5899999999999999E-2</v>
      </c>
      <c r="N32" s="55">
        <v>42555.22</v>
      </c>
      <c r="O32" s="55">
        <v>113.83</v>
      </c>
      <c r="P32" s="55">
        <v>0</v>
      </c>
      <c r="Q32" s="55">
        <v>48.440606926000001</v>
      </c>
      <c r="R32" s="56">
        <v>0</v>
      </c>
      <c r="S32" s="56">
        <v>1.2999999999999999E-3</v>
      </c>
      <c r="T32" s="56">
        <v>4.0000000000000002E-4</v>
      </c>
    </row>
    <row r="33" spans="1:20">
      <c r="A33" t="s">
        <v>366</v>
      </c>
      <c r="B33" t="s">
        <v>367</v>
      </c>
      <c r="C33" t="s">
        <v>96</v>
      </c>
      <c r="D33" t="s">
        <v>108</v>
      </c>
      <c r="E33" t="s">
        <v>357</v>
      </c>
      <c r="F33" t="s">
        <v>336</v>
      </c>
      <c r="G33" t="s">
        <v>358</v>
      </c>
      <c r="H33" t="s">
        <v>127</v>
      </c>
      <c r="I33" s="111" t="s">
        <v>3562</v>
      </c>
      <c r="J33" s="55">
        <v>2.39</v>
      </c>
      <c r="K33" t="s">
        <v>98</v>
      </c>
      <c r="L33" s="56">
        <v>3.6999999999999998E-2</v>
      </c>
      <c r="M33" s="56">
        <v>2.3599999999999999E-2</v>
      </c>
      <c r="N33" s="55">
        <v>11768.38</v>
      </c>
      <c r="O33" s="55">
        <v>115.14</v>
      </c>
      <c r="P33" s="55">
        <v>0</v>
      </c>
      <c r="Q33" s="55">
        <v>13.550112732000001</v>
      </c>
      <c r="R33" s="56">
        <v>0</v>
      </c>
      <c r="S33" s="56">
        <v>4.0000000000000002E-4</v>
      </c>
      <c r="T33" s="56">
        <v>1E-4</v>
      </c>
    </row>
    <row r="34" spans="1:20">
      <c r="A34" t="s">
        <v>369</v>
      </c>
      <c r="B34" t="s">
        <v>370</v>
      </c>
      <c r="C34" t="s">
        <v>96</v>
      </c>
      <c r="D34" t="s">
        <v>108</v>
      </c>
      <c r="E34" t="s">
        <v>371</v>
      </c>
      <c r="F34" t="s">
        <v>336</v>
      </c>
      <c r="G34" t="s">
        <v>349</v>
      </c>
      <c r="H34" t="s">
        <v>175</v>
      </c>
      <c r="I34" s="111" t="s">
        <v>3562</v>
      </c>
      <c r="J34" s="55">
        <v>4.24</v>
      </c>
      <c r="K34" t="s">
        <v>98</v>
      </c>
      <c r="L34" s="56">
        <v>6.4999999999999997E-3</v>
      </c>
      <c r="M34" s="56">
        <v>2.3300000000000001E-2</v>
      </c>
      <c r="N34" s="55">
        <v>141457.17000000001</v>
      </c>
      <c r="O34" s="55">
        <v>103.63</v>
      </c>
      <c r="P34" s="55">
        <v>2.2263700000000002</v>
      </c>
      <c r="Q34" s="55">
        <v>148.818435271</v>
      </c>
      <c r="R34" s="56">
        <v>2.9999999999999997E-4</v>
      </c>
      <c r="S34" s="56">
        <v>4.0000000000000001E-3</v>
      </c>
      <c r="T34" s="56">
        <v>1.1999999999999999E-3</v>
      </c>
    </row>
    <row r="35" spans="1:20">
      <c r="A35" t="s">
        <v>372</v>
      </c>
      <c r="B35" t="s">
        <v>373</v>
      </c>
      <c r="C35" t="s">
        <v>96</v>
      </c>
      <c r="D35" t="s">
        <v>108</v>
      </c>
      <c r="E35" t="s">
        <v>371</v>
      </c>
      <c r="F35" t="s">
        <v>336</v>
      </c>
      <c r="G35" t="s">
        <v>349</v>
      </c>
      <c r="H35" t="s">
        <v>175</v>
      </c>
      <c r="I35" s="111" t="s">
        <v>3562</v>
      </c>
      <c r="J35" s="55">
        <v>5</v>
      </c>
      <c r="K35" t="s">
        <v>98</v>
      </c>
      <c r="L35" s="56">
        <v>1.43E-2</v>
      </c>
      <c r="M35" s="56">
        <v>2.69E-2</v>
      </c>
      <c r="N35" s="55">
        <v>2274.0700000000002</v>
      </c>
      <c r="O35" s="55">
        <v>104.73</v>
      </c>
      <c r="P35" s="55">
        <v>4.555E-2</v>
      </c>
      <c r="Q35" s="55">
        <v>2.427183511</v>
      </c>
      <c r="R35" s="56">
        <v>0</v>
      </c>
      <c r="S35" s="56">
        <v>1E-4</v>
      </c>
      <c r="T35" s="56">
        <v>0</v>
      </c>
    </row>
    <row r="36" spans="1:20">
      <c r="A36" t="s">
        <v>374</v>
      </c>
      <c r="B36" t="s">
        <v>375</v>
      </c>
      <c r="C36" t="s">
        <v>96</v>
      </c>
      <c r="D36" t="s">
        <v>108</v>
      </c>
      <c r="E36" t="s">
        <v>371</v>
      </c>
      <c r="F36" t="s">
        <v>336</v>
      </c>
      <c r="G36" t="s">
        <v>349</v>
      </c>
      <c r="H36" t="s">
        <v>175</v>
      </c>
      <c r="I36" s="111" t="s">
        <v>3562</v>
      </c>
      <c r="J36" s="55">
        <v>6.66</v>
      </c>
      <c r="K36" t="s">
        <v>98</v>
      </c>
      <c r="L36" s="56">
        <v>3.61E-2</v>
      </c>
      <c r="M36" s="56">
        <v>3.27E-2</v>
      </c>
      <c r="N36" s="55">
        <v>216097.43</v>
      </c>
      <c r="O36" s="55">
        <v>104.73</v>
      </c>
      <c r="P36" s="55">
        <v>6.2597500000000004</v>
      </c>
      <c r="Q36" s="55">
        <v>232.57858843899999</v>
      </c>
      <c r="R36" s="56">
        <v>5.0000000000000001E-4</v>
      </c>
      <c r="S36" s="56">
        <v>6.1999999999999998E-3</v>
      </c>
      <c r="T36" s="56">
        <v>1.9E-3</v>
      </c>
    </row>
    <row r="37" spans="1:20">
      <c r="A37" t="s">
        <v>376</v>
      </c>
      <c r="B37" t="s">
        <v>377</v>
      </c>
      <c r="C37" t="s">
        <v>96</v>
      </c>
      <c r="D37" t="s">
        <v>108</v>
      </c>
      <c r="E37" t="s">
        <v>371</v>
      </c>
      <c r="F37" t="s">
        <v>336</v>
      </c>
      <c r="G37" t="s">
        <v>349</v>
      </c>
      <c r="H37" t="s">
        <v>175</v>
      </c>
      <c r="I37" s="111" t="s">
        <v>3562</v>
      </c>
      <c r="J37" s="55">
        <v>1.48</v>
      </c>
      <c r="K37" t="s">
        <v>98</v>
      </c>
      <c r="L37" s="56">
        <v>1.7600000000000001E-2</v>
      </c>
      <c r="M37" s="56">
        <v>2.1299999999999999E-2</v>
      </c>
      <c r="N37" s="55">
        <v>100619.57</v>
      </c>
      <c r="O37" s="55">
        <v>112.57</v>
      </c>
      <c r="P37" s="55">
        <v>2.3868999999999998</v>
      </c>
      <c r="Q37" s="55">
        <v>115.65434994899999</v>
      </c>
      <c r="R37" s="56">
        <v>1E-4</v>
      </c>
      <c r="S37" s="56">
        <v>3.0999999999999999E-3</v>
      </c>
      <c r="T37" s="56">
        <v>1E-3</v>
      </c>
    </row>
    <row r="38" spans="1:20">
      <c r="A38" t="s">
        <v>378</v>
      </c>
      <c r="B38" t="s">
        <v>379</v>
      </c>
      <c r="C38" t="s">
        <v>96</v>
      </c>
      <c r="D38" t="s">
        <v>108</v>
      </c>
      <c r="E38" t="s">
        <v>371</v>
      </c>
      <c r="F38" t="s">
        <v>336</v>
      </c>
      <c r="G38" t="s">
        <v>349</v>
      </c>
      <c r="H38" t="s">
        <v>175</v>
      </c>
      <c r="I38" s="111" t="s">
        <v>3562</v>
      </c>
      <c r="J38" s="55">
        <v>2.2000000000000002</v>
      </c>
      <c r="K38" t="s">
        <v>98</v>
      </c>
      <c r="L38" s="56">
        <v>2.1499999999999998E-2</v>
      </c>
      <c r="M38" s="56">
        <v>2.2499999999999999E-2</v>
      </c>
      <c r="N38" s="55">
        <v>140807.01</v>
      </c>
      <c r="O38" s="55">
        <v>113.66</v>
      </c>
      <c r="P38" s="55">
        <v>0</v>
      </c>
      <c r="Q38" s="55">
        <v>160.04124756600001</v>
      </c>
      <c r="R38" s="56">
        <v>1E-4</v>
      </c>
      <c r="S38" s="56">
        <v>4.3E-3</v>
      </c>
      <c r="T38" s="56">
        <v>1.2999999999999999E-3</v>
      </c>
    </row>
    <row r="39" spans="1:20">
      <c r="A39" t="s">
        <v>380</v>
      </c>
      <c r="B39" t="s">
        <v>381</v>
      </c>
      <c r="C39" t="s">
        <v>96</v>
      </c>
      <c r="D39" t="s">
        <v>108</v>
      </c>
      <c r="E39" t="s">
        <v>371</v>
      </c>
      <c r="F39" t="s">
        <v>336</v>
      </c>
      <c r="G39" t="s">
        <v>349</v>
      </c>
      <c r="H39" t="s">
        <v>175</v>
      </c>
      <c r="I39" s="111" t="s">
        <v>3562</v>
      </c>
      <c r="J39" s="55">
        <v>4.3</v>
      </c>
      <c r="K39" t="s">
        <v>98</v>
      </c>
      <c r="L39" s="56">
        <v>2.2499999999999999E-2</v>
      </c>
      <c r="M39" s="56">
        <v>2.6100000000000002E-2</v>
      </c>
      <c r="N39" s="55">
        <v>376760.46</v>
      </c>
      <c r="O39" s="55">
        <v>111.23</v>
      </c>
      <c r="P39" s="55">
        <v>34.645670000000003</v>
      </c>
      <c r="Q39" s="55">
        <v>453.71632965800001</v>
      </c>
      <c r="R39" s="56">
        <v>4.0000000000000002E-4</v>
      </c>
      <c r="S39" s="56">
        <v>1.21E-2</v>
      </c>
      <c r="T39" s="56">
        <v>3.7000000000000002E-3</v>
      </c>
    </row>
    <row r="40" spans="1:20">
      <c r="A40" t="s">
        <v>382</v>
      </c>
      <c r="B40" t="s">
        <v>383</v>
      </c>
      <c r="C40" t="s">
        <v>96</v>
      </c>
      <c r="D40" t="s">
        <v>108</v>
      </c>
      <c r="E40" t="s">
        <v>371</v>
      </c>
      <c r="F40" t="s">
        <v>336</v>
      </c>
      <c r="G40" t="s">
        <v>349</v>
      </c>
      <c r="H40" t="s">
        <v>175</v>
      </c>
      <c r="I40" s="111" t="s">
        <v>3562</v>
      </c>
      <c r="J40" s="55">
        <v>5.9</v>
      </c>
      <c r="K40" t="s">
        <v>98</v>
      </c>
      <c r="L40" s="56">
        <v>2.5000000000000001E-3</v>
      </c>
      <c r="M40" s="56">
        <v>2.69E-2</v>
      </c>
      <c r="N40" s="55">
        <v>328372.57</v>
      </c>
      <c r="O40" s="55">
        <v>94.78</v>
      </c>
      <c r="P40" s="55">
        <v>8.4369599999999991</v>
      </c>
      <c r="Q40" s="55">
        <v>319.66848184600002</v>
      </c>
      <c r="R40" s="56">
        <v>2.9999999999999997E-4</v>
      </c>
      <c r="S40" s="56">
        <v>8.6E-3</v>
      </c>
      <c r="T40" s="56">
        <v>2.5999999999999999E-3</v>
      </c>
    </row>
    <row r="41" spans="1:20">
      <c r="A41" t="s">
        <v>385</v>
      </c>
      <c r="B41" t="s">
        <v>386</v>
      </c>
      <c r="C41" t="s">
        <v>96</v>
      </c>
      <c r="D41" t="s">
        <v>108</v>
      </c>
      <c r="E41" t="s">
        <v>371</v>
      </c>
      <c r="F41" t="s">
        <v>336</v>
      </c>
      <c r="G41" t="s">
        <v>349</v>
      </c>
      <c r="H41" t="s">
        <v>175</v>
      </c>
      <c r="I41" s="111" t="s">
        <v>3562</v>
      </c>
      <c r="J41" s="55">
        <v>3.01</v>
      </c>
      <c r="K41" t="s">
        <v>98</v>
      </c>
      <c r="L41" s="56">
        <v>2.35E-2</v>
      </c>
      <c r="M41" s="56">
        <v>2.2700000000000001E-2</v>
      </c>
      <c r="N41" s="55">
        <v>282212.33</v>
      </c>
      <c r="O41" s="55">
        <v>113.73</v>
      </c>
      <c r="P41" s="55">
        <v>0</v>
      </c>
      <c r="Q41" s="55">
        <v>320.96008290899999</v>
      </c>
      <c r="R41" s="56">
        <v>4.0000000000000002E-4</v>
      </c>
      <c r="S41" s="56">
        <v>8.6E-3</v>
      </c>
      <c r="T41" s="56">
        <v>2.5999999999999999E-3</v>
      </c>
    </row>
    <row r="42" spans="1:20">
      <c r="A42" t="s">
        <v>387</v>
      </c>
      <c r="B42" t="s">
        <v>388</v>
      </c>
      <c r="C42" t="s">
        <v>96</v>
      </c>
      <c r="D42" t="s">
        <v>108</v>
      </c>
      <c r="E42" t="s">
        <v>389</v>
      </c>
      <c r="F42" t="s">
        <v>336</v>
      </c>
      <c r="G42" t="s">
        <v>349</v>
      </c>
      <c r="H42" t="s">
        <v>175</v>
      </c>
      <c r="I42" s="111" t="s">
        <v>3562</v>
      </c>
      <c r="J42" s="55">
        <v>2.96</v>
      </c>
      <c r="K42" t="s">
        <v>98</v>
      </c>
      <c r="L42" s="56">
        <v>1.4200000000000001E-2</v>
      </c>
      <c r="M42" s="56">
        <v>2.4899999999999999E-2</v>
      </c>
      <c r="N42" s="55">
        <v>172003.18</v>
      </c>
      <c r="O42" s="55">
        <v>108.25</v>
      </c>
      <c r="P42" s="55">
        <v>0</v>
      </c>
      <c r="Q42" s="55">
        <v>186.19344235</v>
      </c>
      <c r="R42" s="56">
        <v>2.0000000000000001E-4</v>
      </c>
      <c r="S42" s="56">
        <v>5.0000000000000001E-3</v>
      </c>
      <c r="T42" s="56">
        <v>1.5E-3</v>
      </c>
    </row>
    <row r="43" spans="1:20">
      <c r="A43" t="s">
        <v>391</v>
      </c>
      <c r="B43" t="s">
        <v>392</v>
      </c>
      <c r="C43" t="s">
        <v>96</v>
      </c>
      <c r="D43" t="s">
        <v>108</v>
      </c>
      <c r="E43" t="s">
        <v>393</v>
      </c>
      <c r="F43" t="s">
        <v>336</v>
      </c>
      <c r="G43" t="s">
        <v>349</v>
      </c>
      <c r="H43" t="s">
        <v>175</v>
      </c>
      <c r="I43" s="111" t="s">
        <v>3562</v>
      </c>
      <c r="J43" s="55">
        <v>0.7</v>
      </c>
      <c r="K43" t="s">
        <v>98</v>
      </c>
      <c r="L43" s="56">
        <v>0.04</v>
      </c>
      <c r="M43" s="56">
        <v>2.5999999999999999E-2</v>
      </c>
      <c r="N43" s="55">
        <v>1718.11</v>
      </c>
      <c r="O43" s="55">
        <v>113.55</v>
      </c>
      <c r="P43" s="55">
        <v>0</v>
      </c>
      <c r="Q43" s="55">
        <v>1.9509139049999999</v>
      </c>
      <c r="R43" s="56">
        <v>0</v>
      </c>
      <c r="S43" s="56">
        <v>1E-4</v>
      </c>
      <c r="T43" s="56">
        <v>0</v>
      </c>
    </row>
    <row r="44" spans="1:20">
      <c r="A44" t="s">
        <v>394</v>
      </c>
      <c r="B44" t="s">
        <v>395</v>
      </c>
      <c r="C44" t="s">
        <v>96</v>
      </c>
      <c r="D44" t="s">
        <v>108</v>
      </c>
      <c r="E44" t="s">
        <v>393</v>
      </c>
      <c r="F44" t="s">
        <v>336</v>
      </c>
      <c r="G44" t="s">
        <v>349</v>
      </c>
      <c r="H44" t="s">
        <v>175</v>
      </c>
      <c r="I44" s="111" t="s">
        <v>3562</v>
      </c>
      <c r="J44" s="55">
        <v>4.03</v>
      </c>
      <c r="K44" t="s">
        <v>98</v>
      </c>
      <c r="L44" s="56">
        <v>3.5000000000000003E-2</v>
      </c>
      <c r="M44" s="56">
        <v>2.6100000000000002E-2</v>
      </c>
      <c r="N44" s="55">
        <v>93599.43</v>
      </c>
      <c r="O44" s="55">
        <v>118.48</v>
      </c>
      <c r="P44" s="55">
        <v>0</v>
      </c>
      <c r="Q44" s="55">
        <v>110.89660466399999</v>
      </c>
      <c r="R44" s="56">
        <v>1E-4</v>
      </c>
      <c r="S44" s="56">
        <v>3.0000000000000001E-3</v>
      </c>
      <c r="T44" s="56">
        <v>8.9999999999999998E-4</v>
      </c>
    </row>
    <row r="45" spans="1:20">
      <c r="A45" t="s">
        <v>397</v>
      </c>
      <c r="B45" t="s">
        <v>398</v>
      </c>
      <c r="C45" t="s">
        <v>96</v>
      </c>
      <c r="D45" t="s">
        <v>108</v>
      </c>
      <c r="E45" t="s">
        <v>393</v>
      </c>
      <c r="F45" t="s">
        <v>336</v>
      </c>
      <c r="G45" t="s">
        <v>349</v>
      </c>
      <c r="H45" t="s">
        <v>175</v>
      </c>
      <c r="I45" s="111" t="s">
        <v>3562</v>
      </c>
      <c r="J45" s="55">
        <v>6.58</v>
      </c>
      <c r="K45" t="s">
        <v>98</v>
      </c>
      <c r="L45" s="56">
        <v>2.5000000000000001E-2</v>
      </c>
      <c r="M45" s="56">
        <v>2.9000000000000001E-2</v>
      </c>
      <c r="N45" s="55">
        <v>163566.79999999999</v>
      </c>
      <c r="O45" s="55">
        <v>109.47</v>
      </c>
      <c r="P45" s="55">
        <v>0</v>
      </c>
      <c r="Q45" s="55">
        <v>179.05657596</v>
      </c>
      <c r="R45" s="56">
        <v>2.9999999999999997E-4</v>
      </c>
      <c r="S45" s="56">
        <v>4.7999999999999996E-3</v>
      </c>
      <c r="T45" s="56">
        <v>1.5E-3</v>
      </c>
    </row>
    <row r="46" spans="1:20">
      <c r="A46" t="s">
        <v>399</v>
      </c>
      <c r="B46" t="s">
        <v>400</v>
      </c>
      <c r="C46" t="s">
        <v>96</v>
      </c>
      <c r="D46" t="s">
        <v>108</v>
      </c>
      <c r="E46" t="s">
        <v>393</v>
      </c>
      <c r="F46" t="s">
        <v>336</v>
      </c>
      <c r="G46" t="s">
        <v>349</v>
      </c>
      <c r="H46" t="s">
        <v>175</v>
      </c>
      <c r="I46" s="111" t="s">
        <v>3562</v>
      </c>
      <c r="J46" s="55">
        <v>2.67</v>
      </c>
      <c r="K46" t="s">
        <v>98</v>
      </c>
      <c r="L46" s="56">
        <v>0.04</v>
      </c>
      <c r="M46" s="56">
        <v>2.3900000000000001E-2</v>
      </c>
      <c r="N46" s="55">
        <v>300351.02</v>
      </c>
      <c r="O46" s="55">
        <v>118.24</v>
      </c>
      <c r="P46" s="55">
        <v>0</v>
      </c>
      <c r="Q46" s="55">
        <v>355.13504604799999</v>
      </c>
      <c r="R46" s="56">
        <v>2.9999999999999997E-4</v>
      </c>
      <c r="S46" s="56">
        <v>9.4999999999999998E-3</v>
      </c>
      <c r="T46" s="56">
        <v>2.8999999999999998E-3</v>
      </c>
    </row>
    <row r="47" spans="1:20">
      <c r="A47" t="s">
        <v>401</v>
      </c>
      <c r="B47" t="s">
        <v>402</v>
      </c>
      <c r="C47" t="s">
        <v>96</v>
      </c>
      <c r="D47" t="s">
        <v>108</v>
      </c>
      <c r="E47" t="s">
        <v>403</v>
      </c>
      <c r="F47" t="s">
        <v>336</v>
      </c>
      <c r="G47" t="s">
        <v>349</v>
      </c>
      <c r="H47" t="s">
        <v>175</v>
      </c>
      <c r="I47" s="111" t="s">
        <v>3562</v>
      </c>
      <c r="J47" s="55">
        <v>2.36</v>
      </c>
      <c r="K47" t="s">
        <v>98</v>
      </c>
      <c r="L47" s="56">
        <v>2.3400000000000001E-2</v>
      </c>
      <c r="M47" s="56">
        <v>2.53E-2</v>
      </c>
      <c r="N47" s="55">
        <v>183293.52</v>
      </c>
      <c r="O47" s="55">
        <v>112.87</v>
      </c>
      <c r="P47" s="55">
        <v>0</v>
      </c>
      <c r="Q47" s="55">
        <v>206.88339602400001</v>
      </c>
      <c r="R47" s="56">
        <v>1E-4</v>
      </c>
      <c r="S47" s="56">
        <v>5.4999999999999997E-3</v>
      </c>
      <c r="T47" s="56">
        <v>1.6999999999999999E-3</v>
      </c>
    </row>
    <row r="48" spans="1:20">
      <c r="A48" t="s">
        <v>404</v>
      </c>
      <c r="B48" t="s">
        <v>405</v>
      </c>
      <c r="C48" t="s">
        <v>96</v>
      </c>
      <c r="D48" t="s">
        <v>108</v>
      </c>
      <c r="E48" t="s">
        <v>406</v>
      </c>
      <c r="F48" t="s">
        <v>336</v>
      </c>
      <c r="G48" t="s">
        <v>358</v>
      </c>
      <c r="H48" t="s">
        <v>127</v>
      </c>
      <c r="I48" s="111" t="s">
        <v>3562</v>
      </c>
      <c r="J48" s="55">
        <v>2.27</v>
      </c>
      <c r="K48" t="s">
        <v>98</v>
      </c>
      <c r="L48" s="56">
        <v>3.2000000000000001E-2</v>
      </c>
      <c r="M48" s="56">
        <v>2.4500000000000001E-2</v>
      </c>
      <c r="N48" s="55">
        <v>267677.01</v>
      </c>
      <c r="O48" s="55">
        <v>114.84</v>
      </c>
      <c r="P48" s="55">
        <v>0</v>
      </c>
      <c r="Q48" s="55">
        <v>307.40027828400002</v>
      </c>
      <c r="R48" s="56">
        <v>2.0000000000000001E-4</v>
      </c>
      <c r="S48" s="56">
        <v>8.2000000000000007E-3</v>
      </c>
      <c r="T48" s="56">
        <v>2.5000000000000001E-3</v>
      </c>
    </row>
    <row r="49" spans="1:20">
      <c r="A49" t="s">
        <v>407</v>
      </c>
      <c r="B49" t="s">
        <v>408</v>
      </c>
      <c r="C49" t="s">
        <v>96</v>
      </c>
      <c r="D49" t="s">
        <v>108</v>
      </c>
      <c r="E49" t="s">
        <v>406</v>
      </c>
      <c r="F49" t="s">
        <v>336</v>
      </c>
      <c r="G49" t="s">
        <v>358</v>
      </c>
      <c r="H49" t="s">
        <v>127</v>
      </c>
      <c r="I49" s="111" t="s">
        <v>3562</v>
      </c>
      <c r="J49" s="55">
        <v>4.04</v>
      </c>
      <c r="K49" t="s">
        <v>98</v>
      </c>
      <c r="L49" s="56">
        <v>1.14E-2</v>
      </c>
      <c r="M49" s="56">
        <v>2.5999999999999999E-2</v>
      </c>
      <c r="N49" s="55">
        <v>291628.15000000002</v>
      </c>
      <c r="O49" s="55">
        <v>103.86</v>
      </c>
      <c r="P49" s="55">
        <v>0</v>
      </c>
      <c r="Q49" s="55">
        <v>302.88499659000001</v>
      </c>
      <c r="R49" s="56">
        <v>1E-4</v>
      </c>
      <c r="S49" s="56">
        <v>8.0999999999999996E-3</v>
      </c>
      <c r="T49" s="56">
        <v>2.5000000000000001E-3</v>
      </c>
    </row>
    <row r="50" spans="1:20">
      <c r="A50" t="s">
        <v>409</v>
      </c>
      <c r="B50" t="s">
        <v>410</v>
      </c>
      <c r="C50" t="s">
        <v>96</v>
      </c>
      <c r="D50" t="s">
        <v>108</v>
      </c>
      <c r="E50" t="s">
        <v>406</v>
      </c>
      <c r="F50" t="s">
        <v>336</v>
      </c>
      <c r="G50" t="s">
        <v>358</v>
      </c>
      <c r="H50" t="s">
        <v>127</v>
      </c>
      <c r="I50" s="111" t="s">
        <v>3562</v>
      </c>
      <c r="J50" s="55">
        <v>6.3</v>
      </c>
      <c r="K50" t="s">
        <v>98</v>
      </c>
      <c r="L50" s="56">
        <v>9.1999999999999998E-3</v>
      </c>
      <c r="M50" s="56">
        <v>3.0200000000000001E-2</v>
      </c>
      <c r="N50" s="55">
        <v>415595.18</v>
      </c>
      <c r="O50" s="55">
        <v>97.97</v>
      </c>
      <c r="P50" s="55">
        <v>4.26837</v>
      </c>
      <c r="Q50" s="55">
        <v>411.42696784600003</v>
      </c>
      <c r="R50" s="56">
        <v>2.0000000000000001E-4</v>
      </c>
      <c r="S50" s="56">
        <v>1.0999999999999999E-2</v>
      </c>
      <c r="T50" s="56">
        <v>3.3999999999999998E-3</v>
      </c>
    </row>
    <row r="51" spans="1:20">
      <c r="A51" t="s">
        <v>412</v>
      </c>
      <c r="B51" t="s">
        <v>413</v>
      </c>
      <c r="C51" t="s">
        <v>96</v>
      </c>
      <c r="D51" t="s">
        <v>108</v>
      </c>
      <c r="E51" t="s">
        <v>403</v>
      </c>
      <c r="F51" t="s">
        <v>336</v>
      </c>
      <c r="G51" t="s">
        <v>349</v>
      </c>
      <c r="H51" t="s">
        <v>175</v>
      </c>
      <c r="I51" s="111" t="s">
        <v>3562</v>
      </c>
      <c r="J51" s="55">
        <v>5.66</v>
      </c>
      <c r="K51" t="s">
        <v>98</v>
      </c>
      <c r="L51" s="56">
        <v>6.4999999999999997E-3</v>
      </c>
      <c r="M51" s="56">
        <v>2.8799999999999999E-2</v>
      </c>
      <c r="N51" s="55">
        <v>589136.6</v>
      </c>
      <c r="O51" s="55">
        <v>97.78</v>
      </c>
      <c r="P51" s="55">
        <v>0</v>
      </c>
      <c r="Q51" s="55">
        <v>576.05776748000005</v>
      </c>
      <c r="R51" s="56">
        <v>2.9999999999999997E-4</v>
      </c>
      <c r="S51" s="56">
        <v>1.54E-2</v>
      </c>
      <c r="T51" s="56">
        <v>4.7000000000000002E-3</v>
      </c>
    </row>
    <row r="52" spans="1:20">
      <c r="A52" t="s">
        <v>414</v>
      </c>
      <c r="B52" t="s">
        <v>415</v>
      </c>
      <c r="C52" t="s">
        <v>96</v>
      </c>
      <c r="D52" t="s">
        <v>108</v>
      </c>
      <c r="E52" t="s">
        <v>403</v>
      </c>
      <c r="F52" t="s">
        <v>336</v>
      </c>
      <c r="G52" t="s">
        <v>349</v>
      </c>
      <c r="H52" t="s">
        <v>175</v>
      </c>
      <c r="I52" s="111" t="s">
        <v>3562</v>
      </c>
      <c r="J52" s="55">
        <v>8.67</v>
      </c>
      <c r="K52" t="s">
        <v>98</v>
      </c>
      <c r="L52" s="56">
        <v>2.64E-2</v>
      </c>
      <c r="M52" s="56">
        <v>2.9600000000000001E-2</v>
      </c>
      <c r="N52" s="55">
        <v>25799.49</v>
      </c>
      <c r="O52" s="55">
        <v>99.71</v>
      </c>
      <c r="P52" s="55">
        <v>0</v>
      </c>
      <c r="Q52" s="55">
        <v>25.724671479000001</v>
      </c>
      <c r="R52" s="56">
        <v>1E-4</v>
      </c>
      <c r="S52" s="56">
        <v>6.9999999999999999E-4</v>
      </c>
      <c r="T52" s="56">
        <v>2.0000000000000001E-4</v>
      </c>
    </row>
    <row r="53" spans="1:20">
      <c r="A53" t="s">
        <v>416</v>
      </c>
      <c r="B53" t="s">
        <v>417</v>
      </c>
      <c r="C53" t="s">
        <v>96</v>
      </c>
      <c r="D53" t="s">
        <v>108</v>
      </c>
      <c r="E53" t="s">
        <v>418</v>
      </c>
      <c r="F53" t="s">
        <v>336</v>
      </c>
      <c r="G53" t="s">
        <v>358</v>
      </c>
      <c r="H53" t="s">
        <v>127</v>
      </c>
      <c r="I53" s="111" t="s">
        <v>3562</v>
      </c>
      <c r="J53" s="55">
        <v>2.0099999999999998</v>
      </c>
      <c r="K53" t="s">
        <v>98</v>
      </c>
      <c r="L53" s="56">
        <v>1.34E-2</v>
      </c>
      <c r="M53" s="56">
        <v>2.1899999999999999E-2</v>
      </c>
      <c r="N53" s="55">
        <v>63270.74</v>
      </c>
      <c r="O53" s="55">
        <v>110.98</v>
      </c>
      <c r="P53" s="55">
        <v>0</v>
      </c>
      <c r="Q53" s="55">
        <v>70.217867252000005</v>
      </c>
      <c r="R53" s="56">
        <v>1E-4</v>
      </c>
      <c r="S53" s="56">
        <v>1.9E-3</v>
      </c>
      <c r="T53" s="56">
        <v>5.9999999999999995E-4</v>
      </c>
    </row>
    <row r="54" spans="1:20">
      <c r="A54" t="s">
        <v>419</v>
      </c>
      <c r="B54" t="s">
        <v>420</v>
      </c>
      <c r="C54" t="s">
        <v>96</v>
      </c>
      <c r="D54" t="s">
        <v>108</v>
      </c>
      <c r="E54" t="s">
        <v>418</v>
      </c>
      <c r="F54" t="s">
        <v>336</v>
      </c>
      <c r="G54" t="s">
        <v>349</v>
      </c>
      <c r="H54" t="s">
        <v>175</v>
      </c>
      <c r="I54" s="111" t="s">
        <v>3562</v>
      </c>
      <c r="J54" s="55">
        <v>3.61</v>
      </c>
      <c r="K54" t="s">
        <v>98</v>
      </c>
      <c r="L54" s="56">
        <v>1.8200000000000001E-2</v>
      </c>
      <c r="M54" s="56">
        <v>2.4299999999999999E-2</v>
      </c>
      <c r="N54" s="55">
        <v>159520.54</v>
      </c>
      <c r="O54" s="55">
        <v>109.37</v>
      </c>
      <c r="P54" s="55">
        <v>0</v>
      </c>
      <c r="Q54" s="55">
        <v>174.46761459800001</v>
      </c>
      <c r="R54" s="56">
        <v>4.0000000000000002E-4</v>
      </c>
      <c r="S54" s="56">
        <v>4.7000000000000002E-3</v>
      </c>
      <c r="T54" s="56">
        <v>1.4E-3</v>
      </c>
    </row>
    <row r="55" spans="1:20">
      <c r="A55" t="s">
        <v>421</v>
      </c>
      <c r="B55" t="s">
        <v>422</v>
      </c>
      <c r="C55" t="s">
        <v>96</v>
      </c>
      <c r="D55" t="s">
        <v>108</v>
      </c>
      <c r="E55" t="s">
        <v>418</v>
      </c>
      <c r="F55" t="s">
        <v>336</v>
      </c>
      <c r="G55" t="s">
        <v>349</v>
      </c>
      <c r="H55" t="s">
        <v>175</v>
      </c>
      <c r="I55" s="111" t="s">
        <v>3562</v>
      </c>
      <c r="J55" s="55">
        <v>1.86</v>
      </c>
      <c r="K55" t="s">
        <v>98</v>
      </c>
      <c r="L55" s="56">
        <v>2E-3</v>
      </c>
      <c r="M55" s="56">
        <v>2.0299999999999999E-2</v>
      </c>
      <c r="N55" s="55">
        <v>129678.08</v>
      </c>
      <c r="O55" s="55">
        <v>106.67</v>
      </c>
      <c r="P55" s="55">
        <v>0</v>
      </c>
      <c r="Q55" s="55">
        <v>138.32760793599999</v>
      </c>
      <c r="R55" s="56">
        <v>4.0000000000000002E-4</v>
      </c>
      <c r="S55" s="56">
        <v>3.7000000000000002E-3</v>
      </c>
      <c r="T55" s="56">
        <v>1.1000000000000001E-3</v>
      </c>
    </row>
    <row r="56" spans="1:20">
      <c r="A56" t="s">
        <v>424</v>
      </c>
      <c r="B56" t="s">
        <v>425</v>
      </c>
      <c r="C56" t="s">
        <v>96</v>
      </c>
      <c r="D56" t="s">
        <v>108</v>
      </c>
      <c r="E56" t="s">
        <v>426</v>
      </c>
      <c r="F56" t="s">
        <v>427</v>
      </c>
      <c r="G56" t="s">
        <v>358</v>
      </c>
      <c r="H56" t="s">
        <v>127</v>
      </c>
      <c r="I56" s="111" t="s">
        <v>3562</v>
      </c>
      <c r="J56" s="55">
        <v>5.03</v>
      </c>
      <c r="K56" t="s">
        <v>98</v>
      </c>
      <c r="L56" s="56">
        <v>4.4000000000000003E-3</v>
      </c>
      <c r="M56" s="56">
        <v>2.47E-2</v>
      </c>
      <c r="N56" s="55">
        <v>90100.05</v>
      </c>
      <c r="O56" s="55">
        <v>100.57</v>
      </c>
      <c r="P56" s="55">
        <v>0</v>
      </c>
      <c r="Q56" s="55">
        <v>90.613620284999996</v>
      </c>
      <c r="R56" s="56">
        <v>1E-4</v>
      </c>
      <c r="S56" s="56">
        <v>2.3999999999999998E-3</v>
      </c>
      <c r="T56" s="56">
        <v>6.9999999999999999E-4</v>
      </c>
    </row>
    <row r="57" spans="1:20">
      <c r="A57" t="s">
        <v>428</v>
      </c>
      <c r="B57" t="s">
        <v>429</v>
      </c>
      <c r="C57" t="s">
        <v>96</v>
      </c>
      <c r="D57" t="s">
        <v>108</v>
      </c>
      <c r="E57" t="s">
        <v>430</v>
      </c>
      <c r="F57" t="s">
        <v>336</v>
      </c>
      <c r="G57" t="s">
        <v>358</v>
      </c>
      <c r="H57" t="s">
        <v>127</v>
      </c>
      <c r="I57" s="111" t="s">
        <v>3562</v>
      </c>
      <c r="J57" s="55">
        <v>2.83</v>
      </c>
      <c r="K57" t="s">
        <v>98</v>
      </c>
      <c r="L57" s="56">
        <v>1.5800000000000002E-2</v>
      </c>
      <c r="M57" s="56">
        <v>2.1999999999999999E-2</v>
      </c>
      <c r="N57" s="55">
        <v>169905.18</v>
      </c>
      <c r="O57" s="55">
        <v>110.84</v>
      </c>
      <c r="P57" s="55">
        <v>0</v>
      </c>
      <c r="Q57" s="55">
        <v>188.32290151199999</v>
      </c>
      <c r="R57" s="56">
        <v>4.0000000000000002E-4</v>
      </c>
      <c r="S57" s="56">
        <v>5.0000000000000001E-3</v>
      </c>
      <c r="T57" s="56">
        <v>1.6000000000000001E-3</v>
      </c>
    </row>
    <row r="58" spans="1:20">
      <c r="A58" t="s">
        <v>431</v>
      </c>
      <c r="B58" t="s">
        <v>432</v>
      </c>
      <c r="C58" t="s">
        <v>96</v>
      </c>
      <c r="D58" t="s">
        <v>108</v>
      </c>
      <c r="E58" t="s">
        <v>430</v>
      </c>
      <c r="F58" t="s">
        <v>336</v>
      </c>
      <c r="G58" t="s">
        <v>358</v>
      </c>
      <c r="H58" t="s">
        <v>127</v>
      </c>
      <c r="I58" s="111" t="s">
        <v>3562</v>
      </c>
      <c r="J58" s="55">
        <v>5.47</v>
      </c>
      <c r="K58" t="s">
        <v>98</v>
      </c>
      <c r="L58" s="56">
        <v>8.3999999999999995E-3</v>
      </c>
      <c r="M58" s="56">
        <v>2.5499999999999998E-2</v>
      </c>
      <c r="N58" s="55">
        <v>132232.13</v>
      </c>
      <c r="O58" s="55">
        <v>100.94</v>
      </c>
      <c r="P58" s="55">
        <v>0</v>
      </c>
      <c r="Q58" s="55">
        <v>133.47511202199999</v>
      </c>
      <c r="R58" s="56">
        <v>2.9999999999999997E-4</v>
      </c>
      <c r="S58" s="56">
        <v>3.5999999999999999E-3</v>
      </c>
      <c r="T58" s="56">
        <v>1.1000000000000001E-3</v>
      </c>
    </row>
    <row r="59" spans="1:20">
      <c r="A59" t="s">
        <v>433</v>
      </c>
      <c r="B59" t="s">
        <v>434</v>
      </c>
      <c r="C59" t="s">
        <v>96</v>
      </c>
      <c r="D59" t="s">
        <v>108</v>
      </c>
      <c r="E59" t="s">
        <v>435</v>
      </c>
      <c r="F59" t="s">
        <v>309</v>
      </c>
      <c r="G59" t="s">
        <v>349</v>
      </c>
      <c r="H59" t="s">
        <v>175</v>
      </c>
      <c r="I59" s="111" t="s">
        <v>3562</v>
      </c>
      <c r="J59" s="55">
        <v>1.1299999999999999</v>
      </c>
      <c r="K59" t="s">
        <v>98</v>
      </c>
      <c r="L59" s="56">
        <v>2.4199999999999999E-2</v>
      </c>
      <c r="M59" s="56">
        <v>3.3399999999999999E-2</v>
      </c>
      <c r="N59" s="55">
        <v>2.8</v>
      </c>
      <c r="O59" s="55">
        <v>5626366</v>
      </c>
      <c r="P59" s="55">
        <v>0</v>
      </c>
      <c r="Q59" s="55">
        <v>157.53824800000001</v>
      </c>
      <c r="R59" s="56">
        <v>1E-4</v>
      </c>
      <c r="S59" s="56">
        <v>4.1999999999999997E-3</v>
      </c>
      <c r="T59" s="56">
        <v>1.2999999999999999E-3</v>
      </c>
    </row>
    <row r="60" spans="1:20">
      <c r="A60" t="s">
        <v>436</v>
      </c>
      <c r="B60" t="s">
        <v>437</v>
      </c>
      <c r="C60" t="s">
        <v>96</v>
      </c>
      <c r="D60" t="s">
        <v>108</v>
      </c>
      <c r="E60" t="s">
        <v>435</v>
      </c>
      <c r="F60" t="s">
        <v>309</v>
      </c>
      <c r="G60" t="s">
        <v>349</v>
      </c>
      <c r="H60" t="s">
        <v>175</v>
      </c>
      <c r="I60" s="111" t="s">
        <v>3562</v>
      </c>
      <c r="J60" s="55">
        <v>0.74</v>
      </c>
      <c r="K60" t="s">
        <v>98</v>
      </c>
      <c r="L60" s="56">
        <v>1.95E-2</v>
      </c>
      <c r="M60" s="56">
        <v>3.4299999999999997E-2</v>
      </c>
      <c r="N60" s="55">
        <v>0.69</v>
      </c>
      <c r="O60" s="55">
        <v>5456707</v>
      </c>
      <c r="P60" s="55">
        <v>0</v>
      </c>
      <c r="Q60" s="55">
        <v>37.651278300000001</v>
      </c>
      <c r="R60" s="56">
        <v>0</v>
      </c>
      <c r="S60" s="56">
        <v>1E-3</v>
      </c>
      <c r="T60" s="56">
        <v>2.9999999999999997E-4</v>
      </c>
    </row>
    <row r="61" spans="1:20">
      <c r="A61" t="s">
        <v>438</v>
      </c>
      <c r="B61" t="s">
        <v>439</v>
      </c>
      <c r="C61" t="s">
        <v>96</v>
      </c>
      <c r="D61" t="s">
        <v>108</v>
      </c>
      <c r="E61" t="s">
        <v>435</v>
      </c>
      <c r="F61" t="s">
        <v>309</v>
      </c>
      <c r="G61" t="s">
        <v>358</v>
      </c>
      <c r="H61" t="s">
        <v>127</v>
      </c>
      <c r="I61" s="111" t="s">
        <v>3562</v>
      </c>
      <c r="J61" s="55">
        <v>4.08</v>
      </c>
      <c r="K61" t="s">
        <v>98</v>
      </c>
      <c r="L61" s="56">
        <v>1.4999999999999999E-2</v>
      </c>
      <c r="M61" s="56">
        <v>3.0300000000000001E-2</v>
      </c>
      <c r="N61" s="55">
        <v>2.37</v>
      </c>
      <c r="O61" s="55">
        <v>5115050</v>
      </c>
      <c r="P61" s="55">
        <v>0</v>
      </c>
      <c r="Q61" s="55">
        <v>121.226685</v>
      </c>
      <c r="R61" s="56">
        <v>1E-4</v>
      </c>
      <c r="S61" s="56">
        <v>3.2000000000000002E-3</v>
      </c>
      <c r="T61" s="56">
        <v>1E-3</v>
      </c>
    </row>
    <row r="62" spans="1:20">
      <c r="A62" t="s">
        <v>441</v>
      </c>
      <c r="B62" t="s">
        <v>442</v>
      </c>
      <c r="C62" t="s">
        <v>96</v>
      </c>
      <c r="D62" t="s">
        <v>108</v>
      </c>
      <c r="E62" t="s">
        <v>435</v>
      </c>
      <c r="F62" t="s">
        <v>309</v>
      </c>
      <c r="G62" t="s">
        <v>349</v>
      </c>
      <c r="H62" t="s">
        <v>175</v>
      </c>
      <c r="I62" s="111" t="s">
        <v>3562</v>
      </c>
      <c r="J62" s="55">
        <v>4.29</v>
      </c>
      <c r="K62" t="s">
        <v>98</v>
      </c>
      <c r="L62" s="56">
        <v>2.7799999999999998E-2</v>
      </c>
      <c r="M62" s="56">
        <v>3.1E-2</v>
      </c>
      <c r="N62" s="55">
        <v>0.73</v>
      </c>
      <c r="O62" s="55">
        <v>5529999</v>
      </c>
      <c r="P62" s="55">
        <v>0</v>
      </c>
      <c r="Q62" s="55">
        <v>40.3689927</v>
      </c>
      <c r="R62" s="56">
        <v>0</v>
      </c>
      <c r="S62" s="56">
        <v>1.1000000000000001E-3</v>
      </c>
      <c r="T62" s="56">
        <v>2.9999999999999997E-4</v>
      </c>
    </row>
    <row r="63" spans="1:20">
      <c r="A63" t="s">
        <v>443</v>
      </c>
      <c r="B63" t="s">
        <v>444</v>
      </c>
      <c r="C63" t="s">
        <v>96</v>
      </c>
      <c r="D63" t="s">
        <v>108</v>
      </c>
      <c r="E63" t="s">
        <v>445</v>
      </c>
      <c r="F63" t="s">
        <v>309</v>
      </c>
      <c r="G63" t="s">
        <v>358</v>
      </c>
      <c r="H63" t="s">
        <v>127</v>
      </c>
      <c r="I63" s="111" t="s">
        <v>3562</v>
      </c>
      <c r="J63" s="55">
        <v>2.29</v>
      </c>
      <c r="K63" t="s">
        <v>98</v>
      </c>
      <c r="L63" s="56">
        <v>2.5899999999999999E-2</v>
      </c>
      <c r="M63" s="56">
        <v>2.75E-2</v>
      </c>
      <c r="N63" s="55">
        <v>3.63</v>
      </c>
      <c r="O63" s="55">
        <v>5628861</v>
      </c>
      <c r="P63" s="55">
        <v>0</v>
      </c>
      <c r="Q63" s="55">
        <v>204.32765430000001</v>
      </c>
      <c r="R63" s="56">
        <v>2.0000000000000001E-4</v>
      </c>
      <c r="S63" s="56">
        <v>5.4999999999999997E-3</v>
      </c>
      <c r="T63" s="56">
        <v>1.6999999999999999E-3</v>
      </c>
    </row>
    <row r="64" spans="1:20">
      <c r="A64" t="s">
        <v>446</v>
      </c>
      <c r="B64" t="s">
        <v>447</v>
      </c>
      <c r="C64" t="s">
        <v>96</v>
      </c>
      <c r="D64" t="s">
        <v>108</v>
      </c>
      <c r="E64" t="s">
        <v>445</v>
      </c>
      <c r="F64" t="s">
        <v>309</v>
      </c>
      <c r="G64" t="s">
        <v>358</v>
      </c>
      <c r="H64" t="s">
        <v>127</v>
      </c>
      <c r="I64" s="111" t="s">
        <v>3562</v>
      </c>
      <c r="J64" s="55">
        <v>5.42</v>
      </c>
      <c r="K64" t="s">
        <v>98</v>
      </c>
      <c r="L64" s="56">
        <v>3.7100000000000001E-2</v>
      </c>
      <c r="M64" s="56">
        <v>3.3399999999999999E-2</v>
      </c>
      <c r="N64" s="55">
        <v>1.33</v>
      </c>
      <c r="O64" s="55">
        <v>5095555</v>
      </c>
      <c r="P64" s="55">
        <v>0</v>
      </c>
      <c r="Q64" s="55">
        <v>67.770881500000002</v>
      </c>
      <c r="R64" s="56">
        <v>2.0000000000000001E-4</v>
      </c>
      <c r="S64" s="56">
        <v>1.8E-3</v>
      </c>
      <c r="T64" s="56">
        <v>5.9999999999999995E-4</v>
      </c>
    </row>
    <row r="65" spans="1:20">
      <c r="A65" t="s">
        <v>448</v>
      </c>
      <c r="B65" t="s">
        <v>449</v>
      </c>
      <c r="C65" t="s">
        <v>96</v>
      </c>
      <c r="D65" t="s">
        <v>108</v>
      </c>
      <c r="E65" t="s">
        <v>445</v>
      </c>
      <c r="F65" t="s">
        <v>309</v>
      </c>
      <c r="G65" t="s">
        <v>358</v>
      </c>
      <c r="H65" t="s">
        <v>127</v>
      </c>
      <c r="I65" s="111" t="s">
        <v>3562</v>
      </c>
      <c r="J65" s="55">
        <v>2.5299999999999998</v>
      </c>
      <c r="K65" t="s">
        <v>98</v>
      </c>
      <c r="L65" s="56">
        <v>2.9700000000000001E-2</v>
      </c>
      <c r="M65" s="56">
        <v>3.09E-2</v>
      </c>
      <c r="N65" s="55">
        <v>1.43</v>
      </c>
      <c r="O65" s="55">
        <v>5615315</v>
      </c>
      <c r="P65" s="55">
        <v>0</v>
      </c>
      <c r="Q65" s="55">
        <v>80.299004499999995</v>
      </c>
      <c r="R65" s="56">
        <v>1E-4</v>
      </c>
      <c r="S65" s="56">
        <v>2.0999999999999999E-3</v>
      </c>
      <c r="T65" s="56">
        <v>6.9999999999999999E-4</v>
      </c>
    </row>
    <row r="66" spans="1:20">
      <c r="A66" t="s">
        <v>450</v>
      </c>
      <c r="B66" t="s">
        <v>451</v>
      </c>
      <c r="C66" t="s">
        <v>96</v>
      </c>
      <c r="D66" t="s">
        <v>108</v>
      </c>
      <c r="E66" t="s">
        <v>445</v>
      </c>
      <c r="F66" t="s">
        <v>309</v>
      </c>
      <c r="G66" t="s">
        <v>358</v>
      </c>
      <c r="H66" t="s">
        <v>127</v>
      </c>
      <c r="I66" s="111" t="s">
        <v>3562</v>
      </c>
      <c r="J66" s="55">
        <v>4.0999999999999996</v>
      </c>
      <c r="K66" t="s">
        <v>98</v>
      </c>
      <c r="L66" s="56">
        <v>8.3999999999999995E-3</v>
      </c>
      <c r="M66" s="56">
        <v>2.9100000000000001E-2</v>
      </c>
      <c r="N66" s="55">
        <v>0.93</v>
      </c>
      <c r="O66" s="55">
        <v>5012995</v>
      </c>
      <c r="P66" s="55">
        <v>0</v>
      </c>
      <c r="Q66" s="55">
        <v>46.620853500000003</v>
      </c>
      <c r="R66" s="56">
        <v>1E-4</v>
      </c>
      <c r="S66" s="56">
        <v>1.1999999999999999E-3</v>
      </c>
      <c r="T66" s="56">
        <v>4.0000000000000002E-4</v>
      </c>
    </row>
    <row r="67" spans="1:20">
      <c r="A67" t="s">
        <v>452</v>
      </c>
      <c r="B67" t="s">
        <v>453</v>
      </c>
      <c r="C67" t="s">
        <v>96</v>
      </c>
      <c r="D67" t="s">
        <v>108</v>
      </c>
      <c r="E67" t="s">
        <v>445</v>
      </c>
      <c r="F67" t="s">
        <v>309</v>
      </c>
      <c r="G67" t="s">
        <v>358</v>
      </c>
      <c r="H67" t="s">
        <v>127</v>
      </c>
      <c r="I67" s="111" t="s">
        <v>3562</v>
      </c>
      <c r="J67" s="55">
        <v>4.62</v>
      </c>
      <c r="K67" t="s">
        <v>98</v>
      </c>
      <c r="L67" s="56">
        <v>3.09E-2</v>
      </c>
      <c r="M67" s="56">
        <v>3.1699999999999999E-2</v>
      </c>
      <c r="N67" s="55">
        <v>2.21</v>
      </c>
      <c r="O67" s="55">
        <v>5168240</v>
      </c>
      <c r="P67" s="55">
        <v>0</v>
      </c>
      <c r="Q67" s="55">
        <v>114.218104</v>
      </c>
      <c r="R67" s="56">
        <v>1E-4</v>
      </c>
      <c r="S67" s="56">
        <v>3.0999999999999999E-3</v>
      </c>
      <c r="T67" s="56">
        <v>8.9999999999999998E-4</v>
      </c>
    </row>
    <row r="68" spans="1:20">
      <c r="A68" t="s">
        <v>454</v>
      </c>
      <c r="B68" t="s">
        <v>455</v>
      </c>
      <c r="C68" t="s">
        <v>96</v>
      </c>
      <c r="D68" t="s">
        <v>108</v>
      </c>
      <c r="E68" t="s">
        <v>445</v>
      </c>
      <c r="F68" t="s">
        <v>309</v>
      </c>
      <c r="G68" t="s">
        <v>358</v>
      </c>
      <c r="H68" t="s">
        <v>127</v>
      </c>
      <c r="I68" s="111" t="s">
        <v>3562</v>
      </c>
      <c r="J68" s="55">
        <v>1.23</v>
      </c>
      <c r="K68" t="s">
        <v>98</v>
      </c>
      <c r="L68" s="56">
        <v>2.0199999999999999E-2</v>
      </c>
      <c r="M68" s="56">
        <v>2.0500000000000001E-2</v>
      </c>
      <c r="N68" s="55">
        <v>1.64</v>
      </c>
      <c r="O68" s="55">
        <v>5652776</v>
      </c>
      <c r="P68" s="55">
        <v>0</v>
      </c>
      <c r="Q68" s="55">
        <v>92.705526399999997</v>
      </c>
      <c r="R68" s="56">
        <v>1E-4</v>
      </c>
      <c r="S68" s="56">
        <v>2.5000000000000001E-3</v>
      </c>
      <c r="T68" s="56">
        <v>8.0000000000000004E-4</v>
      </c>
    </row>
    <row r="69" spans="1:20">
      <c r="A69" t="s">
        <v>456</v>
      </c>
      <c r="B69" t="s">
        <v>457</v>
      </c>
      <c r="C69" t="s">
        <v>96</v>
      </c>
      <c r="D69" t="s">
        <v>108</v>
      </c>
      <c r="E69" t="s">
        <v>458</v>
      </c>
      <c r="F69" t="s">
        <v>110</v>
      </c>
      <c r="G69" t="s">
        <v>349</v>
      </c>
      <c r="H69" t="s">
        <v>175</v>
      </c>
      <c r="I69" s="111" t="s">
        <v>3562</v>
      </c>
      <c r="J69" s="55">
        <v>1.32</v>
      </c>
      <c r="K69" t="s">
        <v>98</v>
      </c>
      <c r="L69" s="56">
        <v>1.7999999999999999E-2</v>
      </c>
      <c r="M69" s="56">
        <v>2.0899999999999998E-2</v>
      </c>
      <c r="N69" s="55">
        <v>87505.83</v>
      </c>
      <c r="O69" s="55">
        <v>111.63</v>
      </c>
      <c r="P69" s="55">
        <v>0</v>
      </c>
      <c r="Q69" s="55">
        <v>97.682758028999999</v>
      </c>
      <c r="R69" s="56">
        <v>1E-4</v>
      </c>
      <c r="S69" s="56">
        <v>2.5999999999999999E-3</v>
      </c>
      <c r="T69" s="56">
        <v>8.0000000000000004E-4</v>
      </c>
    </row>
    <row r="70" spans="1:20">
      <c r="A70" t="s">
        <v>459</v>
      </c>
      <c r="B70" t="s">
        <v>460</v>
      </c>
      <c r="C70" t="s">
        <v>96</v>
      </c>
      <c r="D70" t="s">
        <v>108</v>
      </c>
      <c r="E70" t="s">
        <v>458</v>
      </c>
      <c r="F70" t="s">
        <v>110</v>
      </c>
      <c r="G70" t="s">
        <v>349</v>
      </c>
      <c r="H70" t="s">
        <v>175</v>
      </c>
      <c r="I70" s="111" t="s">
        <v>3562</v>
      </c>
      <c r="J70" s="55">
        <v>3.83</v>
      </c>
      <c r="K70" t="s">
        <v>98</v>
      </c>
      <c r="L70" s="56">
        <v>2.1999999999999999E-2</v>
      </c>
      <c r="M70" s="56">
        <v>2.7900000000000001E-2</v>
      </c>
      <c r="N70" s="55">
        <v>72515.05</v>
      </c>
      <c r="O70" s="55">
        <v>100.93</v>
      </c>
      <c r="P70" s="55">
        <v>0</v>
      </c>
      <c r="Q70" s="55">
        <v>73.189439965000005</v>
      </c>
      <c r="R70" s="56">
        <v>2.9999999999999997E-4</v>
      </c>
      <c r="S70" s="56">
        <v>2E-3</v>
      </c>
      <c r="T70" s="56">
        <v>5.9999999999999995E-4</v>
      </c>
    </row>
    <row r="71" spans="1:20">
      <c r="A71" t="s">
        <v>461</v>
      </c>
      <c r="B71" t="s">
        <v>462</v>
      </c>
      <c r="C71" t="s">
        <v>96</v>
      </c>
      <c r="D71" t="s">
        <v>108</v>
      </c>
      <c r="E71" t="s">
        <v>463</v>
      </c>
      <c r="F71" t="s">
        <v>336</v>
      </c>
      <c r="G71" t="s">
        <v>464</v>
      </c>
      <c r="H71" t="s">
        <v>175</v>
      </c>
      <c r="I71" s="111" t="s">
        <v>3562</v>
      </c>
      <c r="J71" s="55">
        <v>1.99</v>
      </c>
      <c r="K71" t="s">
        <v>98</v>
      </c>
      <c r="L71" s="56">
        <v>1.4E-2</v>
      </c>
      <c r="M71" s="56">
        <v>2.6100000000000002E-2</v>
      </c>
      <c r="N71" s="55">
        <v>111563.58</v>
      </c>
      <c r="O71" s="55">
        <v>109.74</v>
      </c>
      <c r="P71" s="55">
        <v>0</v>
      </c>
      <c r="Q71" s="55">
        <v>122.429872692</v>
      </c>
      <c r="R71" s="56">
        <v>1E-4</v>
      </c>
      <c r="S71" s="56">
        <v>3.3E-3</v>
      </c>
      <c r="T71" s="56">
        <v>1E-3</v>
      </c>
    </row>
    <row r="72" spans="1:20">
      <c r="A72" t="s">
        <v>465</v>
      </c>
      <c r="B72" t="s">
        <v>466</v>
      </c>
      <c r="C72" t="s">
        <v>96</v>
      </c>
      <c r="D72" t="s">
        <v>108</v>
      </c>
      <c r="E72" t="s">
        <v>389</v>
      </c>
      <c r="F72" t="s">
        <v>336</v>
      </c>
      <c r="G72" t="s">
        <v>464</v>
      </c>
      <c r="H72" t="s">
        <v>175</v>
      </c>
      <c r="I72" s="111" t="s">
        <v>3562</v>
      </c>
      <c r="J72" s="55">
        <v>1.94</v>
      </c>
      <c r="K72" t="s">
        <v>98</v>
      </c>
      <c r="L72" s="56">
        <v>2.1499999999999998E-2</v>
      </c>
      <c r="M72" s="56">
        <v>2.7E-2</v>
      </c>
      <c r="N72" s="55">
        <v>330657.14</v>
      </c>
      <c r="O72" s="55">
        <v>112.03</v>
      </c>
      <c r="P72" s="55">
        <v>0</v>
      </c>
      <c r="Q72" s="55">
        <v>370.43519394200001</v>
      </c>
      <c r="R72" s="56">
        <v>2.0000000000000001E-4</v>
      </c>
      <c r="S72" s="56">
        <v>9.9000000000000008E-3</v>
      </c>
      <c r="T72" s="56">
        <v>3.0000000000000001E-3</v>
      </c>
    </row>
    <row r="73" spans="1:20">
      <c r="A73" t="s">
        <v>467</v>
      </c>
      <c r="B73" t="s">
        <v>468</v>
      </c>
      <c r="C73" t="s">
        <v>96</v>
      </c>
      <c r="D73" t="s">
        <v>108</v>
      </c>
      <c r="E73" t="s">
        <v>389</v>
      </c>
      <c r="F73" t="s">
        <v>336</v>
      </c>
      <c r="G73" t="s">
        <v>464</v>
      </c>
      <c r="H73" t="s">
        <v>175</v>
      </c>
      <c r="I73" s="111" t="s">
        <v>3562</v>
      </c>
      <c r="J73" s="55">
        <v>6.99</v>
      </c>
      <c r="K73" t="s">
        <v>98</v>
      </c>
      <c r="L73" s="56">
        <v>1.15E-2</v>
      </c>
      <c r="M73" s="56">
        <v>3.5000000000000003E-2</v>
      </c>
      <c r="N73" s="55">
        <v>212508.87</v>
      </c>
      <c r="O73" s="55">
        <v>94.63</v>
      </c>
      <c r="P73" s="55">
        <v>0</v>
      </c>
      <c r="Q73" s="55">
        <v>201.09714368100001</v>
      </c>
      <c r="R73" s="56">
        <v>5.0000000000000001E-4</v>
      </c>
      <c r="S73" s="56">
        <v>5.4000000000000003E-3</v>
      </c>
      <c r="T73" s="56">
        <v>1.6999999999999999E-3</v>
      </c>
    </row>
    <row r="74" spans="1:20">
      <c r="A74" t="s">
        <v>470</v>
      </c>
      <c r="B74" t="s">
        <v>471</v>
      </c>
      <c r="C74" t="s">
        <v>96</v>
      </c>
      <c r="D74" t="s">
        <v>108</v>
      </c>
      <c r="E74" t="s">
        <v>472</v>
      </c>
      <c r="F74" t="s">
        <v>473</v>
      </c>
      <c r="G74" t="s">
        <v>464</v>
      </c>
      <c r="H74" t="s">
        <v>175</v>
      </c>
      <c r="I74" s="111" t="s">
        <v>3562</v>
      </c>
      <c r="J74" s="55">
        <v>5.92</v>
      </c>
      <c r="K74" t="s">
        <v>98</v>
      </c>
      <c r="L74" s="56">
        <v>5.1499999999999997E-2</v>
      </c>
      <c r="M74" s="56">
        <v>2.9499999999999998E-2</v>
      </c>
      <c r="N74" s="55">
        <v>425908.38</v>
      </c>
      <c r="O74" s="55">
        <v>153</v>
      </c>
      <c r="P74" s="55">
        <v>0</v>
      </c>
      <c r="Q74" s="55">
        <v>651.63982139999996</v>
      </c>
      <c r="R74" s="56">
        <v>1E-4</v>
      </c>
      <c r="S74" s="56">
        <v>1.7399999999999999E-2</v>
      </c>
      <c r="T74" s="56">
        <v>5.4000000000000003E-3</v>
      </c>
    </row>
    <row r="75" spans="1:20">
      <c r="A75" t="s">
        <v>474</v>
      </c>
      <c r="B75" t="s">
        <v>475</v>
      </c>
      <c r="C75" t="s">
        <v>96</v>
      </c>
      <c r="D75" t="s">
        <v>108</v>
      </c>
      <c r="E75" t="s">
        <v>476</v>
      </c>
      <c r="F75" t="s">
        <v>113</v>
      </c>
      <c r="G75" t="s">
        <v>477</v>
      </c>
      <c r="H75" t="s">
        <v>127</v>
      </c>
      <c r="I75" s="111" t="s">
        <v>3562</v>
      </c>
      <c r="J75" s="55">
        <v>1.39</v>
      </c>
      <c r="K75" t="s">
        <v>98</v>
      </c>
      <c r="L75" s="56">
        <v>2.1999999999999999E-2</v>
      </c>
      <c r="M75" s="56">
        <v>1.72E-2</v>
      </c>
      <c r="N75" s="55">
        <v>1436.51</v>
      </c>
      <c r="O75" s="55">
        <v>112.59</v>
      </c>
      <c r="P75" s="55">
        <v>0</v>
      </c>
      <c r="Q75" s="55">
        <v>1.6173666090000001</v>
      </c>
      <c r="R75" s="56">
        <v>0</v>
      </c>
      <c r="S75" s="56">
        <v>0</v>
      </c>
      <c r="T75" s="56">
        <v>0</v>
      </c>
    </row>
    <row r="76" spans="1:20">
      <c r="A76" t="s">
        <v>478</v>
      </c>
      <c r="B76" t="s">
        <v>479</v>
      </c>
      <c r="C76" t="s">
        <v>96</v>
      </c>
      <c r="D76" t="s">
        <v>108</v>
      </c>
      <c r="E76" t="s">
        <v>476</v>
      </c>
      <c r="F76" t="s">
        <v>113</v>
      </c>
      <c r="G76" t="s">
        <v>477</v>
      </c>
      <c r="H76" t="s">
        <v>127</v>
      </c>
      <c r="I76" s="111" t="s">
        <v>3562</v>
      </c>
      <c r="J76" s="55">
        <v>4.24</v>
      </c>
      <c r="K76" t="s">
        <v>98</v>
      </c>
      <c r="L76" s="56">
        <v>1.7000000000000001E-2</v>
      </c>
      <c r="M76" s="56">
        <v>2.23E-2</v>
      </c>
      <c r="N76" s="55">
        <v>2039.49</v>
      </c>
      <c r="O76" s="55">
        <v>107.55</v>
      </c>
      <c r="P76" s="55">
        <v>0</v>
      </c>
      <c r="Q76" s="55">
        <v>2.1934714949999998</v>
      </c>
      <c r="R76" s="56">
        <v>0</v>
      </c>
      <c r="S76" s="56">
        <v>1E-4</v>
      </c>
      <c r="T76" s="56">
        <v>0</v>
      </c>
    </row>
    <row r="77" spans="1:20">
      <c r="A77" t="s">
        <v>480</v>
      </c>
      <c r="B77" t="s">
        <v>481</v>
      </c>
      <c r="C77" t="s">
        <v>96</v>
      </c>
      <c r="D77" t="s">
        <v>108</v>
      </c>
      <c r="E77" t="s">
        <v>476</v>
      </c>
      <c r="F77" t="s">
        <v>113</v>
      </c>
      <c r="G77" t="s">
        <v>477</v>
      </c>
      <c r="H77" t="s">
        <v>127</v>
      </c>
      <c r="I77" s="111" t="s">
        <v>3562</v>
      </c>
      <c r="J77" s="55">
        <v>9.08</v>
      </c>
      <c r="K77" t="s">
        <v>98</v>
      </c>
      <c r="L77" s="56">
        <v>5.7999999999999996E-3</v>
      </c>
      <c r="M77" s="56">
        <v>2.81E-2</v>
      </c>
      <c r="N77" s="55">
        <v>38399.42</v>
      </c>
      <c r="O77" s="55">
        <v>89.1</v>
      </c>
      <c r="P77" s="55">
        <v>0</v>
      </c>
      <c r="Q77" s="55">
        <v>34.21388322</v>
      </c>
      <c r="R77" s="56">
        <v>1E-4</v>
      </c>
      <c r="S77" s="56">
        <v>8.9999999999999998E-4</v>
      </c>
      <c r="T77" s="56">
        <v>2.9999999999999997E-4</v>
      </c>
    </row>
    <row r="78" spans="1:20">
      <c r="A78" t="s">
        <v>482</v>
      </c>
      <c r="B78" t="s">
        <v>483</v>
      </c>
      <c r="C78" t="s">
        <v>96</v>
      </c>
      <c r="D78" t="s">
        <v>108</v>
      </c>
      <c r="E78" t="s">
        <v>418</v>
      </c>
      <c r="F78" t="s">
        <v>336</v>
      </c>
      <c r="G78" t="s">
        <v>477</v>
      </c>
      <c r="H78" t="s">
        <v>127</v>
      </c>
      <c r="I78" s="111" t="s">
        <v>3562</v>
      </c>
      <c r="J78" s="55">
        <v>1.92</v>
      </c>
      <c r="K78" t="s">
        <v>98</v>
      </c>
      <c r="L78" s="56">
        <v>1.95E-2</v>
      </c>
      <c r="M78" s="56">
        <v>2.5100000000000001E-2</v>
      </c>
      <c r="N78" s="55">
        <v>90343.31</v>
      </c>
      <c r="O78" s="55">
        <v>111.32</v>
      </c>
      <c r="P78" s="55">
        <v>0</v>
      </c>
      <c r="Q78" s="55">
        <v>100.570172692</v>
      </c>
      <c r="R78" s="56">
        <v>2.0000000000000001E-4</v>
      </c>
      <c r="S78" s="56">
        <v>2.7000000000000001E-3</v>
      </c>
      <c r="T78" s="56">
        <v>8.0000000000000004E-4</v>
      </c>
    </row>
    <row r="79" spans="1:20">
      <c r="A79" t="s">
        <v>484</v>
      </c>
      <c r="B79" t="s">
        <v>485</v>
      </c>
      <c r="C79" t="s">
        <v>96</v>
      </c>
      <c r="D79" t="s">
        <v>108</v>
      </c>
      <c r="E79" t="s">
        <v>418</v>
      </c>
      <c r="F79" t="s">
        <v>336</v>
      </c>
      <c r="G79" t="s">
        <v>477</v>
      </c>
      <c r="H79" t="s">
        <v>127</v>
      </c>
      <c r="I79" s="111" t="s">
        <v>3562</v>
      </c>
      <c r="J79" s="55">
        <v>4.9000000000000004</v>
      </c>
      <c r="K79" t="s">
        <v>98</v>
      </c>
      <c r="L79" s="56">
        <v>1.17E-2</v>
      </c>
      <c r="M79" s="56">
        <v>3.39E-2</v>
      </c>
      <c r="N79" s="55">
        <v>27026.67</v>
      </c>
      <c r="O79" s="55">
        <v>100.03</v>
      </c>
      <c r="P79" s="55">
        <v>0</v>
      </c>
      <c r="Q79" s="55">
        <v>27.034778000999999</v>
      </c>
      <c r="R79" s="56">
        <v>0</v>
      </c>
      <c r="S79" s="56">
        <v>6.9999999999999999E-4</v>
      </c>
      <c r="T79" s="56">
        <v>2.0000000000000001E-4</v>
      </c>
    </row>
    <row r="80" spans="1:20">
      <c r="A80" t="s">
        <v>486</v>
      </c>
      <c r="B80" t="s">
        <v>487</v>
      </c>
      <c r="C80" t="s">
        <v>96</v>
      </c>
      <c r="D80" t="s">
        <v>108</v>
      </c>
      <c r="E80" t="s">
        <v>418</v>
      </c>
      <c r="F80" t="s">
        <v>336</v>
      </c>
      <c r="G80" t="s">
        <v>477</v>
      </c>
      <c r="H80" t="s">
        <v>127</v>
      </c>
      <c r="I80" s="111" t="s">
        <v>3562</v>
      </c>
      <c r="J80" s="55">
        <v>4.92</v>
      </c>
      <c r="K80" t="s">
        <v>98</v>
      </c>
      <c r="L80" s="56">
        <v>1.3299999999999999E-2</v>
      </c>
      <c r="M80" s="56">
        <v>3.39E-2</v>
      </c>
      <c r="N80" s="55">
        <v>411588.65</v>
      </c>
      <c r="O80" s="55">
        <v>101.09</v>
      </c>
      <c r="P80" s="55">
        <v>0</v>
      </c>
      <c r="Q80" s="55">
        <v>416.07496628500002</v>
      </c>
      <c r="R80" s="56">
        <v>2.9999999999999997E-4</v>
      </c>
      <c r="S80" s="56">
        <v>1.11E-2</v>
      </c>
      <c r="T80" s="56">
        <v>3.3999999999999998E-3</v>
      </c>
    </row>
    <row r="81" spans="1:20">
      <c r="A81" t="s">
        <v>488</v>
      </c>
      <c r="B81" t="s">
        <v>489</v>
      </c>
      <c r="C81" t="s">
        <v>96</v>
      </c>
      <c r="D81" t="s">
        <v>108</v>
      </c>
      <c r="E81" t="s">
        <v>418</v>
      </c>
      <c r="F81" t="s">
        <v>336</v>
      </c>
      <c r="G81" t="s">
        <v>464</v>
      </c>
      <c r="H81" t="s">
        <v>175</v>
      </c>
      <c r="I81" s="111" t="s">
        <v>3562</v>
      </c>
      <c r="J81" s="55">
        <v>5.6</v>
      </c>
      <c r="K81" t="s">
        <v>98</v>
      </c>
      <c r="L81" s="56">
        <v>1.8700000000000001E-2</v>
      </c>
      <c r="M81" s="56">
        <v>3.5200000000000002E-2</v>
      </c>
      <c r="N81" s="55">
        <v>224732.09</v>
      </c>
      <c r="O81" s="55">
        <v>97.98</v>
      </c>
      <c r="P81" s="55">
        <v>0</v>
      </c>
      <c r="Q81" s="55">
        <v>220.19250178199999</v>
      </c>
      <c r="R81" s="56">
        <v>4.0000000000000002E-4</v>
      </c>
      <c r="S81" s="56">
        <v>5.8999999999999999E-3</v>
      </c>
      <c r="T81" s="56">
        <v>1.8E-3</v>
      </c>
    </row>
    <row r="82" spans="1:20">
      <c r="A82" t="s">
        <v>490</v>
      </c>
      <c r="B82" t="s">
        <v>491</v>
      </c>
      <c r="C82" t="s">
        <v>96</v>
      </c>
      <c r="D82" t="s">
        <v>108</v>
      </c>
      <c r="E82" t="s">
        <v>418</v>
      </c>
      <c r="F82" t="s">
        <v>336</v>
      </c>
      <c r="G82" t="s">
        <v>477</v>
      </c>
      <c r="H82" t="s">
        <v>127</v>
      </c>
      <c r="I82" s="111" t="s">
        <v>3562</v>
      </c>
      <c r="J82" s="55">
        <v>3.24</v>
      </c>
      <c r="K82" t="s">
        <v>98</v>
      </c>
      <c r="L82" s="56">
        <v>3.3500000000000002E-2</v>
      </c>
      <c r="M82" s="56">
        <v>2.81E-2</v>
      </c>
      <c r="N82" s="55">
        <v>93028.87</v>
      </c>
      <c r="O82" s="55">
        <v>114.41</v>
      </c>
      <c r="P82" s="55">
        <v>0</v>
      </c>
      <c r="Q82" s="55">
        <v>106.434330167</v>
      </c>
      <c r="R82" s="56">
        <v>2.0000000000000001E-4</v>
      </c>
      <c r="S82" s="56">
        <v>2.8E-3</v>
      </c>
      <c r="T82" s="56">
        <v>8.9999999999999998E-4</v>
      </c>
    </row>
    <row r="83" spans="1:20">
      <c r="A83" t="s">
        <v>492</v>
      </c>
      <c r="B83" t="s">
        <v>493</v>
      </c>
      <c r="C83" t="s">
        <v>96</v>
      </c>
      <c r="D83" t="s">
        <v>108</v>
      </c>
      <c r="E83" t="s">
        <v>494</v>
      </c>
      <c r="F83" t="s">
        <v>309</v>
      </c>
      <c r="G83" t="s">
        <v>477</v>
      </c>
      <c r="H83" t="s">
        <v>127</v>
      </c>
      <c r="I83" s="111" t="s">
        <v>3562</v>
      </c>
      <c r="J83" s="55">
        <v>4.13</v>
      </c>
      <c r="K83" t="s">
        <v>98</v>
      </c>
      <c r="L83" s="56">
        <v>1.09E-2</v>
      </c>
      <c r="M83" s="56">
        <v>3.4599999999999999E-2</v>
      </c>
      <c r="N83" s="55">
        <v>2.91</v>
      </c>
      <c r="O83" s="55">
        <v>4925250</v>
      </c>
      <c r="P83" s="55">
        <v>0</v>
      </c>
      <c r="Q83" s="55">
        <v>143.32477499999999</v>
      </c>
      <c r="R83" s="56">
        <v>2.0000000000000001E-4</v>
      </c>
      <c r="S83" s="56">
        <v>3.8E-3</v>
      </c>
      <c r="T83" s="56">
        <v>1.1999999999999999E-3</v>
      </c>
    </row>
    <row r="84" spans="1:20">
      <c r="A84" t="s">
        <v>495</v>
      </c>
      <c r="B84" t="s">
        <v>496</v>
      </c>
      <c r="C84" t="s">
        <v>96</v>
      </c>
      <c r="D84" t="s">
        <v>108</v>
      </c>
      <c r="E84" t="s">
        <v>494</v>
      </c>
      <c r="F84" t="s">
        <v>309</v>
      </c>
      <c r="G84" t="s">
        <v>477</v>
      </c>
      <c r="H84" t="s">
        <v>127</v>
      </c>
      <c r="I84" s="111" t="s">
        <v>3562</v>
      </c>
      <c r="J84" s="55">
        <v>4.7699999999999996</v>
      </c>
      <c r="K84" t="s">
        <v>98</v>
      </c>
      <c r="L84" s="56">
        <v>2.9899999999999999E-2</v>
      </c>
      <c r="M84" s="56">
        <v>3.4500000000000003E-2</v>
      </c>
      <c r="N84" s="55">
        <v>2.39</v>
      </c>
      <c r="O84" s="55">
        <v>5209470</v>
      </c>
      <c r="P84" s="55">
        <v>0</v>
      </c>
      <c r="Q84" s="55">
        <v>124.506333</v>
      </c>
      <c r="R84" s="56">
        <v>1E-4</v>
      </c>
      <c r="S84" s="56">
        <v>3.3E-3</v>
      </c>
      <c r="T84" s="56">
        <v>1E-3</v>
      </c>
    </row>
    <row r="85" spans="1:20">
      <c r="A85" t="s">
        <v>498</v>
      </c>
      <c r="B85" t="s">
        <v>499</v>
      </c>
      <c r="C85" t="s">
        <v>96</v>
      </c>
      <c r="D85" t="s">
        <v>108</v>
      </c>
      <c r="E85" t="s">
        <v>494</v>
      </c>
      <c r="F85" t="s">
        <v>309</v>
      </c>
      <c r="G85" t="s">
        <v>477</v>
      </c>
      <c r="H85" t="s">
        <v>127</v>
      </c>
      <c r="I85" s="111" t="s">
        <v>3562</v>
      </c>
      <c r="J85" s="55">
        <v>2.4</v>
      </c>
      <c r="K85" t="s">
        <v>98</v>
      </c>
      <c r="L85" s="56">
        <v>2.3199999999999998E-2</v>
      </c>
      <c r="M85" s="56">
        <v>2.5499999999999998E-2</v>
      </c>
      <c r="N85" s="55">
        <v>0.34</v>
      </c>
      <c r="O85" s="55">
        <v>5612952</v>
      </c>
      <c r="P85" s="55">
        <v>0</v>
      </c>
      <c r="Q85" s="55">
        <v>19.0840368</v>
      </c>
      <c r="R85" s="56">
        <v>1E-4</v>
      </c>
      <c r="S85" s="56">
        <v>5.0000000000000001E-4</v>
      </c>
      <c r="T85" s="56">
        <v>2.0000000000000001E-4</v>
      </c>
    </row>
    <row r="86" spans="1:20">
      <c r="A86" t="s">
        <v>500</v>
      </c>
      <c r="B86" t="s">
        <v>501</v>
      </c>
      <c r="C86" t="s">
        <v>96</v>
      </c>
      <c r="D86" t="s">
        <v>108</v>
      </c>
      <c r="E86" t="s">
        <v>502</v>
      </c>
      <c r="F86" t="s">
        <v>309</v>
      </c>
      <c r="G86" t="s">
        <v>477</v>
      </c>
      <c r="H86" t="s">
        <v>127</v>
      </c>
      <c r="I86" s="111" t="s">
        <v>3562</v>
      </c>
      <c r="J86" s="55">
        <v>2.42</v>
      </c>
      <c r="K86" t="s">
        <v>98</v>
      </c>
      <c r="L86" s="56">
        <v>2.4199999999999999E-2</v>
      </c>
      <c r="M86" s="56">
        <v>2.86E-2</v>
      </c>
      <c r="N86" s="55">
        <v>3.38</v>
      </c>
      <c r="O86" s="55">
        <v>5585000</v>
      </c>
      <c r="P86" s="55">
        <v>0</v>
      </c>
      <c r="Q86" s="55">
        <v>188.773</v>
      </c>
      <c r="R86" s="56">
        <v>1E-4</v>
      </c>
      <c r="S86" s="56">
        <v>5.1000000000000004E-3</v>
      </c>
      <c r="T86" s="56">
        <v>1.6000000000000001E-3</v>
      </c>
    </row>
    <row r="87" spans="1:20">
      <c r="A87" t="s">
        <v>503</v>
      </c>
      <c r="B87" t="s">
        <v>504</v>
      </c>
      <c r="C87" t="s">
        <v>96</v>
      </c>
      <c r="D87" t="s">
        <v>108</v>
      </c>
      <c r="E87" t="s">
        <v>502</v>
      </c>
      <c r="F87" t="s">
        <v>309</v>
      </c>
      <c r="G87" t="s">
        <v>477</v>
      </c>
      <c r="H87" t="s">
        <v>127</v>
      </c>
      <c r="I87" s="111" t="s">
        <v>3562</v>
      </c>
      <c r="J87" s="55">
        <v>1.8</v>
      </c>
      <c r="K87" t="s">
        <v>98</v>
      </c>
      <c r="L87" s="56">
        <v>1.46E-2</v>
      </c>
      <c r="M87" s="56">
        <v>2.4500000000000001E-2</v>
      </c>
      <c r="N87" s="55">
        <v>3.27</v>
      </c>
      <c r="O87" s="55">
        <v>5454999</v>
      </c>
      <c r="P87" s="55">
        <v>0</v>
      </c>
      <c r="Q87" s="55">
        <v>178.37846730000001</v>
      </c>
      <c r="R87" s="56">
        <v>1E-4</v>
      </c>
      <c r="S87" s="56">
        <v>4.7999999999999996E-3</v>
      </c>
      <c r="T87" s="56">
        <v>1.5E-3</v>
      </c>
    </row>
    <row r="88" spans="1:20">
      <c r="A88" t="s">
        <v>505</v>
      </c>
      <c r="B88" t="s">
        <v>506</v>
      </c>
      <c r="C88" t="s">
        <v>96</v>
      </c>
      <c r="D88" t="s">
        <v>108</v>
      </c>
      <c r="E88" t="s">
        <v>502</v>
      </c>
      <c r="F88" t="s">
        <v>309</v>
      </c>
      <c r="G88" t="s">
        <v>477</v>
      </c>
      <c r="H88" t="s">
        <v>127</v>
      </c>
      <c r="I88" s="111" t="s">
        <v>3562</v>
      </c>
      <c r="J88" s="55">
        <v>3.81</v>
      </c>
      <c r="K88" t="s">
        <v>98</v>
      </c>
      <c r="L88" s="56">
        <v>2E-3</v>
      </c>
      <c r="M88" s="56">
        <v>3.0599999999999999E-2</v>
      </c>
      <c r="N88" s="55">
        <v>2.02</v>
      </c>
      <c r="O88" s="55">
        <v>4882000</v>
      </c>
      <c r="P88" s="55">
        <v>0</v>
      </c>
      <c r="Q88" s="55">
        <v>98.616399999999999</v>
      </c>
      <c r="R88" s="56">
        <v>2.0000000000000001E-4</v>
      </c>
      <c r="S88" s="56">
        <v>2.5999999999999999E-3</v>
      </c>
      <c r="T88" s="56">
        <v>8.0000000000000004E-4</v>
      </c>
    </row>
    <row r="89" spans="1:20">
      <c r="A89" t="s">
        <v>507</v>
      </c>
      <c r="B89" t="s">
        <v>508</v>
      </c>
      <c r="C89" t="s">
        <v>96</v>
      </c>
      <c r="D89" t="s">
        <v>108</v>
      </c>
      <c r="E89" t="s">
        <v>502</v>
      </c>
      <c r="F89" t="s">
        <v>309</v>
      </c>
      <c r="G89" t="s">
        <v>477</v>
      </c>
      <c r="H89" t="s">
        <v>127</v>
      </c>
      <c r="I89" s="111" t="s">
        <v>3562</v>
      </c>
      <c r="J89" s="55">
        <v>4.6100000000000003</v>
      </c>
      <c r="K89" t="s">
        <v>98</v>
      </c>
      <c r="L89" s="56">
        <v>3.1899999999999998E-2</v>
      </c>
      <c r="M89" s="56">
        <v>3.32E-2</v>
      </c>
      <c r="N89" s="55">
        <v>2.74</v>
      </c>
      <c r="O89" s="55">
        <v>5151111</v>
      </c>
      <c r="P89" s="55">
        <v>0</v>
      </c>
      <c r="Q89" s="55">
        <v>141.14044139999999</v>
      </c>
      <c r="R89" s="56">
        <v>2.0000000000000001E-4</v>
      </c>
      <c r="S89" s="56">
        <v>3.8E-3</v>
      </c>
      <c r="T89" s="56">
        <v>1.1999999999999999E-3</v>
      </c>
    </row>
    <row r="90" spans="1:20">
      <c r="A90" t="s">
        <v>509</v>
      </c>
      <c r="B90" t="s">
        <v>510</v>
      </c>
      <c r="C90" t="s">
        <v>96</v>
      </c>
      <c r="D90" t="s">
        <v>108</v>
      </c>
      <c r="E90" t="s">
        <v>511</v>
      </c>
      <c r="F90" t="s">
        <v>427</v>
      </c>
      <c r="G90" t="s">
        <v>464</v>
      </c>
      <c r="H90" t="s">
        <v>175</v>
      </c>
      <c r="I90" s="111" t="s">
        <v>3562</v>
      </c>
      <c r="J90" s="55">
        <v>0.41</v>
      </c>
      <c r="K90" t="s">
        <v>98</v>
      </c>
      <c r="L90" s="56">
        <v>3.85E-2</v>
      </c>
      <c r="M90" s="56">
        <v>3.4599999999999999E-2</v>
      </c>
      <c r="N90" s="55">
        <v>61519.66</v>
      </c>
      <c r="O90" s="55">
        <v>115.64</v>
      </c>
      <c r="P90" s="55">
        <v>0</v>
      </c>
      <c r="Q90" s="55">
        <v>71.141334823999998</v>
      </c>
      <c r="R90" s="56">
        <v>2.0000000000000001E-4</v>
      </c>
      <c r="S90" s="56">
        <v>1.9E-3</v>
      </c>
      <c r="T90" s="56">
        <v>5.9999999999999995E-4</v>
      </c>
    </row>
    <row r="91" spans="1:20">
      <c r="A91" t="s">
        <v>512</v>
      </c>
      <c r="B91" t="s">
        <v>513</v>
      </c>
      <c r="C91" t="s">
        <v>96</v>
      </c>
      <c r="D91" t="s">
        <v>108</v>
      </c>
      <c r="E91" t="s">
        <v>430</v>
      </c>
      <c r="F91" t="s">
        <v>336</v>
      </c>
      <c r="G91" t="s">
        <v>477</v>
      </c>
      <c r="H91" t="s">
        <v>127</v>
      </c>
      <c r="I91" s="111" t="s">
        <v>3562</v>
      </c>
      <c r="J91" s="55">
        <v>3.89</v>
      </c>
      <c r="K91" t="s">
        <v>98</v>
      </c>
      <c r="L91" s="56">
        <v>2.4E-2</v>
      </c>
      <c r="M91" s="56">
        <v>2.5600000000000001E-2</v>
      </c>
      <c r="N91" s="55">
        <v>191368.46</v>
      </c>
      <c r="O91" s="55">
        <v>112.91</v>
      </c>
      <c r="P91" s="55">
        <v>0</v>
      </c>
      <c r="Q91" s="55">
        <v>216.074128186</v>
      </c>
      <c r="R91" s="56">
        <v>2.0000000000000001E-4</v>
      </c>
      <c r="S91" s="56">
        <v>5.7999999999999996E-3</v>
      </c>
      <c r="T91" s="56">
        <v>1.8E-3</v>
      </c>
    </row>
    <row r="92" spans="1:20">
      <c r="A92" t="s">
        <v>514</v>
      </c>
      <c r="B92" t="s">
        <v>515</v>
      </c>
      <c r="C92" t="s">
        <v>96</v>
      </c>
      <c r="D92" t="s">
        <v>108</v>
      </c>
      <c r="E92" t="s">
        <v>430</v>
      </c>
      <c r="F92" t="s">
        <v>336</v>
      </c>
      <c r="G92" t="s">
        <v>477</v>
      </c>
      <c r="H92" t="s">
        <v>127</v>
      </c>
      <c r="I92" s="111" t="s">
        <v>3562</v>
      </c>
      <c r="J92" s="55">
        <v>6.05</v>
      </c>
      <c r="K92" t="s">
        <v>98</v>
      </c>
      <c r="L92" s="56">
        <v>1.4999999999999999E-2</v>
      </c>
      <c r="M92" s="56">
        <v>3.0800000000000001E-2</v>
      </c>
      <c r="N92" s="55">
        <v>115299.09</v>
      </c>
      <c r="O92" s="55">
        <v>98.18</v>
      </c>
      <c r="P92" s="55">
        <v>0</v>
      </c>
      <c r="Q92" s="55">
        <v>113.200646562</v>
      </c>
      <c r="R92" s="56">
        <v>4.0000000000000002E-4</v>
      </c>
      <c r="S92" s="56">
        <v>3.0000000000000001E-3</v>
      </c>
      <c r="T92" s="56">
        <v>8.9999999999999998E-4</v>
      </c>
    </row>
    <row r="93" spans="1:20">
      <c r="A93" t="s">
        <v>516</v>
      </c>
      <c r="B93" t="s">
        <v>517</v>
      </c>
      <c r="C93" t="s">
        <v>96</v>
      </c>
      <c r="D93" t="s">
        <v>108</v>
      </c>
      <c r="E93" t="s">
        <v>518</v>
      </c>
      <c r="F93" t="s">
        <v>427</v>
      </c>
      <c r="G93" t="s">
        <v>477</v>
      </c>
      <c r="H93" t="s">
        <v>127</v>
      </c>
      <c r="I93" s="111" t="s">
        <v>3562</v>
      </c>
      <c r="J93" s="55">
        <v>1.54</v>
      </c>
      <c r="K93" t="s">
        <v>98</v>
      </c>
      <c r="L93" s="56">
        <v>2.4799999999999999E-2</v>
      </c>
      <c r="M93" s="56">
        <v>1.83E-2</v>
      </c>
      <c r="N93" s="55">
        <v>75561.649999999994</v>
      </c>
      <c r="O93" s="55">
        <v>113.92</v>
      </c>
      <c r="P93" s="55">
        <v>0</v>
      </c>
      <c r="Q93" s="55">
        <v>86.079831679999998</v>
      </c>
      <c r="R93" s="56">
        <v>2.0000000000000001E-4</v>
      </c>
      <c r="S93" s="56">
        <v>2.3E-3</v>
      </c>
      <c r="T93" s="56">
        <v>6.9999999999999999E-4</v>
      </c>
    </row>
    <row r="94" spans="1:20">
      <c r="A94" t="s">
        <v>519</v>
      </c>
      <c r="B94" t="s">
        <v>520</v>
      </c>
      <c r="C94" t="s">
        <v>96</v>
      </c>
      <c r="D94" t="s">
        <v>108</v>
      </c>
      <c r="E94" t="s">
        <v>308</v>
      </c>
      <c r="F94" t="s">
        <v>309</v>
      </c>
      <c r="G94" t="s">
        <v>477</v>
      </c>
      <c r="H94" t="s">
        <v>127</v>
      </c>
      <c r="I94" s="111" t="s">
        <v>3562</v>
      </c>
      <c r="J94" s="55">
        <v>0.97</v>
      </c>
      <c r="K94" t="s">
        <v>98</v>
      </c>
      <c r="L94" s="56">
        <v>1.9E-2</v>
      </c>
      <c r="M94" s="56">
        <v>2.1899999999999999E-2</v>
      </c>
      <c r="N94" s="55">
        <v>1.98</v>
      </c>
      <c r="O94" s="55">
        <v>5475488</v>
      </c>
      <c r="P94" s="55">
        <v>0</v>
      </c>
      <c r="Q94" s="55">
        <v>108.4146624</v>
      </c>
      <c r="R94" s="56">
        <v>1E-4</v>
      </c>
      <c r="S94" s="56">
        <v>2.8999999999999998E-3</v>
      </c>
      <c r="T94" s="56">
        <v>8.9999999999999998E-4</v>
      </c>
    </row>
    <row r="95" spans="1:20">
      <c r="A95" t="s">
        <v>521</v>
      </c>
      <c r="B95" t="s">
        <v>522</v>
      </c>
      <c r="C95" t="s">
        <v>96</v>
      </c>
      <c r="D95" t="s">
        <v>108</v>
      </c>
      <c r="E95" t="s">
        <v>308</v>
      </c>
      <c r="F95" t="s">
        <v>309</v>
      </c>
      <c r="G95" t="s">
        <v>477</v>
      </c>
      <c r="H95" t="s">
        <v>127</v>
      </c>
      <c r="I95" s="111" t="s">
        <v>3562</v>
      </c>
      <c r="J95" s="55">
        <v>4.12</v>
      </c>
      <c r="K95" t="s">
        <v>98</v>
      </c>
      <c r="L95" s="56">
        <v>3.3099999999999997E-2</v>
      </c>
      <c r="M95" s="56">
        <v>3.61E-2</v>
      </c>
      <c r="N95" s="55">
        <v>2.08</v>
      </c>
      <c r="O95" s="55">
        <v>5205991</v>
      </c>
      <c r="P95" s="55">
        <v>0</v>
      </c>
      <c r="Q95" s="55">
        <v>108.2846128</v>
      </c>
      <c r="R95" s="56">
        <v>1E-4</v>
      </c>
      <c r="S95" s="56">
        <v>2.8999999999999998E-3</v>
      </c>
      <c r="T95" s="56">
        <v>8.9999999999999998E-4</v>
      </c>
    </row>
    <row r="96" spans="1:20">
      <c r="A96" t="s">
        <v>524</v>
      </c>
      <c r="B96" t="s">
        <v>525</v>
      </c>
      <c r="C96" t="s">
        <v>96</v>
      </c>
      <c r="D96" t="s">
        <v>108</v>
      </c>
      <c r="E96" t="s">
        <v>308</v>
      </c>
      <c r="F96" t="s">
        <v>309</v>
      </c>
      <c r="G96" t="s">
        <v>477</v>
      </c>
      <c r="H96" t="s">
        <v>127</v>
      </c>
      <c r="I96" s="111" t="s">
        <v>3562</v>
      </c>
      <c r="J96" s="55">
        <v>5.08</v>
      </c>
      <c r="K96" t="s">
        <v>98</v>
      </c>
      <c r="L96" s="56">
        <v>3.3599999999999998E-2</v>
      </c>
      <c r="M96" s="56">
        <v>3.3799999999999997E-2</v>
      </c>
      <c r="N96" s="55">
        <v>1.39</v>
      </c>
      <c r="O96" s="55">
        <v>4999400</v>
      </c>
      <c r="P96" s="55">
        <v>0</v>
      </c>
      <c r="Q96" s="55">
        <v>69.491659999999996</v>
      </c>
      <c r="R96" s="56">
        <v>1E-4</v>
      </c>
      <c r="S96" s="56">
        <v>1.9E-3</v>
      </c>
      <c r="T96" s="56">
        <v>5.9999999999999995E-4</v>
      </c>
    </row>
    <row r="97" spans="1:20">
      <c r="A97" t="s">
        <v>526</v>
      </c>
      <c r="B97" t="s">
        <v>527</v>
      </c>
      <c r="C97" t="s">
        <v>96</v>
      </c>
      <c r="D97" t="s">
        <v>108</v>
      </c>
      <c r="E97" t="s">
        <v>308</v>
      </c>
      <c r="F97" t="s">
        <v>309</v>
      </c>
      <c r="G97" t="s">
        <v>477</v>
      </c>
      <c r="H97" t="s">
        <v>127</v>
      </c>
      <c r="I97" s="111" t="s">
        <v>3562</v>
      </c>
      <c r="J97" s="55">
        <v>2.42</v>
      </c>
      <c r="K97" t="s">
        <v>98</v>
      </c>
      <c r="L97" s="56">
        <v>1.89E-2</v>
      </c>
      <c r="M97" s="56">
        <v>2.7699999999999999E-2</v>
      </c>
      <c r="N97" s="55">
        <v>1.37</v>
      </c>
      <c r="O97" s="55">
        <v>5510000</v>
      </c>
      <c r="P97" s="55">
        <v>0</v>
      </c>
      <c r="Q97" s="55">
        <v>75.486999999999995</v>
      </c>
      <c r="R97" s="56">
        <v>2.0000000000000001E-4</v>
      </c>
      <c r="S97" s="56">
        <v>2E-3</v>
      </c>
      <c r="T97" s="56">
        <v>5.9999999999999995E-4</v>
      </c>
    </row>
    <row r="98" spans="1:20">
      <c r="A98" t="s">
        <v>528</v>
      </c>
      <c r="B98" t="s">
        <v>529</v>
      </c>
      <c r="C98" t="s">
        <v>96</v>
      </c>
      <c r="D98" t="s">
        <v>108</v>
      </c>
      <c r="E98" t="s">
        <v>530</v>
      </c>
      <c r="F98" t="s">
        <v>336</v>
      </c>
      <c r="G98" t="s">
        <v>477</v>
      </c>
      <c r="H98" t="s">
        <v>127</v>
      </c>
      <c r="I98" s="111" t="s">
        <v>3562</v>
      </c>
      <c r="J98" s="55">
        <v>0.52</v>
      </c>
      <c r="K98" t="s">
        <v>98</v>
      </c>
      <c r="L98" s="56">
        <v>2.75E-2</v>
      </c>
      <c r="M98" s="56">
        <v>3.1800000000000002E-2</v>
      </c>
      <c r="N98" s="55">
        <v>17574.91</v>
      </c>
      <c r="O98" s="55">
        <v>113.88</v>
      </c>
      <c r="P98" s="55">
        <v>0</v>
      </c>
      <c r="Q98" s="55">
        <v>20.014307508000002</v>
      </c>
      <c r="R98" s="56">
        <v>1E-4</v>
      </c>
      <c r="S98" s="56">
        <v>5.0000000000000001E-4</v>
      </c>
      <c r="T98" s="56">
        <v>2.0000000000000001E-4</v>
      </c>
    </row>
    <row r="99" spans="1:20">
      <c r="A99" t="s">
        <v>531</v>
      </c>
      <c r="B99" t="s">
        <v>532</v>
      </c>
      <c r="C99" t="s">
        <v>96</v>
      </c>
      <c r="D99" t="s">
        <v>108</v>
      </c>
      <c r="E99" t="s">
        <v>530</v>
      </c>
      <c r="F99" t="s">
        <v>336</v>
      </c>
      <c r="G99" t="s">
        <v>477</v>
      </c>
      <c r="H99" t="s">
        <v>127</v>
      </c>
      <c r="I99" s="111" t="s">
        <v>3562</v>
      </c>
      <c r="J99" s="55">
        <v>3.62</v>
      </c>
      <c r="K99" t="s">
        <v>98</v>
      </c>
      <c r="L99" s="56">
        <v>1.9599999999999999E-2</v>
      </c>
      <c r="M99" s="56">
        <v>2.6599999999999999E-2</v>
      </c>
      <c r="N99" s="55">
        <v>131140.59</v>
      </c>
      <c r="O99" s="55">
        <v>109.84</v>
      </c>
      <c r="P99" s="55">
        <v>0</v>
      </c>
      <c r="Q99" s="55">
        <v>144.04482405600001</v>
      </c>
      <c r="R99" s="56">
        <v>1E-4</v>
      </c>
      <c r="S99" s="56">
        <v>3.8999999999999998E-3</v>
      </c>
      <c r="T99" s="56">
        <v>1.1999999999999999E-3</v>
      </c>
    </row>
    <row r="100" spans="1:20">
      <c r="A100" t="s">
        <v>533</v>
      </c>
      <c r="B100" t="s">
        <v>534</v>
      </c>
      <c r="C100" t="s">
        <v>96</v>
      </c>
      <c r="D100" t="s">
        <v>108</v>
      </c>
      <c r="E100" t="s">
        <v>530</v>
      </c>
      <c r="F100" t="s">
        <v>336</v>
      </c>
      <c r="G100" t="s">
        <v>477</v>
      </c>
      <c r="H100" t="s">
        <v>127</v>
      </c>
      <c r="I100" s="111" t="s">
        <v>3562</v>
      </c>
      <c r="J100" s="55">
        <v>5.82</v>
      </c>
      <c r="K100" t="s">
        <v>98</v>
      </c>
      <c r="L100" s="56">
        <v>1.5800000000000002E-2</v>
      </c>
      <c r="M100" s="56">
        <v>3.0599999999999999E-2</v>
      </c>
      <c r="N100" s="55">
        <v>301034.33</v>
      </c>
      <c r="O100" s="55">
        <v>102.86</v>
      </c>
      <c r="P100" s="55">
        <v>0</v>
      </c>
      <c r="Q100" s="55">
        <v>309.64391183800001</v>
      </c>
      <c r="R100" s="56">
        <v>2.9999999999999997E-4</v>
      </c>
      <c r="S100" s="56">
        <v>8.3000000000000001E-3</v>
      </c>
      <c r="T100" s="56">
        <v>2.5000000000000001E-3</v>
      </c>
    </row>
    <row r="101" spans="1:20">
      <c r="A101" t="s">
        <v>535</v>
      </c>
      <c r="B101" t="s">
        <v>536</v>
      </c>
      <c r="C101" t="s">
        <v>96</v>
      </c>
      <c r="D101" t="s">
        <v>108</v>
      </c>
      <c r="E101" t="s">
        <v>537</v>
      </c>
      <c r="F101" t="s">
        <v>427</v>
      </c>
      <c r="G101" t="s">
        <v>477</v>
      </c>
      <c r="H101" t="s">
        <v>127</v>
      </c>
      <c r="I101" s="111" t="s">
        <v>3562</v>
      </c>
      <c r="J101" s="55">
        <v>2.75</v>
      </c>
      <c r="K101" t="s">
        <v>98</v>
      </c>
      <c r="L101" s="56">
        <v>2.2499999999999999E-2</v>
      </c>
      <c r="M101" s="56">
        <v>2.06E-2</v>
      </c>
      <c r="N101" s="55">
        <v>38510.660000000003</v>
      </c>
      <c r="O101" s="55">
        <v>113.9</v>
      </c>
      <c r="P101" s="55">
        <v>0</v>
      </c>
      <c r="Q101" s="55">
        <v>43.863641739999998</v>
      </c>
      <c r="R101" s="56">
        <v>1E-4</v>
      </c>
      <c r="S101" s="56">
        <v>1.1999999999999999E-3</v>
      </c>
      <c r="T101" s="56">
        <v>4.0000000000000002E-4</v>
      </c>
    </row>
    <row r="102" spans="1:20">
      <c r="A102" t="s">
        <v>538</v>
      </c>
      <c r="B102" t="s">
        <v>539</v>
      </c>
      <c r="C102" t="s">
        <v>96</v>
      </c>
      <c r="D102" t="s">
        <v>108</v>
      </c>
      <c r="E102" t="s">
        <v>540</v>
      </c>
      <c r="F102" t="s">
        <v>103</v>
      </c>
      <c r="G102" t="s">
        <v>541</v>
      </c>
      <c r="H102" t="s">
        <v>175</v>
      </c>
      <c r="I102" s="111" t="s">
        <v>3562</v>
      </c>
      <c r="J102" s="55">
        <v>4.8499999999999996</v>
      </c>
      <c r="K102" t="s">
        <v>98</v>
      </c>
      <c r="L102" s="56">
        <v>7.4999999999999997E-3</v>
      </c>
      <c r="M102" s="56">
        <v>4.1700000000000001E-2</v>
      </c>
      <c r="N102" s="55">
        <v>172885.48</v>
      </c>
      <c r="O102" s="55">
        <v>91.87</v>
      </c>
      <c r="P102" s="55">
        <v>0</v>
      </c>
      <c r="Q102" s="55">
        <v>158.829890476</v>
      </c>
      <c r="R102" s="56">
        <v>2.0000000000000001E-4</v>
      </c>
      <c r="S102" s="56">
        <v>4.1999999999999997E-3</v>
      </c>
      <c r="T102" s="56">
        <v>1.2999999999999999E-3</v>
      </c>
    </row>
    <row r="103" spans="1:20">
      <c r="A103" t="s">
        <v>542</v>
      </c>
      <c r="B103" t="s">
        <v>543</v>
      </c>
      <c r="C103" t="s">
        <v>96</v>
      </c>
      <c r="D103" t="s">
        <v>108</v>
      </c>
      <c r="E103" t="s">
        <v>544</v>
      </c>
      <c r="F103" t="s">
        <v>545</v>
      </c>
      <c r="G103" t="s">
        <v>546</v>
      </c>
      <c r="H103" t="s">
        <v>127</v>
      </c>
      <c r="I103" s="111" t="s">
        <v>3562</v>
      </c>
      <c r="J103" s="55">
        <v>3.98</v>
      </c>
      <c r="K103" t="s">
        <v>98</v>
      </c>
      <c r="L103" s="56">
        <v>0.04</v>
      </c>
      <c r="M103" s="56">
        <v>5.3400000000000003E-2</v>
      </c>
      <c r="N103" s="55">
        <v>163158.79999999999</v>
      </c>
      <c r="O103" s="55">
        <v>95.2</v>
      </c>
      <c r="P103" s="55">
        <v>0</v>
      </c>
      <c r="Q103" s="55">
        <v>155.3271776</v>
      </c>
      <c r="R103" s="56">
        <v>4.0000000000000002E-4</v>
      </c>
      <c r="S103" s="56">
        <v>4.1999999999999997E-3</v>
      </c>
      <c r="T103" s="56">
        <v>1.2999999999999999E-3</v>
      </c>
    </row>
    <row r="104" spans="1:20">
      <c r="A104" t="s">
        <v>547</v>
      </c>
      <c r="B104" t="s">
        <v>548</v>
      </c>
      <c r="C104" t="s">
        <v>96</v>
      </c>
      <c r="D104" t="s">
        <v>108</v>
      </c>
      <c r="E104" t="s">
        <v>463</v>
      </c>
      <c r="F104" t="s">
        <v>336</v>
      </c>
      <c r="G104" t="s">
        <v>541</v>
      </c>
      <c r="H104" t="s">
        <v>175</v>
      </c>
      <c r="I104" s="111" t="s">
        <v>3562</v>
      </c>
      <c r="J104" s="55">
        <v>1.46</v>
      </c>
      <c r="K104" t="s">
        <v>98</v>
      </c>
      <c r="L104" s="56">
        <v>2.0500000000000001E-2</v>
      </c>
      <c r="M104" s="56">
        <v>2.8400000000000002E-2</v>
      </c>
      <c r="N104" s="55">
        <v>15196.93</v>
      </c>
      <c r="O104" s="55">
        <v>111.63</v>
      </c>
      <c r="P104" s="55">
        <v>0</v>
      </c>
      <c r="Q104" s="55">
        <v>16.964332959</v>
      </c>
      <c r="R104" s="56">
        <v>0</v>
      </c>
      <c r="S104" s="56">
        <v>5.0000000000000001E-4</v>
      </c>
      <c r="T104" s="56">
        <v>1E-4</v>
      </c>
    </row>
    <row r="105" spans="1:20">
      <c r="A105" t="s">
        <v>549</v>
      </c>
      <c r="B105" t="s">
        <v>550</v>
      </c>
      <c r="C105" t="s">
        <v>96</v>
      </c>
      <c r="D105" t="s">
        <v>108</v>
      </c>
      <c r="E105" t="s">
        <v>463</v>
      </c>
      <c r="F105" t="s">
        <v>336</v>
      </c>
      <c r="G105" t="s">
        <v>541</v>
      </c>
      <c r="H105" t="s">
        <v>175</v>
      </c>
      <c r="I105" s="111" t="s">
        <v>3562</v>
      </c>
      <c r="J105" s="55">
        <v>2.29</v>
      </c>
      <c r="K105" t="s">
        <v>98</v>
      </c>
      <c r="L105" s="56">
        <v>2.0500000000000001E-2</v>
      </c>
      <c r="M105" s="56">
        <v>2.9899999999999999E-2</v>
      </c>
      <c r="N105" s="55">
        <v>85595.96</v>
      </c>
      <c r="O105" s="55">
        <v>111.3</v>
      </c>
      <c r="P105" s="55">
        <v>0</v>
      </c>
      <c r="Q105" s="55">
        <v>95.26830348</v>
      </c>
      <c r="R105" s="56">
        <v>1E-4</v>
      </c>
      <c r="S105" s="56">
        <v>2.5000000000000001E-3</v>
      </c>
      <c r="T105" s="56">
        <v>8.0000000000000004E-4</v>
      </c>
    </row>
    <row r="106" spans="1:20">
      <c r="A106" t="s">
        <v>551</v>
      </c>
      <c r="B106" t="s">
        <v>552</v>
      </c>
      <c r="C106" t="s">
        <v>96</v>
      </c>
      <c r="D106" t="s">
        <v>108</v>
      </c>
      <c r="E106" t="s">
        <v>463</v>
      </c>
      <c r="F106" t="s">
        <v>336</v>
      </c>
      <c r="G106" t="s">
        <v>541</v>
      </c>
      <c r="H106" t="s">
        <v>175</v>
      </c>
      <c r="I106" s="111" t="s">
        <v>3562</v>
      </c>
      <c r="J106" s="55">
        <v>5.01</v>
      </c>
      <c r="K106" t="s">
        <v>98</v>
      </c>
      <c r="L106" s="56">
        <v>8.3999999999999995E-3</v>
      </c>
      <c r="M106" s="56">
        <v>3.4000000000000002E-2</v>
      </c>
      <c r="N106" s="55">
        <v>236330.82</v>
      </c>
      <c r="O106" s="55">
        <v>98.31</v>
      </c>
      <c r="P106" s="55">
        <v>0</v>
      </c>
      <c r="Q106" s="55">
        <v>232.336829142</v>
      </c>
      <c r="R106" s="56">
        <v>2.9999999999999997E-4</v>
      </c>
      <c r="S106" s="56">
        <v>6.1999999999999998E-3</v>
      </c>
      <c r="T106" s="56">
        <v>1.9E-3</v>
      </c>
    </row>
    <row r="107" spans="1:20">
      <c r="A107" t="s">
        <v>553</v>
      </c>
      <c r="B107" t="s">
        <v>554</v>
      </c>
      <c r="C107" t="s">
        <v>96</v>
      </c>
      <c r="D107" t="s">
        <v>108</v>
      </c>
      <c r="E107" t="s">
        <v>463</v>
      </c>
      <c r="F107" t="s">
        <v>336</v>
      </c>
      <c r="G107" t="s">
        <v>541</v>
      </c>
      <c r="H107" t="s">
        <v>175</v>
      </c>
      <c r="I107" s="111" t="s">
        <v>3562</v>
      </c>
      <c r="J107" s="55">
        <v>6.04</v>
      </c>
      <c r="K107" t="s">
        <v>98</v>
      </c>
      <c r="L107" s="56">
        <v>5.0000000000000001E-3</v>
      </c>
      <c r="M107" s="56">
        <v>3.4500000000000003E-2</v>
      </c>
      <c r="N107" s="55">
        <v>30352.81</v>
      </c>
      <c r="O107" s="55">
        <v>92.12</v>
      </c>
      <c r="P107" s="55">
        <v>0</v>
      </c>
      <c r="Q107" s="55">
        <v>27.961008572000001</v>
      </c>
      <c r="R107" s="56">
        <v>2.0000000000000001E-4</v>
      </c>
      <c r="S107" s="56">
        <v>6.9999999999999999E-4</v>
      </c>
      <c r="T107" s="56">
        <v>2.0000000000000001E-4</v>
      </c>
    </row>
    <row r="108" spans="1:20">
      <c r="A108" t="s">
        <v>555</v>
      </c>
      <c r="B108" t="s">
        <v>556</v>
      </c>
      <c r="C108" t="s">
        <v>96</v>
      </c>
      <c r="D108" t="s">
        <v>108</v>
      </c>
      <c r="E108" t="s">
        <v>463</v>
      </c>
      <c r="F108" t="s">
        <v>336</v>
      </c>
      <c r="G108" t="s">
        <v>541</v>
      </c>
      <c r="H108" t="s">
        <v>175</v>
      </c>
      <c r="I108" s="111" t="s">
        <v>3562</v>
      </c>
      <c r="J108" s="55">
        <v>5.93</v>
      </c>
      <c r="K108" t="s">
        <v>98</v>
      </c>
      <c r="L108" s="56">
        <v>9.7000000000000003E-3</v>
      </c>
      <c r="M108" s="56">
        <v>3.8399999999999997E-2</v>
      </c>
      <c r="N108" s="55">
        <v>139843.65</v>
      </c>
      <c r="O108" s="55">
        <v>93.04</v>
      </c>
      <c r="P108" s="55">
        <v>0</v>
      </c>
      <c r="Q108" s="55">
        <v>130.11053196</v>
      </c>
      <c r="R108" s="56">
        <v>2.9999999999999997E-4</v>
      </c>
      <c r="S108" s="56">
        <v>3.5000000000000001E-3</v>
      </c>
      <c r="T108" s="56">
        <v>1.1000000000000001E-3</v>
      </c>
    </row>
    <row r="109" spans="1:20">
      <c r="A109" t="s">
        <v>557</v>
      </c>
      <c r="B109" t="s">
        <v>558</v>
      </c>
      <c r="C109" t="s">
        <v>96</v>
      </c>
      <c r="D109" t="s">
        <v>108</v>
      </c>
      <c r="E109" t="s">
        <v>559</v>
      </c>
      <c r="F109" t="s">
        <v>113</v>
      </c>
      <c r="G109" t="s">
        <v>541</v>
      </c>
      <c r="H109" t="s">
        <v>175</v>
      </c>
      <c r="I109" s="111" t="s">
        <v>3562</v>
      </c>
      <c r="J109" s="55">
        <v>0.5</v>
      </c>
      <c r="K109" t="s">
        <v>98</v>
      </c>
      <c r="L109" s="56">
        <v>1.9800000000000002E-2</v>
      </c>
      <c r="M109" s="56">
        <v>3.7699999999999997E-2</v>
      </c>
      <c r="N109" s="55">
        <v>34012.04</v>
      </c>
      <c r="O109" s="55">
        <v>110.52</v>
      </c>
      <c r="P109" s="55">
        <v>0.37547999999999998</v>
      </c>
      <c r="Q109" s="55">
        <v>37.965586608000002</v>
      </c>
      <c r="R109" s="56">
        <v>2.0000000000000001E-4</v>
      </c>
      <c r="S109" s="56">
        <v>1E-3</v>
      </c>
      <c r="T109" s="56">
        <v>2.9999999999999997E-4</v>
      </c>
    </row>
    <row r="110" spans="1:20">
      <c r="A110" t="s">
        <v>560</v>
      </c>
      <c r="B110" t="s">
        <v>561</v>
      </c>
      <c r="C110" t="s">
        <v>96</v>
      </c>
      <c r="D110" t="s">
        <v>108</v>
      </c>
      <c r="E110" t="s">
        <v>562</v>
      </c>
      <c r="F110" t="s">
        <v>317</v>
      </c>
      <c r="G110" t="s">
        <v>541</v>
      </c>
      <c r="H110" t="s">
        <v>175</v>
      </c>
      <c r="I110" s="111" t="s">
        <v>3562</v>
      </c>
      <c r="J110" s="55">
        <v>2.82</v>
      </c>
      <c r="K110" t="s">
        <v>98</v>
      </c>
      <c r="L110" s="56">
        <v>1.9400000000000001E-2</v>
      </c>
      <c r="M110" s="56">
        <v>2.1399999999999999E-2</v>
      </c>
      <c r="N110" s="55">
        <v>2540.14</v>
      </c>
      <c r="O110" s="55">
        <v>111.9</v>
      </c>
      <c r="P110" s="55">
        <v>0</v>
      </c>
      <c r="Q110" s="55">
        <v>2.84241666</v>
      </c>
      <c r="R110" s="56">
        <v>0</v>
      </c>
      <c r="S110" s="56">
        <v>1E-4</v>
      </c>
      <c r="T110" s="56">
        <v>0</v>
      </c>
    </row>
    <row r="111" spans="1:20">
      <c r="A111" t="s">
        <v>563</v>
      </c>
      <c r="B111" t="s">
        <v>564</v>
      </c>
      <c r="C111" t="s">
        <v>96</v>
      </c>
      <c r="D111" t="s">
        <v>108</v>
      </c>
      <c r="E111" t="s">
        <v>562</v>
      </c>
      <c r="F111" t="s">
        <v>317</v>
      </c>
      <c r="G111" t="s">
        <v>541</v>
      </c>
      <c r="H111" t="s">
        <v>175</v>
      </c>
      <c r="I111" s="111" t="s">
        <v>3562</v>
      </c>
      <c r="J111" s="55">
        <v>3.8</v>
      </c>
      <c r="K111" t="s">
        <v>98</v>
      </c>
      <c r="L111" s="56">
        <v>1.23E-2</v>
      </c>
      <c r="M111" s="56">
        <v>2.3300000000000001E-2</v>
      </c>
      <c r="N111" s="55">
        <v>183994.63</v>
      </c>
      <c r="O111" s="55">
        <v>107.66</v>
      </c>
      <c r="P111" s="55">
        <v>0</v>
      </c>
      <c r="Q111" s="55">
        <v>198.088618658</v>
      </c>
      <c r="R111" s="56">
        <v>1E-4</v>
      </c>
      <c r="S111" s="56">
        <v>5.3E-3</v>
      </c>
      <c r="T111" s="56">
        <v>1.6000000000000001E-3</v>
      </c>
    </row>
    <row r="112" spans="1:20">
      <c r="A112" t="s">
        <v>565</v>
      </c>
      <c r="B112" t="s">
        <v>566</v>
      </c>
      <c r="C112" t="s">
        <v>96</v>
      </c>
      <c r="D112" t="s">
        <v>108</v>
      </c>
      <c r="E112" t="s">
        <v>567</v>
      </c>
      <c r="F112" t="s">
        <v>110</v>
      </c>
      <c r="G112" t="s">
        <v>541</v>
      </c>
      <c r="H112" t="s">
        <v>175</v>
      </c>
      <c r="I112" s="111" t="s">
        <v>3562</v>
      </c>
      <c r="J112" s="55">
        <v>1.51</v>
      </c>
      <c r="K112" t="s">
        <v>98</v>
      </c>
      <c r="L112" s="56">
        <v>1.8499999999999999E-2</v>
      </c>
      <c r="M112" s="56">
        <v>2.98E-2</v>
      </c>
      <c r="N112" s="55">
        <v>18485.03</v>
      </c>
      <c r="O112" s="55">
        <v>108.37</v>
      </c>
      <c r="P112" s="55">
        <v>0</v>
      </c>
      <c r="Q112" s="55">
        <v>20.032227011</v>
      </c>
      <c r="R112" s="56">
        <v>0</v>
      </c>
      <c r="S112" s="56">
        <v>5.0000000000000001E-4</v>
      </c>
      <c r="T112" s="56">
        <v>2.0000000000000001E-4</v>
      </c>
    </row>
    <row r="113" spans="1:20">
      <c r="A113" t="s">
        <v>568</v>
      </c>
      <c r="B113" t="s">
        <v>569</v>
      </c>
      <c r="C113" t="s">
        <v>96</v>
      </c>
      <c r="D113" t="s">
        <v>108</v>
      </c>
      <c r="E113" t="s">
        <v>567</v>
      </c>
      <c r="F113" t="s">
        <v>110</v>
      </c>
      <c r="G113" t="s">
        <v>541</v>
      </c>
      <c r="H113" t="s">
        <v>175</v>
      </c>
      <c r="I113" s="111" t="s">
        <v>3562</v>
      </c>
      <c r="J113" s="55">
        <v>2.14</v>
      </c>
      <c r="K113" t="s">
        <v>98</v>
      </c>
      <c r="L113" s="56">
        <v>3.2000000000000001E-2</v>
      </c>
      <c r="M113" s="56">
        <v>3.2099999999999997E-2</v>
      </c>
      <c r="N113" s="55">
        <v>245413.97</v>
      </c>
      <c r="O113" s="55">
        <v>103.92</v>
      </c>
      <c r="P113" s="55">
        <v>0</v>
      </c>
      <c r="Q113" s="55">
        <v>255.034197624</v>
      </c>
      <c r="R113" s="56">
        <v>6.9999999999999999E-4</v>
      </c>
      <c r="S113" s="56">
        <v>6.7999999999999996E-3</v>
      </c>
      <c r="T113" s="56">
        <v>2.0999999999999999E-3</v>
      </c>
    </row>
    <row r="114" spans="1:20">
      <c r="A114" t="s">
        <v>570</v>
      </c>
      <c r="B114" t="s">
        <v>571</v>
      </c>
      <c r="C114" t="s">
        <v>96</v>
      </c>
      <c r="D114" t="s">
        <v>108</v>
      </c>
      <c r="E114" t="s">
        <v>572</v>
      </c>
      <c r="F114" t="s">
        <v>110</v>
      </c>
      <c r="G114" t="s">
        <v>541</v>
      </c>
      <c r="H114" t="s">
        <v>175</v>
      </c>
      <c r="I114" s="111" t="s">
        <v>3562</v>
      </c>
      <c r="J114" s="55">
        <v>0.24</v>
      </c>
      <c r="K114" t="s">
        <v>98</v>
      </c>
      <c r="L114" s="56">
        <v>3.15E-2</v>
      </c>
      <c r="M114" s="56">
        <v>6.4799999999999996E-2</v>
      </c>
      <c r="N114" s="55">
        <v>66081.14</v>
      </c>
      <c r="O114" s="55">
        <v>111.21</v>
      </c>
      <c r="P114" s="55">
        <v>0</v>
      </c>
      <c r="Q114" s="55">
        <v>73.488835793999996</v>
      </c>
      <c r="R114" s="56">
        <v>5.0000000000000001E-4</v>
      </c>
      <c r="S114" s="56">
        <v>2E-3</v>
      </c>
      <c r="T114" s="56">
        <v>5.9999999999999995E-4</v>
      </c>
    </row>
    <row r="115" spans="1:20">
      <c r="A115" t="s">
        <v>573</v>
      </c>
      <c r="B115" t="s">
        <v>574</v>
      </c>
      <c r="C115" t="s">
        <v>96</v>
      </c>
      <c r="D115" t="s">
        <v>108</v>
      </c>
      <c r="E115" t="s">
        <v>572</v>
      </c>
      <c r="F115" t="s">
        <v>110</v>
      </c>
      <c r="G115" t="s">
        <v>541</v>
      </c>
      <c r="H115" t="s">
        <v>175</v>
      </c>
      <c r="I115" s="111" t="s">
        <v>3562</v>
      </c>
      <c r="J115" s="55">
        <v>2.58</v>
      </c>
      <c r="K115" t="s">
        <v>98</v>
      </c>
      <c r="L115" s="56">
        <v>0.01</v>
      </c>
      <c r="M115" s="56">
        <v>3.6400000000000002E-2</v>
      </c>
      <c r="N115" s="55">
        <v>149826.26999999999</v>
      </c>
      <c r="O115" s="55">
        <v>101.24</v>
      </c>
      <c r="P115" s="55">
        <v>0</v>
      </c>
      <c r="Q115" s="55">
        <v>151.68411574800001</v>
      </c>
      <c r="R115" s="56">
        <v>4.0000000000000002E-4</v>
      </c>
      <c r="S115" s="56">
        <v>4.1000000000000003E-3</v>
      </c>
      <c r="T115" s="56">
        <v>1.1999999999999999E-3</v>
      </c>
    </row>
    <row r="116" spans="1:20">
      <c r="A116" t="s">
        <v>575</v>
      </c>
      <c r="B116" t="s">
        <v>576</v>
      </c>
      <c r="C116" t="s">
        <v>96</v>
      </c>
      <c r="D116" t="s">
        <v>108</v>
      </c>
      <c r="E116" t="s">
        <v>572</v>
      </c>
      <c r="F116" t="s">
        <v>110</v>
      </c>
      <c r="G116" t="s">
        <v>541</v>
      </c>
      <c r="H116" t="s">
        <v>175</v>
      </c>
      <c r="I116" s="111" t="s">
        <v>3562</v>
      </c>
      <c r="J116" s="55">
        <v>3.16</v>
      </c>
      <c r="K116" t="s">
        <v>98</v>
      </c>
      <c r="L116" s="56">
        <v>3.2300000000000002E-2</v>
      </c>
      <c r="M116" s="56">
        <v>3.7499999999999999E-2</v>
      </c>
      <c r="N116" s="55">
        <v>164871.31</v>
      </c>
      <c r="O116" s="55">
        <v>102.58</v>
      </c>
      <c r="P116" s="55">
        <v>0</v>
      </c>
      <c r="Q116" s="55">
        <v>169.124989798</v>
      </c>
      <c r="R116" s="56">
        <v>4.0000000000000002E-4</v>
      </c>
      <c r="S116" s="56">
        <v>4.4999999999999997E-3</v>
      </c>
      <c r="T116" s="56">
        <v>1.4E-3</v>
      </c>
    </row>
    <row r="117" spans="1:20">
      <c r="A117" t="s">
        <v>577</v>
      </c>
      <c r="B117" t="s">
        <v>578</v>
      </c>
      <c r="C117" t="s">
        <v>96</v>
      </c>
      <c r="D117" t="s">
        <v>108</v>
      </c>
      <c r="E117" t="s">
        <v>579</v>
      </c>
      <c r="F117" t="s">
        <v>103</v>
      </c>
      <c r="G117" t="s">
        <v>541</v>
      </c>
      <c r="H117" t="s">
        <v>175</v>
      </c>
      <c r="I117" s="111" t="s">
        <v>3562</v>
      </c>
      <c r="J117" s="55">
        <v>4.67</v>
      </c>
      <c r="K117" t="s">
        <v>98</v>
      </c>
      <c r="L117" s="56">
        <v>0.03</v>
      </c>
      <c r="M117" s="56">
        <v>3.85E-2</v>
      </c>
      <c r="N117" s="55">
        <v>99241.34</v>
      </c>
      <c r="O117" s="55">
        <v>97.18</v>
      </c>
      <c r="P117" s="55">
        <v>0</v>
      </c>
      <c r="Q117" s="55">
        <v>96.442734212000005</v>
      </c>
      <c r="R117" s="56">
        <v>4.0000000000000002E-4</v>
      </c>
      <c r="S117" s="56">
        <v>2.5999999999999999E-3</v>
      </c>
      <c r="T117" s="56">
        <v>8.0000000000000004E-4</v>
      </c>
    </row>
    <row r="118" spans="1:20">
      <c r="A118" t="s">
        <v>580</v>
      </c>
      <c r="B118" t="s">
        <v>581</v>
      </c>
      <c r="C118" t="s">
        <v>96</v>
      </c>
      <c r="D118" t="s">
        <v>108</v>
      </c>
      <c r="E118" t="s">
        <v>582</v>
      </c>
      <c r="F118" t="s">
        <v>336</v>
      </c>
      <c r="G118" t="s">
        <v>546</v>
      </c>
      <c r="H118" t="s">
        <v>127</v>
      </c>
      <c r="I118" s="111" t="s">
        <v>3562</v>
      </c>
      <c r="J118" s="55">
        <v>1.88</v>
      </c>
      <c r="K118" t="s">
        <v>98</v>
      </c>
      <c r="L118" s="56">
        <v>2.5000000000000001E-2</v>
      </c>
      <c r="M118" s="56">
        <v>2.6499999999999999E-2</v>
      </c>
      <c r="N118" s="55">
        <v>72388.36</v>
      </c>
      <c r="O118" s="55">
        <v>112.49</v>
      </c>
      <c r="P118" s="55">
        <v>0</v>
      </c>
      <c r="Q118" s="55">
        <v>81.429666163999997</v>
      </c>
      <c r="R118" s="56">
        <v>2.0000000000000001E-4</v>
      </c>
      <c r="S118" s="56">
        <v>2.2000000000000001E-3</v>
      </c>
      <c r="T118" s="56">
        <v>6.9999999999999999E-4</v>
      </c>
    </row>
    <row r="119" spans="1:20">
      <c r="A119" t="s">
        <v>583</v>
      </c>
      <c r="B119" t="s">
        <v>584</v>
      </c>
      <c r="C119" t="s">
        <v>96</v>
      </c>
      <c r="D119" t="s">
        <v>108</v>
      </c>
      <c r="E119" t="s">
        <v>582</v>
      </c>
      <c r="F119" t="s">
        <v>336</v>
      </c>
      <c r="G119" t="s">
        <v>546</v>
      </c>
      <c r="H119" t="s">
        <v>127</v>
      </c>
      <c r="I119" s="111" t="s">
        <v>3562</v>
      </c>
      <c r="J119" s="55">
        <v>5.3</v>
      </c>
      <c r="K119" t="s">
        <v>98</v>
      </c>
      <c r="L119" s="56">
        <v>1.9E-2</v>
      </c>
      <c r="M119" s="56">
        <v>3.4500000000000003E-2</v>
      </c>
      <c r="N119" s="55">
        <v>83941.94</v>
      </c>
      <c r="O119" s="55">
        <v>103.41</v>
      </c>
      <c r="P119" s="55">
        <v>0</v>
      </c>
      <c r="Q119" s="55">
        <v>86.804360153999994</v>
      </c>
      <c r="R119" s="56">
        <v>2.9999999999999997E-4</v>
      </c>
      <c r="S119" s="56">
        <v>2.3E-3</v>
      </c>
      <c r="T119" s="56">
        <v>6.9999999999999999E-4</v>
      </c>
    </row>
    <row r="120" spans="1:20">
      <c r="A120" t="s">
        <v>585</v>
      </c>
      <c r="B120" t="s">
        <v>586</v>
      </c>
      <c r="C120" t="s">
        <v>96</v>
      </c>
      <c r="D120" t="s">
        <v>108</v>
      </c>
      <c r="E120" t="s">
        <v>582</v>
      </c>
      <c r="F120" t="s">
        <v>336</v>
      </c>
      <c r="G120" t="s">
        <v>546</v>
      </c>
      <c r="H120" t="s">
        <v>127</v>
      </c>
      <c r="I120" s="111" t="s">
        <v>3562</v>
      </c>
      <c r="J120" s="55">
        <v>7.13</v>
      </c>
      <c r="K120" t="s">
        <v>98</v>
      </c>
      <c r="L120" s="56">
        <v>3.8999999999999998E-3</v>
      </c>
      <c r="M120" s="56">
        <v>3.7499999999999999E-2</v>
      </c>
      <c r="N120" s="55">
        <v>90057.54</v>
      </c>
      <c r="O120" s="55">
        <v>85.22</v>
      </c>
      <c r="P120" s="55">
        <v>0</v>
      </c>
      <c r="Q120" s="55">
        <v>76.747035588000003</v>
      </c>
      <c r="R120" s="56">
        <v>4.0000000000000002E-4</v>
      </c>
      <c r="S120" s="56">
        <v>2.0999999999999999E-3</v>
      </c>
      <c r="T120" s="56">
        <v>5.9999999999999995E-4</v>
      </c>
    </row>
    <row r="121" spans="1:20">
      <c r="A121" t="s">
        <v>588</v>
      </c>
      <c r="B121" t="s">
        <v>589</v>
      </c>
      <c r="C121" t="s">
        <v>96</v>
      </c>
      <c r="D121" t="s">
        <v>108</v>
      </c>
      <c r="E121" t="s">
        <v>590</v>
      </c>
      <c r="F121" t="s">
        <v>591</v>
      </c>
      <c r="G121" t="s">
        <v>546</v>
      </c>
      <c r="H121" t="s">
        <v>127</v>
      </c>
      <c r="I121" s="111" t="s">
        <v>3562</v>
      </c>
      <c r="J121" s="55">
        <v>1.28</v>
      </c>
      <c r="K121" t="s">
        <v>98</v>
      </c>
      <c r="L121" s="56">
        <v>1.8499999999999999E-2</v>
      </c>
      <c r="M121" s="56">
        <v>2.0500000000000001E-2</v>
      </c>
      <c r="N121" s="55">
        <v>99431.93</v>
      </c>
      <c r="O121" s="55">
        <v>111.15</v>
      </c>
      <c r="P121" s="55">
        <v>0</v>
      </c>
      <c r="Q121" s="55">
        <v>110.518590195</v>
      </c>
      <c r="R121" s="56">
        <v>2.0000000000000001E-4</v>
      </c>
      <c r="S121" s="56">
        <v>3.0000000000000001E-3</v>
      </c>
      <c r="T121" s="56">
        <v>8.9999999999999998E-4</v>
      </c>
    </row>
    <row r="122" spans="1:20">
      <c r="A122" t="s">
        <v>592</v>
      </c>
      <c r="B122" t="s">
        <v>593</v>
      </c>
      <c r="C122" t="s">
        <v>96</v>
      </c>
      <c r="D122" t="s">
        <v>108</v>
      </c>
      <c r="E122" t="s">
        <v>590</v>
      </c>
      <c r="F122" t="s">
        <v>591</v>
      </c>
      <c r="G122" t="s">
        <v>546</v>
      </c>
      <c r="H122" t="s">
        <v>127</v>
      </c>
      <c r="I122" s="111" t="s">
        <v>3562</v>
      </c>
      <c r="J122" s="55">
        <v>3.68</v>
      </c>
      <c r="K122" t="s">
        <v>98</v>
      </c>
      <c r="L122" s="56">
        <v>0.01</v>
      </c>
      <c r="M122" s="56">
        <v>4.1099999999999998E-2</v>
      </c>
      <c r="N122" s="55">
        <v>325749.71999999997</v>
      </c>
      <c r="O122" s="55">
        <v>97.46</v>
      </c>
      <c r="P122" s="55">
        <v>0</v>
      </c>
      <c r="Q122" s="55">
        <v>317.47567711200003</v>
      </c>
      <c r="R122" s="56">
        <v>2.9999999999999997E-4</v>
      </c>
      <c r="S122" s="56">
        <v>8.5000000000000006E-3</v>
      </c>
      <c r="T122" s="56">
        <v>2.5999999999999999E-3</v>
      </c>
    </row>
    <row r="123" spans="1:20">
      <c r="A123" t="s">
        <v>594</v>
      </c>
      <c r="B123" t="s">
        <v>595</v>
      </c>
      <c r="C123" t="s">
        <v>96</v>
      </c>
      <c r="D123" t="s">
        <v>108</v>
      </c>
      <c r="E123" t="s">
        <v>590</v>
      </c>
      <c r="F123" t="s">
        <v>591</v>
      </c>
      <c r="G123" t="s">
        <v>546</v>
      </c>
      <c r="H123" t="s">
        <v>127</v>
      </c>
      <c r="I123" s="111" t="s">
        <v>3562</v>
      </c>
      <c r="J123" s="55">
        <v>2.33</v>
      </c>
      <c r="K123" t="s">
        <v>98</v>
      </c>
      <c r="L123" s="56">
        <v>3.5400000000000001E-2</v>
      </c>
      <c r="M123" s="56">
        <v>3.73E-2</v>
      </c>
      <c r="N123" s="55">
        <v>316120.18</v>
      </c>
      <c r="O123" s="55">
        <v>103.99</v>
      </c>
      <c r="P123" s="55">
        <v>0</v>
      </c>
      <c r="Q123" s="55">
        <v>328.73337518199997</v>
      </c>
      <c r="R123" s="56">
        <v>5.0000000000000001E-4</v>
      </c>
      <c r="S123" s="56">
        <v>8.8000000000000005E-3</v>
      </c>
      <c r="T123" s="56">
        <v>2.7000000000000001E-3</v>
      </c>
    </row>
    <row r="124" spans="1:20">
      <c r="A124" t="s">
        <v>596</v>
      </c>
      <c r="B124" t="s">
        <v>597</v>
      </c>
      <c r="C124" t="s">
        <v>96</v>
      </c>
      <c r="D124" t="s">
        <v>108</v>
      </c>
      <c r="E124" t="s">
        <v>590</v>
      </c>
      <c r="F124" t="s">
        <v>591</v>
      </c>
      <c r="G124" t="s">
        <v>546</v>
      </c>
      <c r="H124" t="s">
        <v>127</v>
      </c>
      <c r="I124" s="111" t="s">
        <v>3562</v>
      </c>
      <c r="J124" s="55">
        <v>0.89</v>
      </c>
      <c r="K124" t="s">
        <v>98</v>
      </c>
      <c r="L124" s="56">
        <v>0.01</v>
      </c>
      <c r="M124" s="56">
        <v>2.9600000000000001E-2</v>
      </c>
      <c r="N124" s="55">
        <v>196569.96</v>
      </c>
      <c r="O124" s="55">
        <v>108.89</v>
      </c>
      <c r="P124" s="55">
        <v>0</v>
      </c>
      <c r="Q124" s="55">
        <v>214.04502944399999</v>
      </c>
      <c r="R124" s="56">
        <v>2.0000000000000001E-4</v>
      </c>
      <c r="S124" s="56">
        <v>5.7000000000000002E-3</v>
      </c>
      <c r="T124" s="56">
        <v>1.8E-3</v>
      </c>
    </row>
    <row r="125" spans="1:20">
      <c r="A125" t="s">
        <v>599</v>
      </c>
      <c r="B125" t="s">
        <v>600</v>
      </c>
      <c r="C125" t="s">
        <v>96</v>
      </c>
      <c r="D125" t="s">
        <v>108</v>
      </c>
      <c r="E125" t="s">
        <v>601</v>
      </c>
      <c r="F125" t="s">
        <v>336</v>
      </c>
      <c r="G125" t="s">
        <v>546</v>
      </c>
      <c r="H125" t="s">
        <v>127</v>
      </c>
      <c r="I125" s="111" t="s">
        <v>3562</v>
      </c>
      <c r="J125" s="55">
        <v>3.48</v>
      </c>
      <c r="K125" t="s">
        <v>98</v>
      </c>
      <c r="L125" s="56">
        <v>2.75E-2</v>
      </c>
      <c r="M125" s="56">
        <v>2.5700000000000001E-2</v>
      </c>
      <c r="N125" s="55">
        <v>161393.32</v>
      </c>
      <c r="O125" s="55">
        <v>111.53</v>
      </c>
      <c r="P125" s="55">
        <v>0</v>
      </c>
      <c r="Q125" s="55">
        <v>180.001969796</v>
      </c>
      <c r="R125" s="56">
        <v>2.9999999999999997E-4</v>
      </c>
      <c r="S125" s="56">
        <v>4.7999999999999996E-3</v>
      </c>
      <c r="T125" s="56">
        <v>1.5E-3</v>
      </c>
    </row>
    <row r="126" spans="1:20">
      <c r="A126" t="s">
        <v>602</v>
      </c>
      <c r="B126" t="s">
        <v>603</v>
      </c>
      <c r="C126" t="s">
        <v>96</v>
      </c>
      <c r="D126" t="s">
        <v>108</v>
      </c>
      <c r="E126" t="s">
        <v>601</v>
      </c>
      <c r="F126" t="s">
        <v>336</v>
      </c>
      <c r="G126" t="s">
        <v>546</v>
      </c>
      <c r="H126" t="s">
        <v>127</v>
      </c>
      <c r="I126" s="111" t="s">
        <v>3562</v>
      </c>
      <c r="J126" s="55">
        <v>4.95</v>
      </c>
      <c r="K126" t="s">
        <v>98</v>
      </c>
      <c r="L126" s="56">
        <v>8.5000000000000006E-3</v>
      </c>
      <c r="M126" s="56">
        <v>2.9899999999999999E-2</v>
      </c>
      <c r="N126" s="55">
        <v>131469.48000000001</v>
      </c>
      <c r="O126" s="55">
        <v>98.97</v>
      </c>
      <c r="P126" s="55">
        <v>0</v>
      </c>
      <c r="Q126" s="55">
        <v>130.11534435600001</v>
      </c>
      <c r="R126" s="56">
        <v>2.9999999999999997E-4</v>
      </c>
      <c r="S126" s="56">
        <v>3.5000000000000001E-3</v>
      </c>
      <c r="T126" s="56">
        <v>1.1000000000000001E-3</v>
      </c>
    </row>
    <row r="127" spans="1:20">
      <c r="A127" t="s">
        <v>604</v>
      </c>
      <c r="B127" t="s">
        <v>605</v>
      </c>
      <c r="C127" t="s">
        <v>96</v>
      </c>
      <c r="D127" t="s">
        <v>108</v>
      </c>
      <c r="E127" t="s">
        <v>601</v>
      </c>
      <c r="F127" t="s">
        <v>336</v>
      </c>
      <c r="G127" t="s">
        <v>546</v>
      </c>
      <c r="H127" t="s">
        <v>127</v>
      </c>
      <c r="I127" s="111" t="s">
        <v>3562</v>
      </c>
      <c r="J127" s="55">
        <v>6.41</v>
      </c>
      <c r="K127" t="s">
        <v>98</v>
      </c>
      <c r="L127" s="56">
        <v>3.1800000000000002E-2</v>
      </c>
      <c r="M127" s="56">
        <v>3.2500000000000001E-2</v>
      </c>
      <c r="N127" s="55">
        <v>131348.95000000001</v>
      </c>
      <c r="O127" s="55">
        <v>102.29</v>
      </c>
      <c r="P127" s="55">
        <v>0</v>
      </c>
      <c r="Q127" s="55">
        <v>134.356840955</v>
      </c>
      <c r="R127" s="56">
        <v>6.9999999999999999E-4</v>
      </c>
      <c r="S127" s="56">
        <v>3.5999999999999999E-3</v>
      </c>
      <c r="T127" s="56">
        <v>1.1000000000000001E-3</v>
      </c>
    </row>
    <row r="128" spans="1:20">
      <c r="A128" t="s">
        <v>606</v>
      </c>
      <c r="B128" t="s">
        <v>607</v>
      </c>
      <c r="C128" t="s">
        <v>96</v>
      </c>
      <c r="D128" t="s">
        <v>108</v>
      </c>
      <c r="E128" t="s">
        <v>608</v>
      </c>
      <c r="F128" t="s">
        <v>609</v>
      </c>
      <c r="G128" t="s">
        <v>610</v>
      </c>
      <c r="H128" t="s">
        <v>127</v>
      </c>
      <c r="I128" s="111" t="s">
        <v>3562</v>
      </c>
      <c r="J128" s="55">
        <v>3.89</v>
      </c>
      <c r="K128" t="s">
        <v>98</v>
      </c>
      <c r="L128" s="56">
        <v>3.2500000000000001E-2</v>
      </c>
      <c r="M128" s="56">
        <v>3.8899999999999997E-2</v>
      </c>
      <c r="N128" s="55">
        <v>166486.94</v>
      </c>
      <c r="O128" s="55">
        <v>102.69</v>
      </c>
      <c r="P128" s="55">
        <v>0</v>
      </c>
      <c r="Q128" s="55">
        <v>170.965438686</v>
      </c>
      <c r="R128" s="56">
        <v>5.9999999999999995E-4</v>
      </c>
      <c r="S128" s="56">
        <v>4.5999999999999999E-3</v>
      </c>
      <c r="T128" s="56">
        <v>1.4E-3</v>
      </c>
    </row>
    <row r="129" spans="1:20">
      <c r="A129" t="s">
        <v>611</v>
      </c>
      <c r="B129" t="s">
        <v>612</v>
      </c>
      <c r="C129" t="s">
        <v>96</v>
      </c>
      <c r="D129" t="s">
        <v>108</v>
      </c>
      <c r="E129" t="s">
        <v>613</v>
      </c>
      <c r="F129" t="s">
        <v>614</v>
      </c>
      <c r="G129" t="s">
        <v>610</v>
      </c>
      <c r="H129" t="s">
        <v>127</v>
      </c>
      <c r="I129" s="111" t="s">
        <v>3562</v>
      </c>
      <c r="J129" s="55">
        <v>2.1800000000000002</v>
      </c>
      <c r="K129" t="s">
        <v>98</v>
      </c>
      <c r="L129" s="56">
        <v>2.5700000000000001E-2</v>
      </c>
      <c r="M129" s="56">
        <v>3.2500000000000001E-2</v>
      </c>
      <c r="N129" s="55">
        <v>208444.67</v>
      </c>
      <c r="O129" s="55">
        <v>111.45</v>
      </c>
      <c r="P129" s="55">
        <v>0</v>
      </c>
      <c r="Q129" s="55">
        <v>232.31158471500001</v>
      </c>
      <c r="R129" s="56">
        <v>2.0000000000000001E-4</v>
      </c>
      <c r="S129" s="56">
        <v>6.1999999999999998E-3</v>
      </c>
      <c r="T129" s="56">
        <v>1.9E-3</v>
      </c>
    </row>
    <row r="130" spans="1:20">
      <c r="A130" t="s">
        <v>615</v>
      </c>
      <c r="B130" t="s">
        <v>616</v>
      </c>
      <c r="C130" t="s">
        <v>96</v>
      </c>
      <c r="D130" t="s">
        <v>108</v>
      </c>
      <c r="E130" t="s">
        <v>613</v>
      </c>
      <c r="F130" t="s">
        <v>614</v>
      </c>
      <c r="G130" t="s">
        <v>610</v>
      </c>
      <c r="H130" t="s">
        <v>127</v>
      </c>
      <c r="I130" s="111" t="s">
        <v>3562</v>
      </c>
      <c r="J130" s="55">
        <v>4.01</v>
      </c>
      <c r="K130" t="s">
        <v>98</v>
      </c>
      <c r="L130" s="56">
        <v>0.04</v>
      </c>
      <c r="M130" s="56">
        <v>3.5200000000000002E-2</v>
      </c>
      <c r="N130" s="55">
        <v>118336.07</v>
      </c>
      <c r="O130" s="55">
        <v>103.87</v>
      </c>
      <c r="P130" s="55">
        <v>0</v>
      </c>
      <c r="Q130" s="55">
        <v>122.915675909</v>
      </c>
      <c r="R130" s="56">
        <v>4.0000000000000002E-4</v>
      </c>
      <c r="S130" s="56">
        <v>3.3E-3</v>
      </c>
      <c r="T130" s="56">
        <v>1E-3</v>
      </c>
    </row>
    <row r="131" spans="1:20">
      <c r="A131" t="s">
        <v>617</v>
      </c>
      <c r="B131" t="s">
        <v>618</v>
      </c>
      <c r="C131" t="s">
        <v>96</v>
      </c>
      <c r="D131" t="s">
        <v>108</v>
      </c>
      <c r="E131" t="s">
        <v>613</v>
      </c>
      <c r="F131" t="s">
        <v>614</v>
      </c>
      <c r="G131" t="s">
        <v>610</v>
      </c>
      <c r="H131" t="s">
        <v>127</v>
      </c>
      <c r="I131" s="111" t="s">
        <v>3562</v>
      </c>
      <c r="J131" s="55">
        <v>0.98</v>
      </c>
      <c r="K131" t="s">
        <v>98</v>
      </c>
      <c r="L131" s="56">
        <v>1.2200000000000001E-2</v>
      </c>
      <c r="M131" s="56">
        <v>2.8299999999999999E-2</v>
      </c>
      <c r="N131" s="55">
        <v>30264.66</v>
      </c>
      <c r="O131" s="55">
        <v>109.7</v>
      </c>
      <c r="P131" s="55">
        <v>0</v>
      </c>
      <c r="Q131" s="55">
        <v>33.200332019999998</v>
      </c>
      <c r="R131" s="56">
        <v>1E-4</v>
      </c>
      <c r="S131" s="56">
        <v>8.9999999999999998E-4</v>
      </c>
      <c r="T131" s="56">
        <v>2.9999999999999997E-4</v>
      </c>
    </row>
    <row r="132" spans="1:20">
      <c r="A132" t="s">
        <v>619</v>
      </c>
      <c r="B132" t="s">
        <v>620</v>
      </c>
      <c r="C132" t="s">
        <v>96</v>
      </c>
      <c r="D132" t="s">
        <v>108</v>
      </c>
      <c r="E132" t="s">
        <v>613</v>
      </c>
      <c r="F132" t="s">
        <v>614</v>
      </c>
      <c r="G132" t="s">
        <v>610</v>
      </c>
      <c r="H132" t="s">
        <v>127</v>
      </c>
      <c r="I132" s="111" t="s">
        <v>3562</v>
      </c>
      <c r="J132" s="55">
        <v>4.8600000000000003</v>
      </c>
      <c r="K132" t="s">
        <v>98</v>
      </c>
      <c r="L132" s="56">
        <v>1.09E-2</v>
      </c>
      <c r="M132" s="56">
        <v>3.6600000000000001E-2</v>
      </c>
      <c r="N132" s="55">
        <v>101056.48</v>
      </c>
      <c r="O132" s="55">
        <v>97.27</v>
      </c>
      <c r="P132" s="55">
        <v>0</v>
      </c>
      <c r="Q132" s="55">
        <v>98.297638096</v>
      </c>
      <c r="R132" s="56">
        <v>2.0000000000000001E-4</v>
      </c>
      <c r="S132" s="56">
        <v>2.5999999999999999E-3</v>
      </c>
      <c r="T132" s="56">
        <v>8.0000000000000004E-4</v>
      </c>
    </row>
    <row r="133" spans="1:20">
      <c r="A133" t="s">
        <v>621</v>
      </c>
      <c r="B133" t="s">
        <v>622</v>
      </c>
      <c r="C133" t="s">
        <v>96</v>
      </c>
      <c r="D133" t="s">
        <v>108</v>
      </c>
      <c r="E133" t="s">
        <v>613</v>
      </c>
      <c r="F133" t="s">
        <v>614</v>
      </c>
      <c r="G133" t="s">
        <v>610</v>
      </c>
      <c r="H133" t="s">
        <v>127</v>
      </c>
      <c r="I133" s="111" t="s">
        <v>3562</v>
      </c>
      <c r="J133" s="55">
        <v>5.81</v>
      </c>
      <c r="K133" t="s">
        <v>98</v>
      </c>
      <c r="L133" s="56">
        <v>1.54E-2</v>
      </c>
      <c r="M133" s="56">
        <v>3.8399999999999997E-2</v>
      </c>
      <c r="N133" s="55">
        <v>90338.48</v>
      </c>
      <c r="O133" s="55">
        <v>95.41</v>
      </c>
      <c r="P133" s="55">
        <v>0</v>
      </c>
      <c r="Q133" s="55">
        <v>86.191943768000002</v>
      </c>
      <c r="R133" s="56">
        <v>2.9999999999999997E-4</v>
      </c>
      <c r="S133" s="56">
        <v>2.3E-3</v>
      </c>
      <c r="T133" s="56">
        <v>6.9999999999999999E-4</v>
      </c>
    </row>
    <row r="134" spans="1:20">
      <c r="A134" t="s">
        <v>623</v>
      </c>
      <c r="B134" t="s">
        <v>624</v>
      </c>
      <c r="C134" t="s">
        <v>96</v>
      </c>
      <c r="D134" t="s">
        <v>108</v>
      </c>
      <c r="E134" t="s">
        <v>625</v>
      </c>
      <c r="F134" t="s">
        <v>545</v>
      </c>
      <c r="G134" t="s">
        <v>626</v>
      </c>
      <c r="H134" t="s">
        <v>175</v>
      </c>
      <c r="I134" s="111" t="s">
        <v>3562</v>
      </c>
      <c r="J134" s="55">
        <v>4</v>
      </c>
      <c r="K134" t="s">
        <v>98</v>
      </c>
      <c r="L134" s="56">
        <v>7.4999999999999997E-3</v>
      </c>
      <c r="M134" s="56">
        <v>3.4099999999999998E-2</v>
      </c>
      <c r="N134" s="55">
        <v>452793.68</v>
      </c>
      <c r="O134" s="55">
        <v>97.97</v>
      </c>
      <c r="P134" s="55">
        <v>0</v>
      </c>
      <c r="Q134" s="55">
        <v>443.601968296</v>
      </c>
      <c r="R134" s="56">
        <v>2.9999999999999997E-4</v>
      </c>
      <c r="S134" s="56">
        <v>1.1900000000000001E-2</v>
      </c>
      <c r="T134" s="56">
        <v>3.7000000000000002E-3</v>
      </c>
    </row>
    <row r="135" spans="1:20">
      <c r="A135" t="s">
        <v>627</v>
      </c>
      <c r="B135" t="s">
        <v>628</v>
      </c>
      <c r="C135" t="s">
        <v>96</v>
      </c>
      <c r="D135" t="s">
        <v>108</v>
      </c>
      <c r="E135" t="s">
        <v>625</v>
      </c>
      <c r="F135" t="s">
        <v>545</v>
      </c>
      <c r="G135" t="s">
        <v>626</v>
      </c>
      <c r="H135" t="s">
        <v>175</v>
      </c>
      <c r="I135" s="111" t="s">
        <v>3562</v>
      </c>
      <c r="J135" s="55">
        <v>6.11</v>
      </c>
      <c r="K135" t="s">
        <v>98</v>
      </c>
      <c r="L135" s="56">
        <v>4.0800000000000003E-2</v>
      </c>
      <c r="M135" s="56">
        <v>3.8899999999999997E-2</v>
      </c>
      <c r="N135" s="55">
        <v>112057.46</v>
      </c>
      <c r="O135" s="55">
        <v>101.94</v>
      </c>
      <c r="P135" s="55">
        <v>0</v>
      </c>
      <c r="Q135" s="55">
        <v>114.23137472400001</v>
      </c>
      <c r="R135" s="56">
        <v>2.9999999999999997E-4</v>
      </c>
      <c r="S135" s="56">
        <v>3.0999999999999999E-3</v>
      </c>
      <c r="T135" s="56">
        <v>8.9999999999999998E-4</v>
      </c>
    </row>
    <row r="136" spans="1:20">
      <c r="A136" t="s">
        <v>629</v>
      </c>
      <c r="B136" t="s">
        <v>630</v>
      </c>
      <c r="C136" t="s">
        <v>96</v>
      </c>
      <c r="D136" t="s">
        <v>108</v>
      </c>
      <c r="E136" t="s">
        <v>631</v>
      </c>
      <c r="F136" t="s">
        <v>614</v>
      </c>
      <c r="G136" t="s">
        <v>610</v>
      </c>
      <c r="H136" t="s">
        <v>127</v>
      </c>
      <c r="I136" s="111" t="s">
        <v>3562</v>
      </c>
      <c r="J136" s="55">
        <v>3.08</v>
      </c>
      <c r="K136" t="s">
        <v>98</v>
      </c>
      <c r="L136" s="56">
        <v>1.3299999999999999E-2</v>
      </c>
      <c r="M136" s="56">
        <v>2.9700000000000001E-2</v>
      </c>
      <c r="N136" s="55">
        <v>106249.01</v>
      </c>
      <c r="O136" s="55">
        <v>106.5</v>
      </c>
      <c r="P136" s="55">
        <v>0</v>
      </c>
      <c r="Q136" s="55">
        <v>113.15519565</v>
      </c>
      <c r="R136" s="56">
        <v>2.9999999999999997E-4</v>
      </c>
      <c r="S136" s="56">
        <v>3.0000000000000001E-3</v>
      </c>
      <c r="T136" s="56">
        <v>8.9999999999999998E-4</v>
      </c>
    </row>
    <row r="137" spans="1:20">
      <c r="A137" t="s">
        <v>632</v>
      </c>
      <c r="B137" t="s">
        <v>633</v>
      </c>
      <c r="C137" t="s">
        <v>96</v>
      </c>
      <c r="D137" t="s">
        <v>108</v>
      </c>
      <c r="E137" t="s">
        <v>634</v>
      </c>
      <c r="F137" t="s">
        <v>336</v>
      </c>
      <c r="G137" t="s">
        <v>626</v>
      </c>
      <c r="H137" t="s">
        <v>175</v>
      </c>
      <c r="I137" s="111" t="s">
        <v>3562</v>
      </c>
      <c r="J137" s="55">
        <v>3.5</v>
      </c>
      <c r="K137" t="s">
        <v>98</v>
      </c>
      <c r="L137" s="56">
        <v>1.7999999999999999E-2</v>
      </c>
      <c r="M137" s="56">
        <v>2.8000000000000001E-2</v>
      </c>
      <c r="N137" s="55">
        <v>11338.1</v>
      </c>
      <c r="O137" s="55">
        <v>108.67</v>
      </c>
      <c r="P137" s="55">
        <v>0</v>
      </c>
      <c r="Q137" s="55">
        <v>12.32111327</v>
      </c>
      <c r="R137" s="56">
        <v>0</v>
      </c>
      <c r="S137" s="56">
        <v>2.9999999999999997E-4</v>
      </c>
      <c r="T137" s="56">
        <v>1E-4</v>
      </c>
    </row>
    <row r="138" spans="1:20">
      <c r="A138" t="s">
        <v>635</v>
      </c>
      <c r="B138" t="s">
        <v>636</v>
      </c>
      <c r="C138" t="s">
        <v>96</v>
      </c>
      <c r="D138" t="s">
        <v>108</v>
      </c>
      <c r="E138" t="s">
        <v>637</v>
      </c>
      <c r="F138" t="s">
        <v>336</v>
      </c>
      <c r="G138" t="s">
        <v>626</v>
      </c>
      <c r="H138" t="s">
        <v>175</v>
      </c>
      <c r="I138" s="111" t="s">
        <v>3562</v>
      </c>
      <c r="J138" s="55">
        <v>4.6500000000000004</v>
      </c>
      <c r="K138" t="s">
        <v>98</v>
      </c>
      <c r="L138" s="56">
        <v>3.6200000000000003E-2</v>
      </c>
      <c r="M138" s="56">
        <v>3.8100000000000002E-2</v>
      </c>
      <c r="N138" s="55">
        <v>346143.37</v>
      </c>
      <c r="O138" s="55">
        <v>102</v>
      </c>
      <c r="P138" s="55">
        <v>0</v>
      </c>
      <c r="Q138" s="55">
        <v>353.06623739999998</v>
      </c>
      <c r="R138" s="56">
        <v>2.0000000000000001E-4</v>
      </c>
      <c r="S138" s="56">
        <v>9.4000000000000004E-3</v>
      </c>
      <c r="T138" s="56">
        <v>2.8999999999999998E-3</v>
      </c>
    </row>
    <row r="139" spans="1:20">
      <c r="A139" t="s">
        <v>638</v>
      </c>
      <c r="B139" t="s">
        <v>639</v>
      </c>
      <c r="C139" t="s">
        <v>96</v>
      </c>
      <c r="D139" t="s">
        <v>108</v>
      </c>
      <c r="E139" t="s">
        <v>640</v>
      </c>
      <c r="F139" t="s">
        <v>317</v>
      </c>
      <c r="G139" t="s">
        <v>641</v>
      </c>
      <c r="H139" t="s">
        <v>175</v>
      </c>
      <c r="I139" s="111" t="s">
        <v>3562</v>
      </c>
      <c r="J139" s="55">
        <v>3.33</v>
      </c>
      <c r="K139" t="s">
        <v>98</v>
      </c>
      <c r="L139" s="56">
        <v>2.75E-2</v>
      </c>
      <c r="M139" s="56">
        <v>3.04E-2</v>
      </c>
      <c r="N139" s="55">
        <v>218674.33</v>
      </c>
      <c r="O139" s="55">
        <v>110.65</v>
      </c>
      <c r="P139" s="55">
        <v>0</v>
      </c>
      <c r="Q139" s="55">
        <v>241.963146145</v>
      </c>
      <c r="R139" s="56">
        <v>2.0000000000000001E-4</v>
      </c>
      <c r="S139" s="56">
        <v>6.4999999999999997E-3</v>
      </c>
      <c r="T139" s="56">
        <v>2E-3</v>
      </c>
    </row>
    <row r="140" spans="1:20">
      <c r="A140" t="s">
        <v>642</v>
      </c>
      <c r="B140" t="s">
        <v>643</v>
      </c>
      <c r="C140" t="s">
        <v>96</v>
      </c>
      <c r="D140" t="s">
        <v>108</v>
      </c>
      <c r="E140" t="s">
        <v>631</v>
      </c>
      <c r="F140" t="s">
        <v>614</v>
      </c>
      <c r="G140" t="s">
        <v>644</v>
      </c>
      <c r="H140" t="s">
        <v>127</v>
      </c>
      <c r="I140" s="111" t="s">
        <v>3562</v>
      </c>
      <c r="J140" s="55">
        <v>2.89</v>
      </c>
      <c r="K140" t="s">
        <v>98</v>
      </c>
      <c r="L140" s="56">
        <v>3.2800000000000003E-2</v>
      </c>
      <c r="M140" s="56">
        <v>6.8900000000000003E-2</v>
      </c>
      <c r="N140" s="55">
        <v>153500.22</v>
      </c>
      <c r="O140" s="55">
        <v>102.18</v>
      </c>
      <c r="P140" s="55">
        <v>0</v>
      </c>
      <c r="Q140" s="55">
        <v>156.84652479600001</v>
      </c>
      <c r="R140" s="56">
        <v>1E-4</v>
      </c>
      <c r="S140" s="56">
        <v>4.1999999999999997E-3</v>
      </c>
      <c r="T140" s="56">
        <v>1.2999999999999999E-3</v>
      </c>
    </row>
    <row r="141" spans="1:20">
      <c r="A141" t="s">
        <v>645</v>
      </c>
      <c r="B141" t="s">
        <v>646</v>
      </c>
      <c r="C141" t="s">
        <v>96</v>
      </c>
      <c r="D141" t="s">
        <v>108</v>
      </c>
      <c r="E141" t="s">
        <v>631</v>
      </c>
      <c r="F141" t="s">
        <v>614</v>
      </c>
      <c r="G141" t="s">
        <v>644</v>
      </c>
      <c r="H141" t="s">
        <v>127</v>
      </c>
      <c r="I141" s="111" t="s">
        <v>3562</v>
      </c>
      <c r="J141" s="55">
        <v>4.43</v>
      </c>
      <c r="K141" t="s">
        <v>98</v>
      </c>
      <c r="L141" s="56">
        <v>5.5E-2</v>
      </c>
      <c r="M141" s="56">
        <v>6.3899999999999998E-2</v>
      </c>
      <c r="N141" s="55">
        <v>101974.25</v>
      </c>
      <c r="O141" s="55">
        <v>98.6</v>
      </c>
      <c r="P141" s="55">
        <v>0</v>
      </c>
      <c r="Q141" s="55">
        <v>100.5466105</v>
      </c>
      <c r="R141" s="56">
        <v>2.0000000000000001E-4</v>
      </c>
      <c r="S141" s="56">
        <v>2.7000000000000001E-3</v>
      </c>
      <c r="T141" s="56">
        <v>8.0000000000000004E-4</v>
      </c>
    </row>
    <row r="142" spans="1:20">
      <c r="A142" t="s">
        <v>647</v>
      </c>
      <c r="B142" t="s">
        <v>648</v>
      </c>
      <c r="C142" t="s">
        <v>96</v>
      </c>
      <c r="D142" t="s">
        <v>108</v>
      </c>
      <c r="E142" t="s">
        <v>631</v>
      </c>
      <c r="F142" t="s">
        <v>614</v>
      </c>
      <c r="G142" t="s">
        <v>644</v>
      </c>
      <c r="H142" t="s">
        <v>127</v>
      </c>
      <c r="I142" s="111" t="s">
        <v>3562</v>
      </c>
      <c r="J142" s="55">
        <v>2.2000000000000002</v>
      </c>
      <c r="K142" t="s">
        <v>98</v>
      </c>
      <c r="L142" s="56">
        <v>0.04</v>
      </c>
      <c r="M142" s="56">
        <v>6.59E-2</v>
      </c>
      <c r="N142" s="55">
        <v>110673.47</v>
      </c>
      <c r="O142" s="55">
        <v>105.42</v>
      </c>
      <c r="P142" s="55">
        <v>0</v>
      </c>
      <c r="Q142" s="55">
        <v>116.671972074</v>
      </c>
      <c r="R142" s="56">
        <v>0</v>
      </c>
      <c r="S142" s="56">
        <v>3.0999999999999999E-3</v>
      </c>
      <c r="T142" s="56">
        <v>1E-3</v>
      </c>
    </row>
    <row r="143" spans="1:20">
      <c r="A143" t="s">
        <v>649</v>
      </c>
      <c r="B143" t="s">
        <v>650</v>
      </c>
      <c r="C143" t="s">
        <v>96</v>
      </c>
      <c r="D143" t="s">
        <v>108</v>
      </c>
      <c r="E143" t="s">
        <v>631</v>
      </c>
      <c r="F143" t="s">
        <v>614</v>
      </c>
      <c r="G143" t="s">
        <v>644</v>
      </c>
      <c r="H143" t="s">
        <v>127</v>
      </c>
      <c r="I143" s="111" t="s">
        <v>3562</v>
      </c>
      <c r="J143" s="55">
        <v>4.7300000000000004</v>
      </c>
      <c r="K143" t="s">
        <v>98</v>
      </c>
      <c r="L143" s="56">
        <v>1.7899999999999999E-2</v>
      </c>
      <c r="M143" s="56">
        <v>6.5000000000000002E-2</v>
      </c>
      <c r="N143" s="55">
        <v>52246.02</v>
      </c>
      <c r="O143" s="55">
        <v>89.15</v>
      </c>
      <c r="P143" s="55">
        <v>0</v>
      </c>
      <c r="Q143" s="55">
        <v>46.577326829999997</v>
      </c>
      <c r="R143" s="56">
        <v>1E-4</v>
      </c>
      <c r="S143" s="56">
        <v>1.1999999999999999E-3</v>
      </c>
      <c r="T143" s="56">
        <v>4.0000000000000002E-4</v>
      </c>
    </row>
    <row r="144" spans="1:20">
      <c r="A144" t="s">
        <v>651</v>
      </c>
      <c r="B144" t="s">
        <v>652</v>
      </c>
      <c r="C144" t="s">
        <v>96</v>
      </c>
      <c r="D144" t="s">
        <v>108</v>
      </c>
      <c r="E144" t="s">
        <v>634</v>
      </c>
      <c r="F144" t="s">
        <v>336</v>
      </c>
      <c r="G144" t="s">
        <v>641</v>
      </c>
      <c r="H144" t="s">
        <v>175</v>
      </c>
      <c r="I144" s="111" t="s">
        <v>3562</v>
      </c>
      <c r="J144" s="55">
        <v>2.72</v>
      </c>
      <c r="K144" t="s">
        <v>98</v>
      </c>
      <c r="L144" s="56">
        <v>3.3000000000000002E-2</v>
      </c>
      <c r="M144" s="56">
        <v>4.2000000000000003E-2</v>
      </c>
      <c r="N144" s="55">
        <v>211611.58</v>
      </c>
      <c r="O144" s="55">
        <v>108.69</v>
      </c>
      <c r="P144" s="55">
        <v>0</v>
      </c>
      <c r="Q144" s="55">
        <v>230.000626302</v>
      </c>
      <c r="R144" s="56">
        <v>2.9999999999999997E-4</v>
      </c>
      <c r="S144" s="56">
        <v>6.1999999999999998E-3</v>
      </c>
      <c r="T144" s="56">
        <v>1.9E-3</v>
      </c>
    </row>
    <row r="145" spans="1:20">
      <c r="A145" t="s">
        <v>653</v>
      </c>
      <c r="B145" t="s">
        <v>654</v>
      </c>
      <c r="C145" t="s">
        <v>96</v>
      </c>
      <c r="D145" t="s">
        <v>108</v>
      </c>
      <c r="E145" t="s">
        <v>634</v>
      </c>
      <c r="F145" t="s">
        <v>336</v>
      </c>
      <c r="G145" t="s">
        <v>641</v>
      </c>
      <c r="H145" t="s">
        <v>175</v>
      </c>
      <c r="I145" s="111" t="s">
        <v>3562</v>
      </c>
      <c r="J145" s="55">
        <v>2.81</v>
      </c>
      <c r="K145" t="s">
        <v>98</v>
      </c>
      <c r="L145" s="56">
        <v>3.6499999999999998E-2</v>
      </c>
      <c r="M145" s="56">
        <v>4.3299999999999998E-2</v>
      </c>
      <c r="N145" s="55">
        <v>76219.070000000007</v>
      </c>
      <c r="O145" s="55">
        <v>101.64</v>
      </c>
      <c r="P145" s="55">
        <v>0</v>
      </c>
      <c r="Q145" s="55">
        <v>77.469062747999999</v>
      </c>
      <c r="R145" s="56">
        <v>4.0000000000000002E-4</v>
      </c>
      <c r="S145" s="56">
        <v>2.0999999999999999E-3</v>
      </c>
      <c r="T145" s="56">
        <v>5.9999999999999995E-4</v>
      </c>
    </row>
    <row r="146" spans="1:20">
      <c r="A146" t="s">
        <v>655</v>
      </c>
      <c r="B146" t="s">
        <v>656</v>
      </c>
      <c r="C146" t="s">
        <v>96</v>
      </c>
      <c r="D146" t="s">
        <v>108</v>
      </c>
      <c r="E146" t="s">
        <v>657</v>
      </c>
      <c r="F146" t="s">
        <v>336</v>
      </c>
      <c r="G146" t="s">
        <v>641</v>
      </c>
      <c r="H146" t="s">
        <v>175</v>
      </c>
      <c r="I146" s="111" t="s">
        <v>3562</v>
      </c>
      <c r="J146" s="55">
        <v>1.99</v>
      </c>
      <c r="K146" t="s">
        <v>98</v>
      </c>
      <c r="L146" s="56">
        <v>1E-3</v>
      </c>
      <c r="M146" s="56">
        <v>2.5999999999999999E-2</v>
      </c>
      <c r="N146" s="55">
        <v>198572.42</v>
      </c>
      <c r="O146" s="55">
        <v>106.05</v>
      </c>
      <c r="P146" s="55">
        <v>0</v>
      </c>
      <c r="Q146" s="55">
        <v>210.58605141000001</v>
      </c>
      <c r="R146" s="56">
        <v>4.0000000000000002E-4</v>
      </c>
      <c r="S146" s="56">
        <v>5.5999999999999999E-3</v>
      </c>
      <c r="T146" s="56">
        <v>1.6999999999999999E-3</v>
      </c>
    </row>
    <row r="147" spans="1:20">
      <c r="A147" t="s">
        <v>659</v>
      </c>
      <c r="B147" t="s">
        <v>660</v>
      </c>
      <c r="C147" t="s">
        <v>96</v>
      </c>
      <c r="D147" t="s">
        <v>108</v>
      </c>
      <c r="E147" t="s">
        <v>657</v>
      </c>
      <c r="F147" t="s">
        <v>336</v>
      </c>
      <c r="G147" t="s">
        <v>641</v>
      </c>
      <c r="H147" t="s">
        <v>175</v>
      </c>
      <c r="I147" s="111" t="s">
        <v>3562</v>
      </c>
      <c r="J147" s="55">
        <v>4.71</v>
      </c>
      <c r="K147" t="s">
        <v>98</v>
      </c>
      <c r="L147" s="56">
        <v>3.0000000000000001E-3</v>
      </c>
      <c r="M147" s="56">
        <v>3.5999999999999997E-2</v>
      </c>
      <c r="N147" s="55">
        <v>111982.01</v>
      </c>
      <c r="O147" s="55">
        <v>94.75</v>
      </c>
      <c r="P147" s="55">
        <v>0</v>
      </c>
      <c r="Q147" s="55">
        <v>106.102954475</v>
      </c>
      <c r="R147" s="56">
        <v>2.9999999999999997E-4</v>
      </c>
      <c r="S147" s="56">
        <v>2.8E-3</v>
      </c>
      <c r="T147" s="56">
        <v>8.9999999999999998E-4</v>
      </c>
    </row>
    <row r="148" spans="1:20">
      <c r="A148" t="s">
        <v>661</v>
      </c>
      <c r="B148" t="s">
        <v>662</v>
      </c>
      <c r="C148" t="s">
        <v>96</v>
      </c>
      <c r="D148" t="s">
        <v>108</v>
      </c>
      <c r="E148" t="s">
        <v>657</v>
      </c>
      <c r="F148" t="s">
        <v>336</v>
      </c>
      <c r="G148" t="s">
        <v>641</v>
      </c>
      <c r="H148" t="s">
        <v>175</v>
      </c>
      <c r="I148" s="111" t="s">
        <v>3562</v>
      </c>
      <c r="J148" s="55">
        <v>3.22</v>
      </c>
      <c r="K148" t="s">
        <v>98</v>
      </c>
      <c r="L148" s="56">
        <v>3.0000000000000001E-3</v>
      </c>
      <c r="M148" s="56">
        <v>3.3799999999999997E-2</v>
      </c>
      <c r="N148" s="55">
        <v>162644.85</v>
      </c>
      <c r="O148" s="55">
        <v>97.61</v>
      </c>
      <c r="P148" s="55">
        <v>0</v>
      </c>
      <c r="Q148" s="55">
        <v>158.757638085</v>
      </c>
      <c r="R148" s="56">
        <v>2.9999999999999997E-4</v>
      </c>
      <c r="S148" s="56">
        <v>4.1999999999999997E-3</v>
      </c>
      <c r="T148" s="56">
        <v>1.2999999999999999E-3</v>
      </c>
    </row>
    <row r="149" spans="1:20">
      <c r="A149" t="s">
        <v>664</v>
      </c>
      <c r="B149" t="s">
        <v>665</v>
      </c>
      <c r="C149" t="s">
        <v>96</v>
      </c>
      <c r="D149" t="s">
        <v>108</v>
      </c>
      <c r="E149" t="s">
        <v>657</v>
      </c>
      <c r="F149" t="s">
        <v>336</v>
      </c>
      <c r="G149" t="s">
        <v>641</v>
      </c>
      <c r="H149" t="s">
        <v>175</v>
      </c>
      <c r="I149" s="111" t="s">
        <v>3562</v>
      </c>
      <c r="J149" s="55">
        <v>2.73</v>
      </c>
      <c r="K149" t="s">
        <v>98</v>
      </c>
      <c r="L149" s="56">
        <v>3.0000000000000001E-3</v>
      </c>
      <c r="M149" s="56">
        <v>3.2599999999999997E-2</v>
      </c>
      <c r="N149" s="55">
        <v>62604.03</v>
      </c>
      <c r="O149" s="55">
        <v>95.51</v>
      </c>
      <c r="P149" s="55">
        <v>0</v>
      </c>
      <c r="Q149" s="55">
        <v>59.793109053000002</v>
      </c>
      <c r="R149" s="56">
        <v>2.0000000000000001E-4</v>
      </c>
      <c r="S149" s="56">
        <v>1.6000000000000001E-3</v>
      </c>
      <c r="T149" s="56">
        <v>5.0000000000000001E-4</v>
      </c>
    </row>
    <row r="150" spans="1:20">
      <c r="A150" t="s">
        <v>666</v>
      </c>
      <c r="B150" t="s">
        <v>667</v>
      </c>
      <c r="C150" t="s">
        <v>96</v>
      </c>
      <c r="D150" t="s">
        <v>108</v>
      </c>
      <c r="E150" t="s">
        <v>668</v>
      </c>
      <c r="F150" t="s">
        <v>669</v>
      </c>
      <c r="G150" s="68" t="s">
        <v>2810</v>
      </c>
      <c r="H150" s="111" t="s">
        <v>3562</v>
      </c>
      <c r="I150" s="111" t="s">
        <v>3562</v>
      </c>
      <c r="J150" s="55">
        <v>3.01</v>
      </c>
      <c r="K150" t="s">
        <v>98</v>
      </c>
      <c r="L150" s="56">
        <v>1.4800000000000001E-2</v>
      </c>
      <c r="M150" s="56">
        <v>3.5099999999999999E-2</v>
      </c>
      <c r="N150" s="55">
        <v>251694.56</v>
      </c>
      <c r="O150" s="55">
        <v>102.99</v>
      </c>
      <c r="P150" s="55">
        <v>0</v>
      </c>
      <c r="Q150" s="55">
        <v>259.22022734400002</v>
      </c>
      <c r="R150" s="56">
        <v>2.9999999999999997E-4</v>
      </c>
      <c r="S150" s="56">
        <v>6.8999999999999999E-3</v>
      </c>
      <c r="T150" s="56">
        <v>2.0999999999999999E-3</v>
      </c>
    </row>
    <row r="151" spans="1:20">
      <c r="A151" t="s">
        <v>670</v>
      </c>
      <c r="B151" t="s">
        <v>671</v>
      </c>
      <c r="C151" t="s">
        <v>96</v>
      </c>
      <c r="D151" t="s">
        <v>108</v>
      </c>
      <c r="E151" t="s">
        <v>672</v>
      </c>
      <c r="F151" t="s">
        <v>103</v>
      </c>
      <c r="G151" s="68" t="s">
        <v>2810</v>
      </c>
      <c r="H151" s="111" t="s">
        <v>3562</v>
      </c>
      <c r="I151" s="111" t="s">
        <v>3562</v>
      </c>
      <c r="J151" s="55">
        <v>0.99</v>
      </c>
      <c r="K151" t="s">
        <v>98</v>
      </c>
      <c r="L151" s="56">
        <v>6.8000000000000005E-2</v>
      </c>
      <c r="M151" s="56">
        <v>0</v>
      </c>
      <c r="N151" s="55">
        <v>54789.34</v>
      </c>
      <c r="O151" s="55">
        <v>22.77</v>
      </c>
      <c r="P151" s="55">
        <v>0</v>
      </c>
      <c r="Q151" s="55">
        <v>12.475532718</v>
      </c>
      <c r="R151" s="56">
        <v>1E-4</v>
      </c>
      <c r="S151" s="56">
        <v>2.9999999999999997E-4</v>
      </c>
      <c r="T151" s="56">
        <v>1E-4</v>
      </c>
    </row>
    <row r="152" spans="1:20">
      <c r="A152" t="s">
        <v>673</v>
      </c>
      <c r="B152" t="s">
        <v>674</v>
      </c>
      <c r="C152" t="s">
        <v>96</v>
      </c>
      <c r="D152" t="s">
        <v>108</v>
      </c>
      <c r="E152" t="s">
        <v>675</v>
      </c>
      <c r="F152" t="s">
        <v>336</v>
      </c>
      <c r="G152" s="68" t="s">
        <v>2810</v>
      </c>
      <c r="H152" s="111" t="s">
        <v>3562</v>
      </c>
      <c r="I152" s="111" t="s">
        <v>3562</v>
      </c>
      <c r="J152" s="55">
        <v>2.98</v>
      </c>
      <c r="K152" t="s">
        <v>98</v>
      </c>
      <c r="L152" s="56">
        <v>1.9E-2</v>
      </c>
      <c r="M152" s="56">
        <v>3.3500000000000002E-2</v>
      </c>
      <c r="N152" s="55">
        <v>140316.57</v>
      </c>
      <c r="O152" s="55">
        <v>103</v>
      </c>
      <c r="P152" s="55">
        <v>0</v>
      </c>
      <c r="Q152" s="55">
        <v>144.52606710000001</v>
      </c>
      <c r="R152" s="56">
        <v>2.9999999999999997E-4</v>
      </c>
      <c r="S152" s="56">
        <v>3.8999999999999998E-3</v>
      </c>
      <c r="T152" s="56">
        <v>1.1999999999999999E-3</v>
      </c>
    </row>
    <row r="153" spans="1:20">
      <c r="A153" t="s">
        <v>676</v>
      </c>
      <c r="B153" t="s">
        <v>677</v>
      </c>
      <c r="C153" t="s">
        <v>96</v>
      </c>
      <c r="D153" t="s">
        <v>108</v>
      </c>
      <c r="E153" t="s">
        <v>678</v>
      </c>
      <c r="F153" t="s">
        <v>317</v>
      </c>
      <c r="G153" s="68" t="s">
        <v>2810</v>
      </c>
      <c r="H153" s="111" t="s">
        <v>3562</v>
      </c>
      <c r="I153" s="111" t="s">
        <v>3562</v>
      </c>
      <c r="J153" s="55">
        <v>2.09</v>
      </c>
      <c r="K153" t="s">
        <v>98</v>
      </c>
      <c r="L153" s="56">
        <v>1.6400000000000001E-2</v>
      </c>
      <c r="M153" s="56">
        <v>3.0300000000000001E-2</v>
      </c>
      <c r="N153" s="55">
        <v>29829.88</v>
      </c>
      <c r="O153" s="55">
        <v>108.85</v>
      </c>
      <c r="P153" s="55">
        <v>0</v>
      </c>
      <c r="Q153" s="55">
        <v>32.469824379999999</v>
      </c>
      <c r="R153" s="56">
        <v>1E-4</v>
      </c>
      <c r="S153" s="56">
        <v>8.9999999999999998E-4</v>
      </c>
      <c r="T153" s="56">
        <v>2.9999999999999997E-4</v>
      </c>
    </row>
    <row r="154" spans="1:20">
      <c r="A154" s="57" t="s">
        <v>217</v>
      </c>
      <c r="B154" s="113" t="s">
        <v>3562</v>
      </c>
      <c r="C154" s="113" t="s">
        <v>3562</v>
      </c>
      <c r="D154" s="113" t="s">
        <v>3562</v>
      </c>
      <c r="E154" s="113" t="s">
        <v>3562</v>
      </c>
      <c r="F154" s="113" t="s">
        <v>3562</v>
      </c>
      <c r="G154" s="113" t="s">
        <v>3562</v>
      </c>
      <c r="H154" s="113" t="s">
        <v>3562</v>
      </c>
      <c r="I154" s="113" t="s">
        <v>3562</v>
      </c>
      <c r="J154" s="59">
        <v>3.96</v>
      </c>
      <c r="K154" s="113" t="s">
        <v>3562</v>
      </c>
      <c r="L154" s="113" t="s">
        <v>3562</v>
      </c>
      <c r="M154" s="58">
        <v>5.2900000000000003E-2</v>
      </c>
      <c r="N154" s="59">
        <v>5103285.99</v>
      </c>
      <c r="O154" s="113" t="s">
        <v>3562</v>
      </c>
      <c r="P154" s="59">
        <v>49.207000000000001</v>
      </c>
      <c r="Q154" s="59">
        <v>4814.9041021559997</v>
      </c>
      <c r="R154" s="113" t="s">
        <v>3562</v>
      </c>
      <c r="S154" s="58">
        <v>0.1288</v>
      </c>
      <c r="T154" s="58">
        <v>3.9600000000000003E-2</v>
      </c>
    </row>
    <row r="155" spans="1:20">
      <c r="A155" t="s">
        <v>679</v>
      </c>
      <c r="B155" t="s">
        <v>680</v>
      </c>
      <c r="C155" t="s">
        <v>96</v>
      </c>
      <c r="D155" t="s">
        <v>108</v>
      </c>
      <c r="E155" t="s">
        <v>681</v>
      </c>
      <c r="F155" t="s">
        <v>682</v>
      </c>
      <c r="G155" t="s">
        <v>174</v>
      </c>
      <c r="H155" t="s">
        <v>175</v>
      </c>
      <c r="I155" s="111" t="s">
        <v>3562</v>
      </c>
      <c r="J155" s="55">
        <v>0.9</v>
      </c>
      <c r="K155" t="s">
        <v>98</v>
      </c>
      <c r="L155" s="56">
        <v>5.7000000000000002E-2</v>
      </c>
      <c r="M155" s="56">
        <v>4.6199999999999998E-2</v>
      </c>
      <c r="N155" s="55">
        <v>0.01</v>
      </c>
      <c r="O155" s="55">
        <v>101.48</v>
      </c>
      <c r="P155" s="55">
        <v>0</v>
      </c>
      <c r="Q155" s="55">
        <v>1.0148E-5</v>
      </c>
      <c r="R155" s="56">
        <v>0</v>
      </c>
      <c r="S155" s="56">
        <v>0</v>
      </c>
      <c r="T155" s="56">
        <v>0</v>
      </c>
    </row>
    <row r="156" spans="1:20">
      <c r="A156" t="s">
        <v>683</v>
      </c>
      <c r="B156" t="s">
        <v>684</v>
      </c>
      <c r="C156" t="s">
        <v>96</v>
      </c>
      <c r="D156" t="s">
        <v>108</v>
      </c>
      <c r="E156" t="s">
        <v>348</v>
      </c>
      <c r="F156" t="s">
        <v>336</v>
      </c>
      <c r="G156" t="s">
        <v>349</v>
      </c>
      <c r="H156" t="s">
        <v>175</v>
      </c>
      <c r="I156" s="111" t="s">
        <v>3562</v>
      </c>
      <c r="J156" s="55">
        <v>5.65</v>
      </c>
      <c r="K156" t="s">
        <v>98</v>
      </c>
      <c r="L156" s="56">
        <v>2.5499999999999998E-2</v>
      </c>
      <c r="M156" s="56">
        <v>5.04E-2</v>
      </c>
      <c r="N156" s="55">
        <v>298487.15000000002</v>
      </c>
      <c r="O156" s="55">
        <v>87.22</v>
      </c>
      <c r="P156" s="55">
        <v>0</v>
      </c>
      <c r="Q156" s="55">
        <v>260.34049223</v>
      </c>
      <c r="R156" s="56">
        <v>2.0000000000000001E-4</v>
      </c>
      <c r="S156" s="56">
        <v>7.0000000000000001E-3</v>
      </c>
      <c r="T156" s="56">
        <v>2.0999999999999999E-3</v>
      </c>
    </row>
    <row r="157" spans="1:20">
      <c r="A157" t="s">
        <v>685</v>
      </c>
      <c r="B157" t="s">
        <v>686</v>
      </c>
      <c r="C157" t="s">
        <v>96</v>
      </c>
      <c r="D157" t="s">
        <v>108</v>
      </c>
      <c r="E157" t="s">
        <v>426</v>
      </c>
      <c r="F157" t="s">
        <v>427</v>
      </c>
      <c r="G157" t="s">
        <v>358</v>
      </c>
      <c r="H157" t="s">
        <v>127</v>
      </c>
      <c r="I157" s="111" t="s">
        <v>3562</v>
      </c>
      <c r="J157" s="55">
        <v>4.9800000000000004</v>
      </c>
      <c r="K157" t="s">
        <v>98</v>
      </c>
      <c r="L157" s="56">
        <v>1.9400000000000001E-2</v>
      </c>
      <c r="M157" s="56">
        <v>4.7199999999999999E-2</v>
      </c>
      <c r="N157" s="55">
        <v>35340.199999999997</v>
      </c>
      <c r="O157" s="55">
        <v>87.3</v>
      </c>
      <c r="P157" s="55">
        <v>0</v>
      </c>
      <c r="Q157" s="55">
        <v>30.851994600000001</v>
      </c>
      <c r="R157" s="56">
        <v>1E-4</v>
      </c>
      <c r="S157" s="56">
        <v>8.0000000000000004E-4</v>
      </c>
      <c r="T157" s="56">
        <v>2.9999999999999997E-4</v>
      </c>
    </row>
    <row r="158" spans="1:20">
      <c r="A158" t="s">
        <v>688</v>
      </c>
      <c r="B158" t="s">
        <v>689</v>
      </c>
      <c r="C158" t="s">
        <v>96</v>
      </c>
      <c r="D158" t="s">
        <v>108</v>
      </c>
      <c r="E158" t="s">
        <v>690</v>
      </c>
      <c r="F158" t="s">
        <v>427</v>
      </c>
      <c r="G158" t="s">
        <v>358</v>
      </c>
      <c r="H158" t="s">
        <v>127</v>
      </c>
      <c r="I158" s="111" t="s">
        <v>3562</v>
      </c>
      <c r="J158" s="55">
        <v>5.49</v>
      </c>
      <c r="K158" t="s">
        <v>98</v>
      </c>
      <c r="L158" s="56">
        <v>1.95E-2</v>
      </c>
      <c r="M158" s="56">
        <v>4.8599999999999997E-2</v>
      </c>
      <c r="N158" s="55">
        <v>2447.4699999999998</v>
      </c>
      <c r="O158" s="55">
        <v>85.34</v>
      </c>
      <c r="P158" s="55">
        <v>0</v>
      </c>
      <c r="Q158" s="55">
        <v>2.0886708980000002</v>
      </c>
      <c r="R158" s="56">
        <v>0</v>
      </c>
      <c r="S158" s="56">
        <v>1E-4</v>
      </c>
      <c r="T158" s="56">
        <v>0</v>
      </c>
    </row>
    <row r="159" spans="1:20">
      <c r="A159" t="s">
        <v>691</v>
      </c>
      <c r="B159" t="s">
        <v>692</v>
      </c>
      <c r="C159" t="s">
        <v>96</v>
      </c>
      <c r="D159" t="s">
        <v>108</v>
      </c>
      <c r="E159" t="s">
        <v>693</v>
      </c>
      <c r="F159" t="s">
        <v>336</v>
      </c>
      <c r="G159" t="s">
        <v>349</v>
      </c>
      <c r="H159" t="s">
        <v>175</v>
      </c>
      <c r="I159" s="111" t="s">
        <v>3562</v>
      </c>
      <c r="J159" s="55">
        <v>0.8</v>
      </c>
      <c r="K159" t="s">
        <v>98</v>
      </c>
      <c r="L159" s="56">
        <v>2.5499999999999998E-2</v>
      </c>
      <c r="M159" s="56">
        <v>4.4400000000000002E-2</v>
      </c>
      <c r="N159" s="55">
        <v>36690.82</v>
      </c>
      <c r="O159" s="55">
        <v>98.58</v>
      </c>
      <c r="P159" s="55">
        <v>0</v>
      </c>
      <c r="Q159" s="55">
        <v>36.169810355999999</v>
      </c>
      <c r="R159" s="56">
        <v>2.0000000000000001E-4</v>
      </c>
      <c r="S159" s="56">
        <v>1E-3</v>
      </c>
      <c r="T159" s="56">
        <v>2.9999999999999997E-4</v>
      </c>
    </row>
    <row r="160" spans="1:20">
      <c r="A160" t="s">
        <v>694</v>
      </c>
      <c r="B160" t="s">
        <v>695</v>
      </c>
      <c r="C160" t="s">
        <v>96</v>
      </c>
      <c r="D160" t="s">
        <v>108</v>
      </c>
      <c r="E160" t="s">
        <v>458</v>
      </c>
      <c r="F160" t="s">
        <v>110</v>
      </c>
      <c r="G160" t="s">
        <v>349</v>
      </c>
      <c r="H160" t="s">
        <v>175</v>
      </c>
      <c r="I160" s="111" t="s">
        <v>3562</v>
      </c>
      <c r="J160" s="55">
        <v>3.62</v>
      </c>
      <c r="K160" t="s">
        <v>98</v>
      </c>
      <c r="L160" s="56">
        <v>4.5600000000000002E-2</v>
      </c>
      <c r="M160" s="56">
        <v>5.0900000000000001E-2</v>
      </c>
      <c r="N160" s="55">
        <v>70948.72</v>
      </c>
      <c r="O160" s="55">
        <v>98.58</v>
      </c>
      <c r="P160" s="55">
        <v>0</v>
      </c>
      <c r="Q160" s="55">
        <v>69.941248176000002</v>
      </c>
      <c r="R160" s="56">
        <v>1E-4</v>
      </c>
      <c r="S160" s="56">
        <v>1.9E-3</v>
      </c>
      <c r="T160" s="56">
        <v>5.9999999999999995E-4</v>
      </c>
    </row>
    <row r="161" spans="1:20">
      <c r="A161" t="s">
        <v>696</v>
      </c>
      <c r="B161" t="s">
        <v>697</v>
      </c>
      <c r="C161" t="s">
        <v>96</v>
      </c>
      <c r="D161" t="s">
        <v>108</v>
      </c>
      <c r="E161" t="s">
        <v>476</v>
      </c>
      <c r="F161" t="s">
        <v>113</v>
      </c>
      <c r="G161" t="s">
        <v>477</v>
      </c>
      <c r="H161" t="s">
        <v>127</v>
      </c>
      <c r="I161" s="111" t="s">
        <v>3562</v>
      </c>
      <c r="J161" s="55">
        <v>8.5</v>
      </c>
      <c r="K161" t="s">
        <v>98</v>
      </c>
      <c r="L161" s="56">
        <v>2.7900000000000001E-2</v>
      </c>
      <c r="M161" s="56">
        <v>5.0099999999999999E-2</v>
      </c>
      <c r="N161" s="55">
        <v>71381.98</v>
      </c>
      <c r="O161" s="55">
        <v>83.51</v>
      </c>
      <c r="P161" s="55">
        <v>0</v>
      </c>
      <c r="Q161" s="55">
        <v>59.611091498</v>
      </c>
      <c r="R161" s="56">
        <v>2.0000000000000001E-4</v>
      </c>
      <c r="S161" s="56">
        <v>1.6000000000000001E-3</v>
      </c>
      <c r="T161" s="56">
        <v>5.0000000000000001E-4</v>
      </c>
    </row>
    <row r="162" spans="1:20">
      <c r="A162" t="s">
        <v>698</v>
      </c>
      <c r="B162" t="s">
        <v>699</v>
      </c>
      <c r="C162" t="s">
        <v>96</v>
      </c>
      <c r="D162" t="s">
        <v>108</v>
      </c>
      <c r="E162" t="s">
        <v>700</v>
      </c>
      <c r="F162" t="s">
        <v>111</v>
      </c>
      <c r="G162" t="s">
        <v>477</v>
      </c>
      <c r="H162" t="s">
        <v>127</v>
      </c>
      <c r="I162" s="111" t="s">
        <v>3562</v>
      </c>
      <c r="J162" s="55">
        <v>1.29</v>
      </c>
      <c r="K162" t="s">
        <v>98</v>
      </c>
      <c r="L162" s="56">
        <v>6.0999999999999999E-2</v>
      </c>
      <c r="M162" s="56">
        <v>6.0100000000000001E-2</v>
      </c>
      <c r="N162" s="55">
        <v>152961.38</v>
      </c>
      <c r="O162" s="55">
        <v>101.47</v>
      </c>
      <c r="P162" s="55">
        <v>0</v>
      </c>
      <c r="Q162" s="55">
        <v>155.20991228599999</v>
      </c>
      <c r="R162" s="56">
        <v>4.0000000000000002E-4</v>
      </c>
      <c r="S162" s="56">
        <v>4.1999999999999997E-3</v>
      </c>
      <c r="T162" s="56">
        <v>1.2999999999999999E-3</v>
      </c>
    </row>
    <row r="163" spans="1:20">
      <c r="A163" t="s">
        <v>701</v>
      </c>
      <c r="B163" t="s">
        <v>702</v>
      </c>
      <c r="C163" t="s">
        <v>96</v>
      </c>
      <c r="D163" t="s">
        <v>108</v>
      </c>
      <c r="E163" t="s">
        <v>511</v>
      </c>
      <c r="F163" t="s">
        <v>427</v>
      </c>
      <c r="G163" t="s">
        <v>477</v>
      </c>
      <c r="H163" t="s">
        <v>127</v>
      </c>
      <c r="I163" s="111" t="s">
        <v>3562</v>
      </c>
      <c r="J163" s="55">
        <v>7.07</v>
      </c>
      <c r="K163" t="s">
        <v>98</v>
      </c>
      <c r="L163" s="56">
        <v>3.0499999999999999E-2</v>
      </c>
      <c r="M163" s="56">
        <v>5.1700000000000003E-2</v>
      </c>
      <c r="N163" s="55">
        <v>104142.05</v>
      </c>
      <c r="O163" s="55">
        <v>86.63</v>
      </c>
      <c r="P163" s="55">
        <v>0</v>
      </c>
      <c r="Q163" s="55">
        <v>90.218257914999995</v>
      </c>
      <c r="R163" s="56">
        <v>2.0000000000000001E-4</v>
      </c>
      <c r="S163" s="56">
        <v>2.3999999999999998E-3</v>
      </c>
      <c r="T163" s="56">
        <v>6.9999999999999999E-4</v>
      </c>
    </row>
    <row r="164" spans="1:20">
      <c r="A164" t="s">
        <v>703</v>
      </c>
      <c r="B164" t="s">
        <v>704</v>
      </c>
      <c r="C164" t="s">
        <v>96</v>
      </c>
      <c r="D164" t="s">
        <v>108</v>
      </c>
      <c r="E164" t="s">
        <v>511</v>
      </c>
      <c r="F164" t="s">
        <v>427</v>
      </c>
      <c r="G164" t="s">
        <v>477</v>
      </c>
      <c r="H164" t="s">
        <v>127</v>
      </c>
      <c r="I164" s="111" t="s">
        <v>3562</v>
      </c>
      <c r="J164" s="55">
        <v>2.42</v>
      </c>
      <c r="K164" t="s">
        <v>98</v>
      </c>
      <c r="L164" s="56">
        <v>2.9100000000000001E-2</v>
      </c>
      <c r="M164" s="56">
        <v>4.2700000000000002E-2</v>
      </c>
      <c r="N164" s="55">
        <v>50059.67</v>
      </c>
      <c r="O164" s="55">
        <v>96.93</v>
      </c>
      <c r="P164" s="55">
        <v>0</v>
      </c>
      <c r="Q164" s="55">
        <v>48.522838131</v>
      </c>
      <c r="R164" s="56">
        <v>1E-4</v>
      </c>
      <c r="S164" s="56">
        <v>1.2999999999999999E-3</v>
      </c>
      <c r="T164" s="56">
        <v>4.0000000000000002E-4</v>
      </c>
    </row>
    <row r="165" spans="1:20">
      <c r="A165" t="s">
        <v>705</v>
      </c>
      <c r="B165" t="s">
        <v>706</v>
      </c>
      <c r="C165" t="s">
        <v>96</v>
      </c>
      <c r="D165" t="s">
        <v>108</v>
      </c>
      <c r="E165" t="s">
        <v>511</v>
      </c>
      <c r="F165" t="s">
        <v>427</v>
      </c>
      <c r="G165" t="s">
        <v>477</v>
      </c>
      <c r="H165" t="s">
        <v>127</v>
      </c>
      <c r="I165" s="111" t="s">
        <v>3562</v>
      </c>
      <c r="J165" s="55">
        <v>6.3</v>
      </c>
      <c r="K165" t="s">
        <v>98</v>
      </c>
      <c r="L165" s="56">
        <v>3.0499999999999999E-2</v>
      </c>
      <c r="M165" s="56">
        <v>5.0599999999999999E-2</v>
      </c>
      <c r="N165" s="55">
        <v>170832.75</v>
      </c>
      <c r="O165" s="55">
        <v>88.63</v>
      </c>
      <c r="P165" s="55">
        <v>0</v>
      </c>
      <c r="Q165" s="55">
        <v>151.409066325</v>
      </c>
      <c r="R165" s="56">
        <v>2.0000000000000001E-4</v>
      </c>
      <c r="S165" s="56">
        <v>4.1000000000000003E-3</v>
      </c>
      <c r="T165" s="56">
        <v>1.1999999999999999E-3</v>
      </c>
    </row>
    <row r="166" spans="1:20">
      <c r="A166" t="s">
        <v>707</v>
      </c>
      <c r="B166" t="s">
        <v>708</v>
      </c>
      <c r="C166" t="s">
        <v>96</v>
      </c>
      <c r="D166" t="s">
        <v>108</v>
      </c>
      <c r="E166" t="s">
        <v>511</v>
      </c>
      <c r="F166" t="s">
        <v>427</v>
      </c>
      <c r="G166" t="s">
        <v>477</v>
      </c>
      <c r="H166" t="s">
        <v>127</v>
      </c>
      <c r="I166" s="111" t="s">
        <v>3562</v>
      </c>
      <c r="J166" s="55">
        <v>7.94</v>
      </c>
      <c r="K166" t="s">
        <v>98</v>
      </c>
      <c r="L166" s="56">
        <v>2.63E-2</v>
      </c>
      <c r="M166" s="56">
        <v>5.2400000000000002E-2</v>
      </c>
      <c r="N166" s="55">
        <v>183553.65</v>
      </c>
      <c r="O166" s="55">
        <v>81.86</v>
      </c>
      <c r="P166" s="55">
        <v>0</v>
      </c>
      <c r="Q166" s="55">
        <v>150.25701788999999</v>
      </c>
      <c r="R166" s="56">
        <v>2.9999999999999997E-4</v>
      </c>
      <c r="S166" s="56">
        <v>4.0000000000000001E-3</v>
      </c>
      <c r="T166" s="56">
        <v>1.1999999999999999E-3</v>
      </c>
    </row>
    <row r="167" spans="1:20">
      <c r="A167" t="s">
        <v>709</v>
      </c>
      <c r="B167" t="s">
        <v>710</v>
      </c>
      <c r="C167" t="s">
        <v>96</v>
      </c>
      <c r="D167" t="s">
        <v>108</v>
      </c>
      <c r="E167" t="s">
        <v>518</v>
      </c>
      <c r="F167" t="s">
        <v>427</v>
      </c>
      <c r="G167" t="s">
        <v>477</v>
      </c>
      <c r="H167" t="s">
        <v>127</v>
      </c>
      <c r="I167" s="111" t="s">
        <v>3562</v>
      </c>
      <c r="J167" s="55">
        <v>5.72</v>
      </c>
      <c r="K167" t="s">
        <v>98</v>
      </c>
      <c r="L167" s="56">
        <v>2.64E-2</v>
      </c>
      <c r="M167" s="56">
        <v>4.9599999999999998E-2</v>
      </c>
      <c r="N167" s="55">
        <v>282514.82</v>
      </c>
      <c r="O167" s="55">
        <v>88.65</v>
      </c>
      <c r="P167" s="55">
        <v>0</v>
      </c>
      <c r="Q167" s="55">
        <v>250.44938793</v>
      </c>
      <c r="R167" s="56">
        <v>2.0000000000000001E-4</v>
      </c>
      <c r="S167" s="56">
        <v>6.7000000000000002E-3</v>
      </c>
      <c r="T167" s="56">
        <v>2.0999999999999999E-3</v>
      </c>
    </row>
    <row r="168" spans="1:20">
      <c r="A168" t="s">
        <v>711</v>
      </c>
      <c r="B168" t="s">
        <v>712</v>
      </c>
      <c r="C168" t="s">
        <v>96</v>
      </c>
      <c r="D168" t="s">
        <v>108</v>
      </c>
      <c r="E168" t="s">
        <v>713</v>
      </c>
      <c r="F168" t="s">
        <v>427</v>
      </c>
      <c r="G168" t="s">
        <v>464</v>
      </c>
      <c r="H168" t="s">
        <v>175</v>
      </c>
      <c r="I168" s="111" t="s">
        <v>3562</v>
      </c>
      <c r="J168" s="55">
        <v>3.72</v>
      </c>
      <c r="K168" t="s">
        <v>98</v>
      </c>
      <c r="L168" s="56">
        <v>4.7E-2</v>
      </c>
      <c r="M168" s="56">
        <v>4.5400000000000003E-2</v>
      </c>
      <c r="N168" s="55">
        <v>93816.31</v>
      </c>
      <c r="O168" s="55">
        <v>104.73</v>
      </c>
      <c r="P168" s="55">
        <v>0</v>
      </c>
      <c r="Q168" s="55">
        <v>98.253821462999994</v>
      </c>
      <c r="R168" s="56">
        <v>2.0000000000000001E-4</v>
      </c>
      <c r="S168" s="56">
        <v>2.5999999999999999E-3</v>
      </c>
      <c r="T168" s="56">
        <v>8.0000000000000004E-4</v>
      </c>
    </row>
    <row r="169" spans="1:20">
      <c r="A169" t="s">
        <v>714</v>
      </c>
      <c r="B169" t="s">
        <v>715</v>
      </c>
      <c r="C169" t="s">
        <v>96</v>
      </c>
      <c r="D169" t="s">
        <v>108</v>
      </c>
      <c r="E169" t="s">
        <v>518</v>
      </c>
      <c r="F169" t="s">
        <v>427</v>
      </c>
      <c r="G169" t="s">
        <v>477</v>
      </c>
      <c r="H169" t="s">
        <v>127</v>
      </c>
      <c r="I169" s="111" t="s">
        <v>3562</v>
      </c>
      <c r="J169" s="55">
        <v>7.35</v>
      </c>
      <c r="K169" t="s">
        <v>98</v>
      </c>
      <c r="L169" s="56">
        <v>2.5000000000000001E-2</v>
      </c>
      <c r="M169" s="56">
        <v>5.28E-2</v>
      </c>
      <c r="N169" s="55">
        <v>169040.54</v>
      </c>
      <c r="O169" s="55">
        <v>82.64</v>
      </c>
      <c r="P169" s="55">
        <v>0</v>
      </c>
      <c r="Q169" s="55">
        <v>139.69510225600001</v>
      </c>
      <c r="R169" s="56">
        <v>1E-4</v>
      </c>
      <c r="S169" s="56">
        <v>3.7000000000000002E-3</v>
      </c>
      <c r="T169" s="56">
        <v>1.1000000000000001E-3</v>
      </c>
    </row>
    <row r="170" spans="1:20">
      <c r="A170" t="s">
        <v>716</v>
      </c>
      <c r="B170" t="s">
        <v>717</v>
      </c>
      <c r="C170" t="s">
        <v>96</v>
      </c>
      <c r="D170" t="s">
        <v>108</v>
      </c>
      <c r="E170" t="s">
        <v>718</v>
      </c>
      <c r="F170" t="s">
        <v>427</v>
      </c>
      <c r="G170" t="s">
        <v>477</v>
      </c>
      <c r="H170" t="s">
        <v>127</v>
      </c>
      <c r="I170" s="111" t="s">
        <v>3562</v>
      </c>
      <c r="J170" s="55">
        <v>6.33</v>
      </c>
      <c r="K170" t="s">
        <v>98</v>
      </c>
      <c r="L170" s="56">
        <v>2.98E-2</v>
      </c>
      <c r="M170" s="56">
        <v>4.9500000000000002E-2</v>
      </c>
      <c r="N170" s="55">
        <v>99606.41</v>
      </c>
      <c r="O170" s="55">
        <v>88.82</v>
      </c>
      <c r="P170" s="55">
        <v>0</v>
      </c>
      <c r="Q170" s="55">
        <v>88.470413362000002</v>
      </c>
      <c r="R170" s="56">
        <v>2.9999999999999997E-4</v>
      </c>
      <c r="S170" s="56">
        <v>2.3999999999999998E-3</v>
      </c>
      <c r="T170" s="56">
        <v>6.9999999999999999E-4</v>
      </c>
    </row>
    <row r="171" spans="1:20">
      <c r="A171" t="s">
        <v>719</v>
      </c>
      <c r="B171" t="s">
        <v>720</v>
      </c>
      <c r="C171" t="s">
        <v>96</v>
      </c>
      <c r="D171" t="s">
        <v>108</v>
      </c>
      <c r="E171" t="s">
        <v>718</v>
      </c>
      <c r="F171" t="s">
        <v>427</v>
      </c>
      <c r="G171" t="s">
        <v>477</v>
      </c>
      <c r="H171" t="s">
        <v>127</v>
      </c>
      <c r="I171" s="111" t="s">
        <v>3562</v>
      </c>
      <c r="J171" s="55">
        <v>5.04</v>
      </c>
      <c r="K171" t="s">
        <v>98</v>
      </c>
      <c r="L171" s="56">
        <v>3.4299999999999997E-2</v>
      </c>
      <c r="M171" s="56">
        <v>4.6699999999999998E-2</v>
      </c>
      <c r="N171" s="55">
        <v>111306.55</v>
      </c>
      <c r="O171" s="55">
        <v>94.3</v>
      </c>
      <c r="P171" s="55">
        <v>0</v>
      </c>
      <c r="Q171" s="55">
        <v>104.96207665</v>
      </c>
      <c r="R171" s="56">
        <v>4.0000000000000002E-4</v>
      </c>
      <c r="S171" s="56">
        <v>2.8E-3</v>
      </c>
      <c r="T171" s="56">
        <v>8.9999999999999998E-4</v>
      </c>
    </row>
    <row r="172" spans="1:20">
      <c r="A172" t="s">
        <v>721</v>
      </c>
      <c r="B172" t="s">
        <v>722</v>
      </c>
      <c r="C172" t="s">
        <v>96</v>
      </c>
      <c r="D172" t="s">
        <v>108</v>
      </c>
      <c r="E172" t="s">
        <v>537</v>
      </c>
      <c r="F172" t="s">
        <v>427</v>
      </c>
      <c r="G172" t="s">
        <v>477</v>
      </c>
      <c r="H172" t="s">
        <v>127</v>
      </c>
      <c r="I172" s="111" t="s">
        <v>3562</v>
      </c>
      <c r="J172" s="55">
        <v>2.54</v>
      </c>
      <c r="K172" t="s">
        <v>98</v>
      </c>
      <c r="L172" s="56">
        <v>3.3000000000000002E-2</v>
      </c>
      <c r="M172" s="56">
        <v>4.2599999999999999E-2</v>
      </c>
      <c r="N172" s="55">
        <v>82013.31</v>
      </c>
      <c r="O172" s="55">
        <v>98.82</v>
      </c>
      <c r="P172" s="55">
        <v>0</v>
      </c>
      <c r="Q172" s="55">
        <v>81.045552942</v>
      </c>
      <c r="R172" s="56">
        <v>2.9999999999999997E-4</v>
      </c>
      <c r="S172" s="56">
        <v>2.2000000000000001E-3</v>
      </c>
      <c r="T172" s="56">
        <v>6.9999999999999999E-4</v>
      </c>
    </row>
    <row r="173" spans="1:20">
      <c r="A173" t="s">
        <v>723</v>
      </c>
      <c r="B173" t="s">
        <v>724</v>
      </c>
      <c r="C173" t="s">
        <v>96</v>
      </c>
      <c r="D173" t="s">
        <v>108</v>
      </c>
      <c r="E173" t="s">
        <v>537</v>
      </c>
      <c r="F173" t="s">
        <v>427</v>
      </c>
      <c r="G173" t="s">
        <v>477</v>
      </c>
      <c r="H173" t="s">
        <v>127</v>
      </c>
      <c r="I173" s="111" t="s">
        <v>3562</v>
      </c>
      <c r="J173" s="55">
        <v>4.96</v>
      </c>
      <c r="K173" t="s">
        <v>98</v>
      </c>
      <c r="L173" s="56">
        <v>2.6200000000000001E-2</v>
      </c>
      <c r="M173" s="56">
        <v>4.7100000000000003E-2</v>
      </c>
      <c r="N173" s="55">
        <v>139726.67000000001</v>
      </c>
      <c r="O173" s="55">
        <v>90.92</v>
      </c>
      <c r="P173" s="55">
        <v>0</v>
      </c>
      <c r="Q173" s="55">
        <v>127.03948836399999</v>
      </c>
      <c r="R173" s="56">
        <v>1E-4</v>
      </c>
      <c r="S173" s="56">
        <v>3.3999999999999998E-3</v>
      </c>
      <c r="T173" s="56">
        <v>1E-3</v>
      </c>
    </row>
    <row r="174" spans="1:20">
      <c r="A174" t="s">
        <v>725</v>
      </c>
      <c r="B174" t="s">
        <v>726</v>
      </c>
      <c r="C174" t="s">
        <v>96</v>
      </c>
      <c r="D174" t="s">
        <v>108</v>
      </c>
      <c r="E174" t="s">
        <v>727</v>
      </c>
      <c r="F174" t="s">
        <v>728</v>
      </c>
      <c r="G174" t="s">
        <v>464</v>
      </c>
      <c r="H174" t="s">
        <v>175</v>
      </c>
      <c r="I174" s="111" t="s">
        <v>3562</v>
      </c>
      <c r="J174" s="55">
        <v>0.28000000000000003</v>
      </c>
      <c r="K174" t="s">
        <v>98</v>
      </c>
      <c r="L174" s="56">
        <v>2.4E-2</v>
      </c>
      <c r="M174" s="56">
        <v>5.6599999999999998E-2</v>
      </c>
      <c r="N174" s="55">
        <v>4863.4399999999996</v>
      </c>
      <c r="O174" s="55">
        <v>99.29</v>
      </c>
      <c r="P174" s="55">
        <v>0</v>
      </c>
      <c r="Q174" s="55">
        <v>4.828909576</v>
      </c>
      <c r="R174" s="56">
        <v>1E-4</v>
      </c>
      <c r="S174" s="56">
        <v>1E-4</v>
      </c>
      <c r="T174" s="56">
        <v>0</v>
      </c>
    </row>
    <row r="175" spans="1:20">
      <c r="A175" t="s">
        <v>729</v>
      </c>
      <c r="B175" t="s">
        <v>730</v>
      </c>
      <c r="C175" t="s">
        <v>96</v>
      </c>
      <c r="D175" t="s">
        <v>108</v>
      </c>
      <c r="E175" t="s">
        <v>727</v>
      </c>
      <c r="F175" t="s">
        <v>728</v>
      </c>
      <c r="G175" t="s">
        <v>464</v>
      </c>
      <c r="H175" t="s">
        <v>175</v>
      </c>
      <c r="I175" s="111" t="s">
        <v>3562</v>
      </c>
      <c r="J175" s="55">
        <v>2.2799999999999998</v>
      </c>
      <c r="K175" t="s">
        <v>98</v>
      </c>
      <c r="L175" s="56">
        <v>2.3E-2</v>
      </c>
      <c r="M175" s="56">
        <v>4.9599999999999998E-2</v>
      </c>
      <c r="N175" s="55">
        <v>64275.91</v>
      </c>
      <c r="O175" s="55">
        <v>95.03</v>
      </c>
      <c r="P175" s="55">
        <v>0</v>
      </c>
      <c r="Q175" s="55">
        <v>61.081397273</v>
      </c>
      <c r="R175" s="56">
        <v>1E-4</v>
      </c>
      <c r="S175" s="56">
        <v>1.6000000000000001E-3</v>
      </c>
      <c r="T175" s="56">
        <v>5.0000000000000001E-4</v>
      </c>
    </row>
    <row r="176" spans="1:20">
      <c r="A176" t="s">
        <v>731</v>
      </c>
      <c r="B176" t="s">
        <v>732</v>
      </c>
      <c r="C176" t="s">
        <v>96</v>
      </c>
      <c r="D176" t="s">
        <v>108</v>
      </c>
      <c r="E176" t="s">
        <v>727</v>
      </c>
      <c r="F176" t="s">
        <v>728</v>
      </c>
      <c r="G176" t="s">
        <v>464</v>
      </c>
      <c r="H176" t="s">
        <v>175</v>
      </c>
      <c r="I176" s="111" t="s">
        <v>3562</v>
      </c>
      <c r="J176" s="55">
        <v>1.36</v>
      </c>
      <c r="K176" t="s">
        <v>98</v>
      </c>
      <c r="L176" s="56">
        <v>2.75E-2</v>
      </c>
      <c r="M176" s="56">
        <v>4.9500000000000002E-2</v>
      </c>
      <c r="N176" s="55">
        <v>47349.99</v>
      </c>
      <c r="O176" s="55">
        <v>98.05</v>
      </c>
      <c r="P176" s="55">
        <v>0</v>
      </c>
      <c r="Q176" s="55">
        <v>46.426665194999998</v>
      </c>
      <c r="R176" s="56">
        <v>2.0000000000000001E-4</v>
      </c>
      <c r="S176" s="56">
        <v>1.1999999999999999E-3</v>
      </c>
      <c r="T176" s="56">
        <v>4.0000000000000002E-4</v>
      </c>
    </row>
    <row r="177" spans="1:20">
      <c r="A177" t="s">
        <v>733</v>
      </c>
      <c r="B177" t="s">
        <v>734</v>
      </c>
      <c r="C177" t="s">
        <v>96</v>
      </c>
      <c r="D177" t="s">
        <v>108</v>
      </c>
      <c r="E177" t="s">
        <v>727</v>
      </c>
      <c r="F177" t="s">
        <v>728</v>
      </c>
      <c r="G177" t="s">
        <v>464</v>
      </c>
      <c r="H177" t="s">
        <v>175</v>
      </c>
      <c r="I177" s="111" t="s">
        <v>3562</v>
      </c>
      <c r="J177" s="55">
        <v>2.37</v>
      </c>
      <c r="K177" t="s">
        <v>98</v>
      </c>
      <c r="L177" s="56">
        <v>2.1499999999999998E-2</v>
      </c>
      <c r="M177" s="56">
        <v>5.1900000000000002E-2</v>
      </c>
      <c r="N177" s="55">
        <v>47805.89</v>
      </c>
      <c r="O177" s="55">
        <v>93.26</v>
      </c>
      <c r="P177" s="55">
        <v>2.7825899999999999</v>
      </c>
      <c r="Q177" s="55">
        <v>47.366363014000001</v>
      </c>
      <c r="R177" s="56">
        <v>1E-4</v>
      </c>
      <c r="S177" s="56">
        <v>1.2999999999999999E-3</v>
      </c>
      <c r="T177" s="56">
        <v>4.0000000000000002E-4</v>
      </c>
    </row>
    <row r="178" spans="1:20">
      <c r="A178" t="s">
        <v>735</v>
      </c>
      <c r="B178" t="s">
        <v>736</v>
      </c>
      <c r="C178" t="s">
        <v>96</v>
      </c>
      <c r="D178" t="s">
        <v>108</v>
      </c>
      <c r="E178" t="s">
        <v>544</v>
      </c>
      <c r="F178" t="s">
        <v>545</v>
      </c>
      <c r="G178" t="s">
        <v>546</v>
      </c>
      <c r="H178" t="s">
        <v>127</v>
      </c>
      <c r="I178" s="111" t="s">
        <v>3562</v>
      </c>
      <c r="J178" s="55">
        <v>0.81</v>
      </c>
      <c r="K178" t="s">
        <v>98</v>
      </c>
      <c r="L178" s="56">
        <v>3.0499999999999999E-2</v>
      </c>
      <c r="M178" s="56">
        <v>4.8500000000000001E-2</v>
      </c>
      <c r="N178" s="55">
        <v>3735.28</v>
      </c>
      <c r="O178" s="55">
        <v>98.63</v>
      </c>
      <c r="P178" s="55">
        <v>0</v>
      </c>
      <c r="Q178" s="55">
        <v>3.6841066640000002</v>
      </c>
      <c r="R178" s="56">
        <v>1E-4</v>
      </c>
      <c r="S178" s="56">
        <v>1E-4</v>
      </c>
      <c r="T178" s="56">
        <v>0</v>
      </c>
    </row>
    <row r="179" spans="1:20">
      <c r="A179" t="s">
        <v>737</v>
      </c>
      <c r="B179" t="s">
        <v>738</v>
      </c>
      <c r="C179" t="s">
        <v>96</v>
      </c>
      <c r="D179" t="s">
        <v>108</v>
      </c>
      <c r="E179" t="s">
        <v>544</v>
      </c>
      <c r="F179" t="s">
        <v>545</v>
      </c>
      <c r="G179" t="s">
        <v>546</v>
      </c>
      <c r="H179" t="s">
        <v>127</v>
      </c>
      <c r="I179" s="111" t="s">
        <v>3562</v>
      </c>
      <c r="J179" s="55">
        <v>2.8</v>
      </c>
      <c r="K179" t="s">
        <v>98</v>
      </c>
      <c r="L179" s="56">
        <v>2.58E-2</v>
      </c>
      <c r="M179" s="56">
        <v>5.0799999999999998E-2</v>
      </c>
      <c r="N179" s="55">
        <v>30026.69</v>
      </c>
      <c r="O179" s="55">
        <v>93.51</v>
      </c>
      <c r="P179" s="55">
        <v>0</v>
      </c>
      <c r="Q179" s="55">
        <v>28.077957819000002</v>
      </c>
      <c r="R179" s="56">
        <v>1E-4</v>
      </c>
      <c r="S179" s="56">
        <v>8.0000000000000004E-4</v>
      </c>
      <c r="T179" s="56">
        <v>2.0000000000000001E-4</v>
      </c>
    </row>
    <row r="180" spans="1:20">
      <c r="A180" t="s">
        <v>739</v>
      </c>
      <c r="B180" t="s">
        <v>740</v>
      </c>
      <c r="C180" t="s">
        <v>96</v>
      </c>
      <c r="D180" t="s">
        <v>108</v>
      </c>
      <c r="E180" t="s">
        <v>559</v>
      </c>
      <c r="F180" t="s">
        <v>113</v>
      </c>
      <c r="G180" t="s">
        <v>541</v>
      </c>
      <c r="H180" t="s">
        <v>175</v>
      </c>
      <c r="I180" s="111" t="s">
        <v>3562</v>
      </c>
      <c r="J180" s="55">
        <v>1.55</v>
      </c>
      <c r="K180" t="s">
        <v>98</v>
      </c>
      <c r="L180" s="56">
        <v>3.5499999999999997E-2</v>
      </c>
      <c r="M180" s="56">
        <v>4.9000000000000002E-2</v>
      </c>
      <c r="N180" s="55">
        <v>50879.79</v>
      </c>
      <c r="O180" s="55">
        <v>98.03</v>
      </c>
      <c r="P180" s="55">
        <v>0.90312000000000003</v>
      </c>
      <c r="Q180" s="55">
        <v>50.780578136999999</v>
      </c>
      <c r="R180" s="56">
        <v>1E-4</v>
      </c>
      <c r="S180" s="56">
        <v>1.4E-3</v>
      </c>
      <c r="T180" s="56">
        <v>4.0000000000000002E-4</v>
      </c>
    </row>
    <row r="181" spans="1:20">
      <c r="A181" t="s">
        <v>741</v>
      </c>
      <c r="B181" t="s">
        <v>742</v>
      </c>
      <c r="C181" t="s">
        <v>96</v>
      </c>
      <c r="D181" t="s">
        <v>108</v>
      </c>
      <c r="E181" t="s">
        <v>559</v>
      </c>
      <c r="F181" t="s">
        <v>113</v>
      </c>
      <c r="G181" t="s">
        <v>541</v>
      </c>
      <c r="H181" t="s">
        <v>175</v>
      </c>
      <c r="I181" s="111" t="s">
        <v>3562</v>
      </c>
      <c r="J181" s="55">
        <v>2.56</v>
      </c>
      <c r="K181" t="s">
        <v>98</v>
      </c>
      <c r="L181" s="56">
        <v>2.5000000000000001E-2</v>
      </c>
      <c r="M181" s="56">
        <v>4.9099999999999998E-2</v>
      </c>
      <c r="N181" s="55">
        <v>178431.69</v>
      </c>
      <c r="O181" s="55">
        <v>94.18</v>
      </c>
      <c r="P181" s="55">
        <v>43.65204</v>
      </c>
      <c r="Q181" s="55">
        <v>211.699005642</v>
      </c>
      <c r="R181" s="56">
        <v>2.0000000000000001E-4</v>
      </c>
      <c r="S181" s="56">
        <v>5.7000000000000002E-3</v>
      </c>
      <c r="T181" s="56">
        <v>1.6999999999999999E-3</v>
      </c>
    </row>
    <row r="182" spans="1:20">
      <c r="A182" t="s">
        <v>743</v>
      </c>
      <c r="B182" t="s">
        <v>744</v>
      </c>
      <c r="C182" t="s">
        <v>96</v>
      </c>
      <c r="D182" t="s">
        <v>108</v>
      </c>
      <c r="E182" t="s">
        <v>559</v>
      </c>
      <c r="F182" t="s">
        <v>113</v>
      </c>
      <c r="G182" t="s">
        <v>541</v>
      </c>
      <c r="H182" t="s">
        <v>175</v>
      </c>
      <c r="I182" s="111" t="s">
        <v>3562</v>
      </c>
      <c r="J182" s="55">
        <v>3.92</v>
      </c>
      <c r="K182" t="s">
        <v>98</v>
      </c>
      <c r="L182" s="56">
        <v>4.7300000000000002E-2</v>
      </c>
      <c r="M182" s="56">
        <v>5.04E-2</v>
      </c>
      <c r="N182" s="55">
        <v>79038.2</v>
      </c>
      <c r="O182" s="55">
        <v>99</v>
      </c>
      <c r="P182" s="55">
        <v>1.8692500000000001</v>
      </c>
      <c r="Q182" s="55">
        <v>80.117068000000003</v>
      </c>
      <c r="R182" s="56">
        <v>2.0000000000000001E-4</v>
      </c>
      <c r="S182" s="56">
        <v>2.0999999999999999E-3</v>
      </c>
      <c r="T182" s="56">
        <v>6.9999999999999999E-4</v>
      </c>
    </row>
    <row r="183" spans="1:20">
      <c r="A183" t="s">
        <v>745</v>
      </c>
      <c r="B183" t="s">
        <v>746</v>
      </c>
      <c r="C183" t="s">
        <v>96</v>
      </c>
      <c r="D183" t="s">
        <v>108</v>
      </c>
      <c r="E183" t="s">
        <v>562</v>
      </c>
      <c r="F183" t="s">
        <v>317</v>
      </c>
      <c r="G183" t="s">
        <v>541</v>
      </c>
      <c r="H183" t="s">
        <v>175</v>
      </c>
      <c r="I183" s="111" t="s">
        <v>3562</v>
      </c>
      <c r="J183" s="55">
        <v>4.51</v>
      </c>
      <c r="K183" t="s">
        <v>98</v>
      </c>
      <c r="L183" s="56">
        <v>2.4299999999999999E-2</v>
      </c>
      <c r="M183" s="56">
        <v>4.9200000000000001E-2</v>
      </c>
      <c r="N183" s="55">
        <v>168104.46</v>
      </c>
      <c r="O183" s="55">
        <v>89.9</v>
      </c>
      <c r="P183" s="55">
        <v>0</v>
      </c>
      <c r="Q183" s="55">
        <v>151.12590954000001</v>
      </c>
      <c r="R183" s="56">
        <v>1E-4</v>
      </c>
      <c r="S183" s="56">
        <v>4.0000000000000001E-3</v>
      </c>
      <c r="T183" s="56">
        <v>1.1999999999999999E-3</v>
      </c>
    </row>
    <row r="184" spans="1:20">
      <c r="A184" t="s">
        <v>747</v>
      </c>
      <c r="B184" t="s">
        <v>748</v>
      </c>
      <c r="C184" t="s">
        <v>96</v>
      </c>
      <c r="D184" t="s">
        <v>108</v>
      </c>
      <c r="E184" t="s">
        <v>567</v>
      </c>
      <c r="F184" t="s">
        <v>110</v>
      </c>
      <c r="G184" t="s">
        <v>541</v>
      </c>
      <c r="H184" t="s">
        <v>175</v>
      </c>
      <c r="I184" s="111" t="s">
        <v>3562</v>
      </c>
      <c r="J184" s="55">
        <v>1.45</v>
      </c>
      <c r="K184" t="s">
        <v>98</v>
      </c>
      <c r="L184" s="56">
        <v>3.2500000000000001E-2</v>
      </c>
      <c r="M184" s="56">
        <v>5.7500000000000002E-2</v>
      </c>
      <c r="N184" s="55">
        <v>952.67</v>
      </c>
      <c r="O184" s="55">
        <v>97.29</v>
      </c>
      <c r="P184" s="55">
        <v>0</v>
      </c>
      <c r="Q184" s="55">
        <v>0.92685264300000003</v>
      </c>
      <c r="R184" s="56">
        <v>0</v>
      </c>
      <c r="S184" s="56">
        <v>0</v>
      </c>
      <c r="T184" s="56">
        <v>0</v>
      </c>
    </row>
    <row r="185" spans="1:20">
      <c r="A185" t="s">
        <v>749</v>
      </c>
      <c r="B185" t="s">
        <v>750</v>
      </c>
      <c r="C185" t="s">
        <v>96</v>
      </c>
      <c r="D185" t="s">
        <v>108</v>
      </c>
      <c r="E185" t="s">
        <v>567</v>
      </c>
      <c r="F185" t="s">
        <v>110</v>
      </c>
      <c r="G185" t="s">
        <v>541</v>
      </c>
      <c r="H185" t="s">
        <v>175</v>
      </c>
      <c r="I185" s="111" t="s">
        <v>3562</v>
      </c>
      <c r="J185" s="55">
        <v>2.16</v>
      </c>
      <c r="K185" t="s">
        <v>98</v>
      </c>
      <c r="L185" s="56">
        <v>5.7000000000000002E-2</v>
      </c>
      <c r="M185" s="56">
        <v>5.6500000000000002E-2</v>
      </c>
      <c r="N185" s="55">
        <v>267982.75</v>
      </c>
      <c r="O185" s="55">
        <v>100.54</v>
      </c>
      <c r="P185" s="55">
        <v>0</v>
      </c>
      <c r="Q185" s="55">
        <v>269.42985685000002</v>
      </c>
      <c r="R185" s="56">
        <v>6.9999999999999999E-4</v>
      </c>
      <c r="S185" s="56">
        <v>7.1999999999999998E-3</v>
      </c>
      <c r="T185" s="56">
        <v>2.2000000000000001E-3</v>
      </c>
    </row>
    <row r="186" spans="1:20">
      <c r="A186" t="s">
        <v>751</v>
      </c>
      <c r="B186" t="s">
        <v>752</v>
      </c>
      <c r="C186" t="s">
        <v>96</v>
      </c>
      <c r="D186" t="s">
        <v>108</v>
      </c>
      <c r="E186" t="s">
        <v>572</v>
      </c>
      <c r="F186" t="s">
        <v>110</v>
      </c>
      <c r="G186" t="s">
        <v>541</v>
      </c>
      <c r="H186" t="s">
        <v>175</v>
      </c>
      <c r="I186" s="111" t="s">
        <v>3562</v>
      </c>
      <c r="J186" s="55">
        <v>1.92</v>
      </c>
      <c r="K186" t="s">
        <v>98</v>
      </c>
      <c r="L186" s="56">
        <v>2.8000000000000001E-2</v>
      </c>
      <c r="M186" s="56">
        <v>5.4399999999999997E-2</v>
      </c>
      <c r="N186" s="55">
        <v>44802.58</v>
      </c>
      <c r="O186" s="55">
        <v>95.26</v>
      </c>
      <c r="P186" s="55">
        <v>0</v>
      </c>
      <c r="Q186" s="55">
        <v>42.678937707999999</v>
      </c>
      <c r="R186" s="56">
        <v>1E-4</v>
      </c>
      <c r="S186" s="56">
        <v>1.1000000000000001E-3</v>
      </c>
      <c r="T186" s="56">
        <v>4.0000000000000002E-4</v>
      </c>
    </row>
    <row r="187" spans="1:20">
      <c r="A187" t="s">
        <v>753</v>
      </c>
      <c r="B187" t="s">
        <v>754</v>
      </c>
      <c r="C187" t="s">
        <v>96</v>
      </c>
      <c r="D187" t="s">
        <v>108</v>
      </c>
      <c r="E187" t="s">
        <v>572</v>
      </c>
      <c r="F187" t="s">
        <v>110</v>
      </c>
      <c r="G187" t="s">
        <v>541</v>
      </c>
      <c r="H187" t="s">
        <v>175</v>
      </c>
      <c r="I187" s="111" t="s">
        <v>3562</v>
      </c>
      <c r="J187" s="55">
        <v>3.19</v>
      </c>
      <c r="K187" t="s">
        <v>98</v>
      </c>
      <c r="L187" s="56">
        <v>5.6500000000000002E-2</v>
      </c>
      <c r="M187" s="56">
        <v>6.0100000000000001E-2</v>
      </c>
      <c r="N187" s="55">
        <v>143685.93</v>
      </c>
      <c r="O187" s="55">
        <v>100.53</v>
      </c>
      <c r="P187" s="55">
        <v>0</v>
      </c>
      <c r="Q187" s="55">
        <v>144.447465429</v>
      </c>
      <c r="R187" s="56">
        <v>2.9999999999999997E-4</v>
      </c>
      <c r="S187" s="56">
        <v>3.8999999999999998E-3</v>
      </c>
      <c r="T187" s="56">
        <v>1.1999999999999999E-3</v>
      </c>
    </row>
    <row r="188" spans="1:20">
      <c r="A188" t="s">
        <v>755</v>
      </c>
      <c r="B188" t="s">
        <v>756</v>
      </c>
      <c r="C188" t="s">
        <v>96</v>
      </c>
      <c r="D188" t="s">
        <v>108</v>
      </c>
      <c r="E188" t="s">
        <v>579</v>
      </c>
      <c r="F188" t="s">
        <v>103</v>
      </c>
      <c r="G188" t="s">
        <v>541</v>
      </c>
      <c r="H188" t="s">
        <v>175</v>
      </c>
      <c r="I188" s="111" t="s">
        <v>3562</v>
      </c>
      <c r="J188" s="55">
        <v>4.43</v>
      </c>
      <c r="K188" t="s">
        <v>98</v>
      </c>
      <c r="L188" s="56">
        <v>5.5E-2</v>
      </c>
      <c r="M188" s="56">
        <v>5.7599999999999998E-2</v>
      </c>
      <c r="N188" s="55">
        <v>98870.86</v>
      </c>
      <c r="O188" s="55">
        <v>99.23</v>
      </c>
      <c r="P188" s="55">
        <v>0</v>
      </c>
      <c r="Q188" s="55">
        <v>98.109554377999999</v>
      </c>
      <c r="R188" s="56">
        <v>4.0000000000000002E-4</v>
      </c>
      <c r="S188" s="56">
        <v>2.5999999999999999E-3</v>
      </c>
      <c r="T188" s="56">
        <v>8.0000000000000004E-4</v>
      </c>
    </row>
    <row r="189" spans="1:20">
      <c r="A189" t="s">
        <v>757</v>
      </c>
      <c r="B189" t="s">
        <v>758</v>
      </c>
      <c r="C189" t="s">
        <v>96</v>
      </c>
      <c r="D189" t="s">
        <v>108</v>
      </c>
      <c r="E189" t="s">
        <v>759</v>
      </c>
      <c r="F189" t="s">
        <v>110</v>
      </c>
      <c r="G189" t="s">
        <v>541</v>
      </c>
      <c r="H189" t="s">
        <v>175</v>
      </c>
      <c r="I189" s="111" t="s">
        <v>3562</v>
      </c>
      <c r="J189" s="55">
        <v>0.73</v>
      </c>
      <c r="K189" t="s">
        <v>98</v>
      </c>
      <c r="L189" s="56">
        <v>2.9499999999999998E-2</v>
      </c>
      <c r="M189" s="56">
        <v>5.4800000000000001E-2</v>
      </c>
      <c r="N189" s="55">
        <v>14053.06</v>
      </c>
      <c r="O189" s="55">
        <v>98.25</v>
      </c>
      <c r="P189" s="55">
        <v>0</v>
      </c>
      <c r="Q189" s="55">
        <v>13.80713145</v>
      </c>
      <c r="R189" s="56">
        <v>2.9999999999999997E-4</v>
      </c>
      <c r="S189" s="56">
        <v>4.0000000000000002E-4</v>
      </c>
      <c r="T189" s="56">
        <v>1E-4</v>
      </c>
    </row>
    <row r="190" spans="1:20">
      <c r="A190" t="s">
        <v>760</v>
      </c>
      <c r="B190" t="s">
        <v>761</v>
      </c>
      <c r="C190" t="s">
        <v>96</v>
      </c>
      <c r="D190" t="s">
        <v>108</v>
      </c>
      <c r="E190" t="s">
        <v>762</v>
      </c>
      <c r="F190" t="s">
        <v>763</v>
      </c>
      <c r="G190" t="s">
        <v>541</v>
      </c>
      <c r="H190" t="s">
        <v>175</v>
      </c>
      <c r="I190" s="111" t="s">
        <v>3562</v>
      </c>
      <c r="J190" s="55">
        <v>6.23</v>
      </c>
      <c r="K190" t="s">
        <v>98</v>
      </c>
      <c r="L190" s="56">
        <v>2.3400000000000001E-2</v>
      </c>
      <c r="M190" s="56">
        <v>5.2499999999999998E-2</v>
      </c>
      <c r="N190" s="55">
        <v>124605.41</v>
      </c>
      <c r="O190" s="55">
        <v>83.69</v>
      </c>
      <c r="P190" s="55">
        <v>0</v>
      </c>
      <c r="Q190" s="55">
        <v>104.282267629</v>
      </c>
      <c r="R190" s="56">
        <v>2.0000000000000001E-4</v>
      </c>
      <c r="S190" s="56">
        <v>2.8E-3</v>
      </c>
      <c r="T190" s="56">
        <v>8.9999999999999998E-4</v>
      </c>
    </row>
    <row r="191" spans="1:20">
      <c r="A191" t="s">
        <v>765</v>
      </c>
      <c r="B191" t="s">
        <v>766</v>
      </c>
      <c r="C191" t="s">
        <v>96</v>
      </c>
      <c r="D191" t="s">
        <v>108</v>
      </c>
      <c r="E191" t="s">
        <v>767</v>
      </c>
      <c r="F191" t="s">
        <v>545</v>
      </c>
      <c r="G191" t="s">
        <v>610</v>
      </c>
      <c r="H191" t="s">
        <v>127</v>
      </c>
      <c r="I191" s="111" t="s">
        <v>3562</v>
      </c>
      <c r="J191" s="55">
        <v>2.09</v>
      </c>
      <c r="K191" t="s">
        <v>98</v>
      </c>
      <c r="L191" s="56">
        <v>2.9499999999999998E-2</v>
      </c>
      <c r="M191" s="56">
        <v>5.3600000000000002E-2</v>
      </c>
      <c r="N191" s="55">
        <v>103189.15</v>
      </c>
      <c r="O191" s="55">
        <v>95.31</v>
      </c>
      <c r="P191" s="55">
        <v>0</v>
      </c>
      <c r="Q191" s="55">
        <v>98.349578864999998</v>
      </c>
      <c r="R191" s="56">
        <v>2.9999999999999997E-4</v>
      </c>
      <c r="S191" s="56">
        <v>2.5999999999999999E-3</v>
      </c>
      <c r="T191" s="56">
        <v>8.0000000000000004E-4</v>
      </c>
    </row>
    <row r="192" spans="1:20">
      <c r="A192" t="s">
        <v>768</v>
      </c>
      <c r="B192" t="s">
        <v>769</v>
      </c>
      <c r="C192" t="s">
        <v>96</v>
      </c>
      <c r="D192" t="s">
        <v>108</v>
      </c>
      <c r="E192" t="s">
        <v>767</v>
      </c>
      <c r="F192" t="s">
        <v>545</v>
      </c>
      <c r="G192" t="s">
        <v>610</v>
      </c>
      <c r="H192" t="s">
        <v>127</v>
      </c>
      <c r="I192" s="111" t="s">
        <v>3562</v>
      </c>
      <c r="J192" s="55">
        <v>2.97</v>
      </c>
      <c r="K192" t="s">
        <v>98</v>
      </c>
      <c r="L192" s="56">
        <v>2.5499999999999998E-2</v>
      </c>
      <c r="M192" s="56">
        <v>5.5399999999999998E-2</v>
      </c>
      <c r="N192" s="55">
        <v>11924.07</v>
      </c>
      <c r="O192" s="55">
        <v>91.82</v>
      </c>
      <c r="P192" s="55">
        <v>0</v>
      </c>
      <c r="Q192" s="55">
        <v>10.948681074</v>
      </c>
      <c r="R192" s="56">
        <v>0</v>
      </c>
      <c r="S192" s="56">
        <v>2.9999999999999997E-4</v>
      </c>
      <c r="T192" s="56">
        <v>1E-4</v>
      </c>
    </row>
    <row r="193" spans="1:20">
      <c r="A193" t="s">
        <v>770</v>
      </c>
      <c r="B193" t="s">
        <v>771</v>
      </c>
      <c r="C193" t="s">
        <v>96</v>
      </c>
      <c r="D193" t="s">
        <v>108</v>
      </c>
      <c r="E193" t="s">
        <v>772</v>
      </c>
      <c r="F193" t="s">
        <v>669</v>
      </c>
      <c r="G193" t="s">
        <v>610</v>
      </c>
      <c r="H193" t="s">
        <v>127</v>
      </c>
      <c r="I193" s="111" t="s">
        <v>3562</v>
      </c>
      <c r="J193" s="55">
        <v>2.2000000000000002</v>
      </c>
      <c r="K193" t="s">
        <v>98</v>
      </c>
      <c r="L193" s="56">
        <v>3.4500000000000003E-2</v>
      </c>
      <c r="M193" s="56">
        <v>5.0500000000000003E-2</v>
      </c>
      <c r="N193" s="55">
        <v>3201.99</v>
      </c>
      <c r="O193" s="55">
        <v>97.85</v>
      </c>
      <c r="P193" s="55">
        <v>0</v>
      </c>
      <c r="Q193" s="55">
        <v>3.1331472150000002</v>
      </c>
      <c r="R193" s="56">
        <v>0</v>
      </c>
      <c r="S193" s="56">
        <v>1E-4</v>
      </c>
      <c r="T193" s="56">
        <v>0</v>
      </c>
    </row>
    <row r="194" spans="1:20">
      <c r="A194" t="s">
        <v>773</v>
      </c>
      <c r="B194" t="s">
        <v>774</v>
      </c>
      <c r="C194" t="s">
        <v>96</v>
      </c>
      <c r="D194" t="s">
        <v>108</v>
      </c>
      <c r="E194" t="s">
        <v>775</v>
      </c>
      <c r="F194" t="s">
        <v>669</v>
      </c>
      <c r="G194" t="s">
        <v>610</v>
      </c>
      <c r="H194" t="s">
        <v>127</v>
      </c>
      <c r="I194" s="111" t="s">
        <v>3562</v>
      </c>
      <c r="J194" s="55">
        <v>3.56</v>
      </c>
      <c r="K194" t="s">
        <v>98</v>
      </c>
      <c r="L194" s="56">
        <v>2.5000000000000001E-3</v>
      </c>
      <c r="M194" s="56">
        <v>5.1700000000000003E-2</v>
      </c>
      <c r="N194" s="55">
        <v>89157.57</v>
      </c>
      <c r="O194" s="55">
        <v>84.4</v>
      </c>
      <c r="P194" s="55">
        <v>0</v>
      </c>
      <c r="Q194" s="55">
        <v>75.248989080000001</v>
      </c>
      <c r="R194" s="56">
        <v>2.0000000000000001E-4</v>
      </c>
      <c r="S194" s="56">
        <v>2E-3</v>
      </c>
      <c r="T194" s="56">
        <v>5.9999999999999995E-4</v>
      </c>
    </row>
    <row r="195" spans="1:20">
      <c r="A195" t="s">
        <v>776</v>
      </c>
      <c r="B195" t="s">
        <v>777</v>
      </c>
      <c r="C195" t="s">
        <v>96</v>
      </c>
      <c r="D195" t="s">
        <v>108</v>
      </c>
      <c r="E195" t="s">
        <v>608</v>
      </c>
      <c r="F195" t="s">
        <v>609</v>
      </c>
      <c r="G195" t="s">
        <v>610</v>
      </c>
      <c r="H195" t="s">
        <v>127</v>
      </c>
      <c r="I195" s="111" t="s">
        <v>3562</v>
      </c>
      <c r="J195" s="55">
        <v>1.68</v>
      </c>
      <c r="K195" t="s">
        <v>98</v>
      </c>
      <c r="L195" s="56">
        <v>3.2500000000000001E-2</v>
      </c>
      <c r="M195" s="56">
        <v>5.3699999999999998E-2</v>
      </c>
      <c r="N195" s="55">
        <v>22774.87</v>
      </c>
      <c r="O195" s="55">
        <v>96.68</v>
      </c>
      <c r="P195" s="55">
        <v>0</v>
      </c>
      <c r="Q195" s="55">
        <v>22.018744315999999</v>
      </c>
      <c r="R195" s="56">
        <v>1E-4</v>
      </c>
      <c r="S195" s="56">
        <v>5.9999999999999995E-4</v>
      </c>
      <c r="T195" s="56">
        <v>2.0000000000000001E-4</v>
      </c>
    </row>
    <row r="196" spans="1:20">
      <c r="A196" t="s">
        <v>778</v>
      </c>
      <c r="B196" t="s">
        <v>779</v>
      </c>
      <c r="C196" t="s">
        <v>96</v>
      </c>
      <c r="D196" t="s">
        <v>108</v>
      </c>
      <c r="E196" t="s">
        <v>608</v>
      </c>
      <c r="F196" t="s">
        <v>609</v>
      </c>
      <c r="G196" t="s">
        <v>610</v>
      </c>
      <c r="H196" t="s">
        <v>127</v>
      </c>
      <c r="I196" s="111" t="s">
        <v>3562</v>
      </c>
      <c r="J196" s="55">
        <v>3.55</v>
      </c>
      <c r="K196" t="s">
        <v>98</v>
      </c>
      <c r="L196" s="56">
        <v>2.1600000000000001E-2</v>
      </c>
      <c r="M196" s="56">
        <v>6.0499999999999998E-2</v>
      </c>
      <c r="N196" s="55">
        <v>320555.17</v>
      </c>
      <c r="O196" s="55">
        <v>87.98</v>
      </c>
      <c r="P196" s="55">
        <v>0</v>
      </c>
      <c r="Q196" s="55">
        <v>282.02443856600001</v>
      </c>
      <c r="R196" s="56">
        <v>4.0000000000000002E-4</v>
      </c>
      <c r="S196" s="56">
        <v>7.4999999999999997E-3</v>
      </c>
      <c r="T196" s="56">
        <v>2.3E-3</v>
      </c>
    </row>
    <row r="197" spans="1:20">
      <c r="A197" t="s">
        <v>780</v>
      </c>
      <c r="B197" t="s">
        <v>781</v>
      </c>
      <c r="C197" t="s">
        <v>96</v>
      </c>
      <c r="D197" t="s">
        <v>108</v>
      </c>
      <c r="E197" t="s">
        <v>782</v>
      </c>
      <c r="F197" t="s">
        <v>427</v>
      </c>
      <c r="G197" t="s">
        <v>610</v>
      </c>
      <c r="H197" t="s">
        <v>127</v>
      </c>
      <c r="I197" s="111" t="s">
        <v>3562</v>
      </c>
      <c r="J197" s="55">
        <v>1.82</v>
      </c>
      <c r="K197" t="s">
        <v>98</v>
      </c>
      <c r="L197" s="56">
        <v>3.27E-2</v>
      </c>
      <c r="M197" s="56">
        <v>4.5199999999999997E-2</v>
      </c>
      <c r="N197" s="55">
        <v>38885.75</v>
      </c>
      <c r="O197" s="55">
        <v>98.27</v>
      </c>
      <c r="P197" s="55">
        <v>0</v>
      </c>
      <c r="Q197" s="55">
        <v>38.213026524999997</v>
      </c>
      <c r="R197" s="56">
        <v>1E-4</v>
      </c>
      <c r="S197" s="56">
        <v>1E-3</v>
      </c>
      <c r="T197" s="56">
        <v>2.9999999999999997E-4</v>
      </c>
    </row>
    <row r="198" spans="1:20">
      <c r="A198" t="s">
        <v>783</v>
      </c>
      <c r="B198" t="s">
        <v>784</v>
      </c>
      <c r="C198" t="s">
        <v>96</v>
      </c>
      <c r="D198" t="s">
        <v>108</v>
      </c>
      <c r="E198" t="s">
        <v>625</v>
      </c>
      <c r="F198" t="s">
        <v>545</v>
      </c>
      <c r="G198" t="s">
        <v>626</v>
      </c>
      <c r="H198" t="s">
        <v>175</v>
      </c>
      <c r="I198" s="111" t="s">
        <v>3562</v>
      </c>
      <c r="J198" s="55">
        <v>2.31</v>
      </c>
      <c r="K198" t="s">
        <v>98</v>
      </c>
      <c r="L198" s="56">
        <v>4.2999999999999997E-2</v>
      </c>
      <c r="M198" s="56">
        <v>5.2400000000000002E-2</v>
      </c>
      <c r="N198" s="55">
        <v>93882.08</v>
      </c>
      <c r="O198" s="55">
        <v>99.99</v>
      </c>
      <c r="P198" s="55">
        <v>0</v>
      </c>
      <c r="Q198" s="55">
        <v>93.872691791999998</v>
      </c>
      <c r="R198" s="56">
        <v>1E-4</v>
      </c>
      <c r="S198" s="56">
        <v>2.5000000000000001E-3</v>
      </c>
      <c r="T198" s="56">
        <v>8.0000000000000004E-4</v>
      </c>
    </row>
    <row r="199" spans="1:20">
      <c r="A199" t="s">
        <v>785</v>
      </c>
      <c r="B199" t="s">
        <v>786</v>
      </c>
      <c r="C199" t="s">
        <v>96</v>
      </c>
      <c r="D199" t="s">
        <v>108</v>
      </c>
      <c r="E199" t="s">
        <v>787</v>
      </c>
      <c r="F199" t="s">
        <v>614</v>
      </c>
      <c r="G199" t="s">
        <v>610</v>
      </c>
      <c r="H199" t="s">
        <v>127</v>
      </c>
      <c r="I199" s="111" t="s">
        <v>3562</v>
      </c>
      <c r="J199" s="55">
        <v>0.84</v>
      </c>
      <c r="K199" t="s">
        <v>98</v>
      </c>
      <c r="L199" s="56">
        <v>3.5000000000000003E-2</v>
      </c>
      <c r="M199" s="56">
        <v>5.3199999999999997E-2</v>
      </c>
      <c r="N199" s="55">
        <v>47587.98</v>
      </c>
      <c r="O199" s="55">
        <v>99.86</v>
      </c>
      <c r="P199" s="55">
        <v>0</v>
      </c>
      <c r="Q199" s="55">
        <v>47.521356828000002</v>
      </c>
      <c r="R199" s="56">
        <v>2.0000000000000001E-4</v>
      </c>
      <c r="S199" s="56">
        <v>1.2999999999999999E-3</v>
      </c>
      <c r="T199" s="56">
        <v>4.0000000000000002E-4</v>
      </c>
    </row>
    <row r="200" spans="1:20">
      <c r="A200" t="s">
        <v>788</v>
      </c>
      <c r="B200" t="s">
        <v>789</v>
      </c>
      <c r="C200" t="s">
        <v>96</v>
      </c>
      <c r="D200" t="s">
        <v>108</v>
      </c>
      <c r="E200" t="s">
        <v>787</v>
      </c>
      <c r="F200" t="s">
        <v>614</v>
      </c>
      <c r="G200" t="s">
        <v>610</v>
      </c>
      <c r="H200" t="s">
        <v>127</v>
      </c>
      <c r="I200" s="111" t="s">
        <v>3562</v>
      </c>
      <c r="J200" s="55">
        <v>1.91</v>
      </c>
      <c r="K200" t="s">
        <v>98</v>
      </c>
      <c r="L200" s="56">
        <v>4.99E-2</v>
      </c>
      <c r="M200" s="56">
        <v>4.6899999999999997E-2</v>
      </c>
      <c r="N200" s="55">
        <v>133519.32999999999</v>
      </c>
      <c r="O200" s="55">
        <v>101.94</v>
      </c>
      <c r="P200" s="55">
        <v>0</v>
      </c>
      <c r="Q200" s="55">
        <v>136.109605002</v>
      </c>
      <c r="R200" s="56">
        <v>5.9999999999999995E-4</v>
      </c>
      <c r="S200" s="56">
        <v>3.5999999999999999E-3</v>
      </c>
      <c r="T200" s="56">
        <v>1.1000000000000001E-3</v>
      </c>
    </row>
    <row r="201" spans="1:20">
      <c r="A201" t="s">
        <v>790</v>
      </c>
      <c r="B201" t="s">
        <v>791</v>
      </c>
      <c r="C201" t="s">
        <v>96</v>
      </c>
      <c r="D201" t="s">
        <v>108</v>
      </c>
      <c r="E201" t="s">
        <v>787</v>
      </c>
      <c r="F201" t="s">
        <v>614</v>
      </c>
      <c r="G201" t="s">
        <v>610</v>
      </c>
      <c r="H201" t="s">
        <v>127</v>
      </c>
      <c r="I201" s="111" t="s">
        <v>3562</v>
      </c>
      <c r="J201" s="55">
        <v>2.36</v>
      </c>
      <c r="K201" t="s">
        <v>98</v>
      </c>
      <c r="L201" s="56">
        <v>2.6499999999999999E-2</v>
      </c>
      <c r="M201" s="56">
        <v>5.2900000000000003E-2</v>
      </c>
      <c r="N201" s="55">
        <v>39024.370000000003</v>
      </c>
      <c r="O201" s="55">
        <v>95.03</v>
      </c>
      <c r="P201" s="55">
        <v>0</v>
      </c>
      <c r="Q201" s="55">
        <v>37.084858810999997</v>
      </c>
      <c r="R201" s="56">
        <v>1E-4</v>
      </c>
      <c r="S201" s="56">
        <v>1E-3</v>
      </c>
      <c r="T201" s="56">
        <v>2.9999999999999997E-4</v>
      </c>
    </row>
    <row r="202" spans="1:20">
      <c r="A202" t="s">
        <v>792</v>
      </c>
      <c r="B202" t="s">
        <v>793</v>
      </c>
      <c r="C202" t="s">
        <v>96</v>
      </c>
      <c r="D202" t="s">
        <v>108</v>
      </c>
      <c r="E202" t="s">
        <v>794</v>
      </c>
      <c r="F202" t="s">
        <v>545</v>
      </c>
      <c r="G202" t="s">
        <v>626</v>
      </c>
      <c r="H202" t="s">
        <v>175</v>
      </c>
      <c r="I202" s="111" t="s">
        <v>3562</v>
      </c>
      <c r="J202" s="55">
        <v>3.52</v>
      </c>
      <c r="K202" t="s">
        <v>98</v>
      </c>
      <c r="L202" s="56">
        <v>5.3400000000000003E-2</v>
      </c>
      <c r="M202" s="56">
        <v>5.6899999999999999E-2</v>
      </c>
      <c r="N202" s="55">
        <v>147420.71</v>
      </c>
      <c r="O202" s="55">
        <v>99.52</v>
      </c>
      <c r="P202" s="55">
        <v>0</v>
      </c>
      <c r="Q202" s="55">
        <v>146.71309059199999</v>
      </c>
      <c r="R202" s="56">
        <v>4.0000000000000002E-4</v>
      </c>
      <c r="S202" s="56">
        <v>3.8999999999999998E-3</v>
      </c>
      <c r="T202" s="56">
        <v>1.1999999999999999E-3</v>
      </c>
    </row>
    <row r="203" spans="1:20">
      <c r="A203" t="s">
        <v>795</v>
      </c>
      <c r="B203" t="s">
        <v>796</v>
      </c>
      <c r="C203" t="s">
        <v>96</v>
      </c>
      <c r="D203" t="s">
        <v>108</v>
      </c>
      <c r="E203" t="s">
        <v>640</v>
      </c>
      <c r="F203" t="s">
        <v>317</v>
      </c>
      <c r="G203" t="s">
        <v>641</v>
      </c>
      <c r="H203" t="s">
        <v>175</v>
      </c>
      <c r="I203" s="111" t="s">
        <v>3562</v>
      </c>
      <c r="J203" s="55">
        <v>3.54</v>
      </c>
      <c r="K203" t="s">
        <v>98</v>
      </c>
      <c r="L203" s="56">
        <v>2.5000000000000001E-2</v>
      </c>
      <c r="M203" s="56">
        <v>5.3900000000000003E-2</v>
      </c>
      <c r="N203" s="55">
        <v>21417.74</v>
      </c>
      <c r="O203" s="55">
        <v>91.27</v>
      </c>
      <c r="P203" s="55">
        <v>0</v>
      </c>
      <c r="Q203" s="55">
        <v>19.547971298</v>
      </c>
      <c r="R203" s="56">
        <v>0</v>
      </c>
      <c r="S203" s="56">
        <v>5.0000000000000001E-4</v>
      </c>
      <c r="T203" s="56">
        <v>2.0000000000000001E-4</v>
      </c>
    </row>
    <row r="204" spans="1:20">
      <c r="A204" t="s">
        <v>797</v>
      </c>
      <c r="B204" t="s">
        <v>798</v>
      </c>
      <c r="C204" t="s">
        <v>96</v>
      </c>
      <c r="D204" t="s">
        <v>108</v>
      </c>
      <c r="E204" t="s">
        <v>799</v>
      </c>
      <c r="F204" t="s">
        <v>545</v>
      </c>
      <c r="G204" t="s">
        <v>644</v>
      </c>
      <c r="H204" t="s">
        <v>127</v>
      </c>
      <c r="I204" s="111" t="s">
        <v>3562</v>
      </c>
      <c r="J204" s="55">
        <v>2.93</v>
      </c>
      <c r="K204" t="s">
        <v>98</v>
      </c>
      <c r="L204" s="56">
        <v>4.53E-2</v>
      </c>
      <c r="M204" s="56">
        <v>5.6000000000000001E-2</v>
      </c>
      <c r="N204" s="55">
        <v>104924.68</v>
      </c>
      <c r="O204" s="55">
        <v>97.2</v>
      </c>
      <c r="P204" s="55">
        <v>0</v>
      </c>
      <c r="Q204" s="55">
        <v>101.98678896</v>
      </c>
      <c r="R204" s="56">
        <v>1E-4</v>
      </c>
      <c r="S204" s="56">
        <v>2.7000000000000001E-3</v>
      </c>
      <c r="T204" s="56">
        <v>8.0000000000000004E-4</v>
      </c>
    </row>
    <row r="205" spans="1:20">
      <c r="A205" t="s">
        <v>800</v>
      </c>
      <c r="B205" t="s">
        <v>801</v>
      </c>
      <c r="C205" t="s">
        <v>96</v>
      </c>
      <c r="D205" t="s">
        <v>108</v>
      </c>
      <c r="E205" t="s">
        <v>802</v>
      </c>
      <c r="F205" t="s">
        <v>545</v>
      </c>
      <c r="G205" t="s">
        <v>644</v>
      </c>
      <c r="H205" t="s">
        <v>127</v>
      </c>
      <c r="I205" s="111" t="s">
        <v>3562</v>
      </c>
      <c r="J205" s="55">
        <v>3.15</v>
      </c>
      <c r="K205" t="s">
        <v>98</v>
      </c>
      <c r="L205" s="56">
        <v>2.5000000000000001E-2</v>
      </c>
      <c r="M205" s="56">
        <v>6.1100000000000002E-2</v>
      </c>
      <c r="N205" s="55">
        <v>96309.01</v>
      </c>
      <c r="O205" s="55">
        <v>89.63</v>
      </c>
      <c r="P205" s="55">
        <v>0</v>
      </c>
      <c r="Q205" s="55">
        <v>86.321765662999994</v>
      </c>
      <c r="R205" s="56">
        <v>5.0000000000000001E-4</v>
      </c>
      <c r="S205" s="56">
        <v>2.3E-3</v>
      </c>
      <c r="T205" s="56">
        <v>6.9999999999999999E-4</v>
      </c>
    </row>
    <row r="206" spans="1:20">
      <c r="A206" t="s">
        <v>803</v>
      </c>
      <c r="B206" t="s">
        <v>804</v>
      </c>
      <c r="C206" t="s">
        <v>96</v>
      </c>
      <c r="D206" t="s">
        <v>108</v>
      </c>
      <c r="E206" t="s">
        <v>805</v>
      </c>
      <c r="F206" t="s">
        <v>317</v>
      </c>
      <c r="G206" t="s">
        <v>644</v>
      </c>
      <c r="H206" t="s">
        <v>127</v>
      </c>
      <c r="I206" s="111" t="s">
        <v>3562</v>
      </c>
      <c r="J206" s="55">
        <v>4.8</v>
      </c>
      <c r="K206" t="s">
        <v>98</v>
      </c>
      <c r="L206" s="56">
        <v>6.7699999999999996E-2</v>
      </c>
      <c r="M206" s="56">
        <v>5.9700000000000003E-2</v>
      </c>
      <c r="N206" s="55">
        <v>153233.21</v>
      </c>
      <c r="O206" s="55">
        <v>107.02</v>
      </c>
      <c r="P206" s="55">
        <v>0</v>
      </c>
      <c r="Q206" s="55">
        <v>163.990181342</v>
      </c>
      <c r="R206" s="56">
        <v>0</v>
      </c>
      <c r="S206" s="56">
        <v>4.4000000000000003E-3</v>
      </c>
      <c r="T206" s="56">
        <v>1.2999999999999999E-3</v>
      </c>
    </row>
    <row r="207" spans="1:20">
      <c r="A207" t="s">
        <v>806</v>
      </c>
      <c r="B207" t="s">
        <v>807</v>
      </c>
      <c r="C207" t="s">
        <v>96</v>
      </c>
      <c r="D207" t="s">
        <v>108</v>
      </c>
      <c r="E207" t="s">
        <v>808</v>
      </c>
      <c r="F207" t="s">
        <v>669</v>
      </c>
      <c r="G207" s="68" t="s">
        <v>2810</v>
      </c>
      <c r="H207" s="111" t="s">
        <v>3562</v>
      </c>
      <c r="I207" s="111" t="s">
        <v>3562</v>
      </c>
      <c r="J207" s="55">
        <v>2.94</v>
      </c>
      <c r="K207" t="s">
        <v>98</v>
      </c>
      <c r="L207" s="56">
        <v>1.2E-2</v>
      </c>
      <c r="M207" s="56">
        <v>8.43E-2</v>
      </c>
      <c r="N207" s="55">
        <v>11869.8</v>
      </c>
      <c r="O207" s="55">
        <v>81.599999999999994</v>
      </c>
      <c r="P207" s="55">
        <v>0</v>
      </c>
      <c r="Q207" s="55">
        <v>9.6857568000000001</v>
      </c>
      <c r="R207" s="56">
        <v>2.0000000000000001E-4</v>
      </c>
      <c r="S207" s="56">
        <v>2.9999999999999997E-4</v>
      </c>
      <c r="T207" s="56">
        <v>1E-4</v>
      </c>
    </row>
    <row r="208" spans="1:20">
      <c r="A208" t="s">
        <v>809</v>
      </c>
      <c r="B208" t="s">
        <v>810</v>
      </c>
      <c r="C208" t="s">
        <v>96</v>
      </c>
      <c r="D208" t="s">
        <v>108</v>
      </c>
      <c r="E208" t="s">
        <v>808</v>
      </c>
      <c r="F208" t="s">
        <v>669</v>
      </c>
      <c r="G208" s="68" t="s">
        <v>2810</v>
      </c>
      <c r="H208" s="111" t="s">
        <v>3562</v>
      </c>
      <c r="I208" s="111" t="s">
        <v>3562</v>
      </c>
      <c r="J208" s="55">
        <v>3.33</v>
      </c>
      <c r="K208" t="s">
        <v>98</v>
      </c>
      <c r="L208" s="56">
        <v>6.0499999999999998E-2</v>
      </c>
      <c r="M208" s="56">
        <v>5.8999999999999997E-2</v>
      </c>
      <c r="N208" s="55">
        <v>92953.61</v>
      </c>
      <c r="O208" s="55">
        <v>102.3</v>
      </c>
      <c r="P208" s="55">
        <v>0</v>
      </c>
      <c r="Q208" s="55">
        <v>95.091543029999997</v>
      </c>
      <c r="R208" s="56">
        <v>4.0000000000000002E-4</v>
      </c>
      <c r="S208" s="56">
        <v>2.5000000000000001E-3</v>
      </c>
      <c r="T208" s="56">
        <v>8.0000000000000004E-4</v>
      </c>
    </row>
    <row r="209" spans="1:20">
      <c r="A209" t="s">
        <v>811</v>
      </c>
      <c r="B209" t="s">
        <v>812</v>
      </c>
      <c r="C209" t="s">
        <v>96</v>
      </c>
      <c r="D209" t="s">
        <v>108</v>
      </c>
      <c r="E209" t="s">
        <v>808</v>
      </c>
      <c r="F209" t="s">
        <v>669</v>
      </c>
      <c r="G209" s="68" t="s">
        <v>2810</v>
      </c>
      <c r="H209" s="111" t="s">
        <v>3562</v>
      </c>
      <c r="I209" s="111" t="s">
        <v>3562</v>
      </c>
      <c r="J209" s="55">
        <v>0.97</v>
      </c>
      <c r="K209" t="s">
        <v>98</v>
      </c>
      <c r="L209" s="56">
        <v>3.5499999999999997E-2</v>
      </c>
      <c r="M209" s="56">
        <v>7.3099999999999998E-2</v>
      </c>
      <c r="N209" s="55">
        <v>18518.099999999999</v>
      </c>
      <c r="O209" s="55">
        <v>96.63</v>
      </c>
      <c r="P209" s="55">
        <v>0</v>
      </c>
      <c r="Q209" s="55">
        <v>17.894040029999999</v>
      </c>
      <c r="R209" s="56">
        <v>1E-4</v>
      </c>
      <c r="S209" s="56">
        <v>5.0000000000000001E-4</v>
      </c>
      <c r="T209" s="56">
        <v>1E-4</v>
      </c>
    </row>
    <row r="210" spans="1:20">
      <c r="A210" t="s">
        <v>813</v>
      </c>
      <c r="B210" t="s">
        <v>814</v>
      </c>
      <c r="C210" t="s">
        <v>96</v>
      </c>
      <c r="D210" t="s">
        <v>108</v>
      </c>
      <c r="E210" t="s">
        <v>815</v>
      </c>
      <c r="F210" t="s">
        <v>336</v>
      </c>
      <c r="G210" s="68" t="s">
        <v>2810</v>
      </c>
      <c r="H210" s="111" t="s">
        <v>3562</v>
      </c>
      <c r="I210" s="111" t="s">
        <v>3562</v>
      </c>
      <c r="J210" s="55">
        <v>1.98</v>
      </c>
      <c r="K210" t="s">
        <v>98</v>
      </c>
      <c r="L210" s="56">
        <v>0.01</v>
      </c>
      <c r="M210" s="56">
        <v>6.5199999999999994E-2</v>
      </c>
      <c r="N210" s="55">
        <v>28601.74</v>
      </c>
      <c r="O210" s="55">
        <v>90</v>
      </c>
      <c r="P210" s="55">
        <v>0</v>
      </c>
      <c r="Q210" s="55">
        <v>25.741565999999999</v>
      </c>
      <c r="R210" s="56">
        <v>2.0000000000000001E-4</v>
      </c>
      <c r="S210" s="56">
        <v>6.9999999999999999E-4</v>
      </c>
      <c r="T210" s="56">
        <v>2.0000000000000001E-4</v>
      </c>
    </row>
    <row r="211" spans="1:20">
      <c r="A211" s="57" t="s">
        <v>303</v>
      </c>
      <c r="B211" s="113" t="s">
        <v>3562</v>
      </c>
      <c r="C211" s="113" t="s">
        <v>3562</v>
      </c>
      <c r="D211" s="113" t="s">
        <v>3562</v>
      </c>
      <c r="E211" s="113" t="s">
        <v>3562</v>
      </c>
      <c r="F211" s="113" t="s">
        <v>3562</v>
      </c>
      <c r="G211" s="113" t="s">
        <v>3562</v>
      </c>
      <c r="H211" s="113" t="s">
        <v>3562</v>
      </c>
      <c r="I211" s="113" t="s">
        <v>3562</v>
      </c>
      <c r="J211" s="59">
        <v>2.82</v>
      </c>
      <c r="K211" s="113" t="s">
        <v>3562</v>
      </c>
      <c r="L211" s="113" t="s">
        <v>3562</v>
      </c>
      <c r="M211" s="58">
        <v>4.6899999999999997E-2</v>
      </c>
      <c r="N211" s="59">
        <v>69244.52</v>
      </c>
      <c r="O211" s="113" t="s">
        <v>3562</v>
      </c>
      <c r="P211" s="59">
        <v>0</v>
      </c>
      <c r="Q211" s="59">
        <v>71.321855600000006</v>
      </c>
      <c r="R211" s="113" t="s">
        <v>3562</v>
      </c>
      <c r="S211" s="58">
        <v>1.9E-3</v>
      </c>
      <c r="T211" s="58">
        <v>5.9999999999999995E-4</v>
      </c>
    </row>
    <row r="212" spans="1:20">
      <c r="A212" t="s">
        <v>816</v>
      </c>
      <c r="B212" t="s">
        <v>817</v>
      </c>
      <c r="C212" t="s">
        <v>96</v>
      </c>
      <c r="D212" t="s">
        <v>108</v>
      </c>
      <c r="E212" t="s">
        <v>818</v>
      </c>
      <c r="F212" t="s">
        <v>682</v>
      </c>
      <c r="G212" t="s">
        <v>349</v>
      </c>
      <c r="H212" t="s">
        <v>175</v>
      </c>
      <c r="I212" s="111" t="s">
        <v>3562</v>
      </c>
      <c r="J212" s="55">
        <v>2.82</v>
      </c>
      <c r="K212" t="s">
        <v>98</v>
      </c>
      <c r="L212" s="56">
        <v>2.12E-2</v>
      </c>
      <c r="M212" s="56">
        <v>4.7699999999999999E-2</v>
      </c>
      <c r="N212" s="55">
        <v>69244.52</v>
      </c>
      <c r="O212" s="55">
        <v>103</v>
      </c>
      <c r="P212" s="55">
        <v>0</v>
      </c>
      <c r="Q212" s="55">
        <v>71.321855600000006</v>
      </c>
      <c r="R212" s="56">
        <v>5.0000000000000001E-4</v>
      </c>
      <c r="S212" s="56">
        <v>1.9E-3</v>
      </c>
      <c r="T212" s="56">
        <v>5.9999999999999995E-4</v>
      </c>
    </row>
    <row r="213" spans="1:20">
      <c r="A213" s="57" t="s">
        <v>819</v>
      </c>
      <c r="B213" s="113" t="s">
        <v>3562</v>
      </c>
      <c r="C213" s="113" t="s">
        <v>3562</v>
      </c>
      <c r="D213" s="113" t="s">
        <v>3562</v>
      </c>
      <c r="E213" s="113" t="s">
        <v>3562</v>
      </c>
      <c r="F213" s="113" t="s">
        <v>3562</v>
      </c>
      <c r="G213" s="113" t="s">
        <v>3562</v>
      </c>
      <c r="H213" s="113" t="s">
        <v>3562</v>
      </c>
      <c r="I213" s="113" t="s">
        <v>3562</v>
      </c>
      <c r="J213" s="59">
        <v>0</v>
      </c>
      <c r="K213" s="113" t="s">
        <v>3562</v>
      </c>
      <c r="L213" s="113" t="s">
        <v>3562</v>
      </c>
      <c r="M213" s="58">
        <v>0</v>
      </c>
      <c r="N213" s="59">
        <v>0</v>
      </c>
      <c r="O213" s="113" t="s">
        <v>3562</v>
      </c>
      <c r="P213" s="59">
        <v>0</v>
      </c>
      <c r="Q213" s="59">
        <v>0</v>
      </c>
      <c r="R213" s="113" t="s">
        <v>3562</v>
      </c>
      <c r="S213" s="58">
        <v>0</v>
      </c>
      <c r="T213" s="58">
        <v>0</v>
      </c>
    </row>
    <row r="214" spans="1:20">
      <c r="A214" t="s">
        <v>177</v>
      </c>
      <c r="B214" t="s">
        <v>177</v>
      </c>
      <c r="C214" s="113" t="s">
        <v>3562</v>
      </c>
      <c r="D214" s="113" t="s">
        <v>3562</v>
      </c>
      <c r="E214" s="113" t="s">
        <v>3562</v>
      </c>
      <c r="F214" t="s">
        <v>177</v>
      </c>
      <c r="G214" t="s">
        <v>177</v>
      </c>
      <c r="H214" s="113" t="s">
        <v>3562</v>
      </c>
      <c r="I214" s="113" t="s">
        <v>3562</v>
      </c>
      <c r="J214" s="55">
        <v>0</v>
      </c>
      <c r="K214" t="s">
        <v>177</v>
      </c>
      <c r="L214" s="56">
        <v>0</v>
      </c>
      <c r="M214" s="56">
        <v>0</v>
      </c>
      <c r="N214" s="55">
        <v>0</v>
      </c>
      <c r="O214" s="55">
        <v>0</v>
      </c>
      <c r="P214" s="113" t="s">
        <v>3562</v>
      </c>
      <c r="Q214" s="55">
        <v>0</v>
      </c>
      <c r="R214" s="56">
        <v>0</v>
      </c>
      <c r="S214" s="56">
        <v>0</v>
      </c>
      <c r="T214" s="56">
        <v>0</v>
      </c>
    </row>
    <row r="215" spans="1:20">
      <c r="A215" s="57" t="s">
        <v>184</v>
      </c>
      <c r="B215" s="113" t="s">
        <v>3562</v>
      </c>
      <c r="C215" s="113" t="s">
        <v>3562</v>
      </c>
      <c r="D215" s="113" t="s">
        <v>3562</v>
      </c>
      <c r="E215" s="113" t="s">
        <v>3562</v>
      </c>
      <c r="F215" s="113" t="s">
        <v>3562</v>
      </c>
      <c r="G215" s="113" t="s">
        <v>3562</v>
      </c>
      <c r="H215" s="113" t="s">
        <v>3562</v>
      </c>
      <c r="I215" s="113" t="s">
        <v>3562</v>
      </c>
      <c r="J215" s="59">
        <v>4.74</v>
      </c>
      <c r="K215" s="113" t="s">
        <v>3562</v>
      </c>
      <c r="L215" s="113" t="s">
        <v>3562</v>
      </c>
      <c r="M215" s="58">
        <v>6.3899999999999998E-2</v>
      </c>
      <c r="N215" s="59">
        <v>1771173.79</v>
      </c>
      <c r="O215" s="113" t="s">
        <v>3562</v>
      </c>
      <c r="P215" s="59">
        <v>0</v>
      </c>
      <c r="Q215" s="59">
        <v>6651.4466833948936</v>
      </c>
      <c r="R215" s="113" t="s">
        <v>3562</v>
      </c>
      <c r="S215" s="58">
        <v>0.17799999999999999</v>
      </c>
      <c r="T215" s="58">
        <v>5.4699999999999999E-2</v>
      </c>
    </row>
    <row r="216" spans="1:20">
      <c r="A216" s="57" t="s">
        <v>304</v>
      </c>
      <c r="B216" s="113" t="s">
        <v>3562</v>
      </c>
      <c r="C216" s="113" t="s">
        <v>3562</v>
      </c>
      <c r="D216" s="113" t="s">
        <v>3562</v>
      </c>
      <c r="E216" s="113" t="s">
        <v>3562</v>
      </c>
      <c r="F216" s="113" t="s">
        <v>3562</v>
      </c>
      <c r="G216" s="113" t="s">
        <v>3562</v>
      </c>
      <c r="H216" s="113" t="s">
        <v>3562</v>
      </c>
      <c r="I216" s="113" t="s">
        <v>3562</v>
      </c>
      <c r="J216" s="59">
        <v>5.09</v>
      </c>
      <c r="K216" s="113" t="s">
        <v>3562</v>
      </c>
      <c r="L216" s="113" t="s">
        <v>3562</v>
      </c>
      <c r="M216" s="58">
        <v>7.6200000000000004E-2</v>
      </c>
      <c r="N216" s="59">
        <v>332166.34999999998</v>
      </c>
      <c r="O216" s="113" t="s">
        <v>3562</v>
      </c>
      <c r="P216" s="59">
        <v>0</v>
      </c>
      <c r="Q216" s="59">
        <v>1153.9043144245204</v>
      </c>
      <c r="R216" s="113" t="s">
        <v>3562</v>
      </c>
      <c r="S216" s="58">
        <v>3.09E-2</v>
      </c>
      <c r="T216" s="58">
        <v>9.4999999999999998E-3</v>
      </c>
    </row>
    <row r="217" spans="1:20">
      <c r="A217" t="s">
        <v>820</v>
      </c>
      <c r="B217" t="s">
        <v>821</v>
      </c>
      <c r="C217" t="s">
        <v>108</v>
      </c>
      <c r="D217" t="s">
        <v>822</v>
      </c>
      <c r="E217" t="s">
        <v>316</v>
      </c>
      <c r="F217" t="s">
        <v>317</v>
      </c>
      <c r="G217" t="s">
        <v>823</v>
      </c>
      <c r="H217" t="s">
        <v>824</v>
      </c>
      <c r="I217" s="111" t="s">
        <v>3562</v>
      </c>
      <c r="J217" s="55">
        <v>6.86</v>
      </c>
      <c r="K217" t="s">
        <v>100</v>
      </c>
      <c r="L217" s="56">
        <v>3.7499999999999999E-2</v>
      </c>
      <c r="M217" s="56">
        <v>6.1400000000000003E-2</v>
      </c>
      <c r="N217" s="55">
        <v>12830.56</v>
      </c>
      <c r="O217" s="55">
        <v>85.582330000000013</v>
      </c>
      <c r="P217" s="55">
        <v>0</v>
      </c>
      <c r="Q217" s="55">
        <v>39.826970609574097</v>
      </c>
      <c r="R217" s="56">
        <v>0</v>
      </c>
      <c r="S217" s="56">
        <v>1.1000000000000001E-3</v>
      </c>
      <c r="T217" s="56">
        <v>2.9999999999999997E-4</v>
      </c>
    </row>
    <row r="218" spans="1:20">
      <c r="A218" t="s">
        <v>825</v>
      </c>
      <c r="B218" t="s">
        <v>826</v>
      </c>
      <c r="C218" t="s">
        <v>108</v>
      </c>
      <c r="D218" t="s">
        <v>822</v>
      </c>
      <c r="E218" t="s">
        <v>445</v>
      </c>
      <c r="F218" t="s">
        <v>309</v>
      </c>
      <c r="G218" t="s">
        <v>827</v>
      </c>
      <c r="H218" t="s">
        <v>294</v>
      </c>
      <c r="I218" s="111" t="s">
        <v>3562</v>
      </c>
      <c r="J218" s="55">
        <v>2.64</v>
      </c>
      <c r="K218" t="s">
        <v>100</v>
      </c>
      <c r="L218" s="56">
        <v>3.2599999999999997E-2</v>
      </c>
      <c r="M218" s="56">
        <v>8.6599999999999996E-2</v>
      </c>
      <c r="N218" s="55">
        <v>38532.67</v>
      </c>
      <c r="O218" s="55">
        <v>87.799630000000093</v>
      </c>
      <c r="P218" s="55">
        <v>0</v>
      </c>
      <c r="Q218" s="55">
        <v>122.707001706442</v>
      </c>
      <c r="R218" s="56">
        <v>0</v>
      </c>
      <c r="S218" s="56">
        <v>3.3E-3</v>
      </c>
      <c r="T218" s="56">
        <v>1E-3</v>
      </c>
    </row>
    <row r="219" spans="1:20">
      <c r="A219" t="s">
        <v>828</v>
      </c>
      <c r="B219" t="s">
        <v>829</v>
      </c>
      <c r="C219" t="s">
        <v>108</v>
      </c>
      <c r="D219" t="s">
        <v>822</v>
      </c>
      <c r="E219" t="s">
        <v>435</v>
      </c>
      <c r="F219" t="s">
        <v>309</v>
      </c>
      <c r="G219" t="s">
        <v>827</v>
      </c>
      <c r="H219" t="s">
        <v>294</v>
      </c>
      <c r="I219" s="111" t="s">
        <v>3562</v>
      </c>
      <c r="J219" s="55">
        <v>1.99</v>
      </c>
      <c r="K219" t="s">
        <v>100</v>
      </c>
      <c r="L219" s="56">
        <v>3.2800000000000003E-2</v>
      </c>
      <c r="M219" s="56">
        <v>8.3099999999999993E-2</v>
      </c>
      <c r="N219" s="55">
        <v>54542.58</v>
      </c>
      <c r="O219" s="55">
        <v>91.48067999999995</v>
      </c>
      <c r="P219" s="55">
        <v>0</v>
      </c>
      <c r="Q219" s="55">
        <v>180.97251298774401</v>
      </c>
      <c r="R219" s="56">
        <v>1E-4</v>
      </c>
      <c r="S219" s="56">
        <v>4.7999999999999996E-3</v>
      </c>
      <c r="T219" s="56">
        <v>1.5E-3</v>
      </c>
    </row>
    <row r="220" spans="1:20">
      <c r="A220" t="s">
        <v>830</v>
      </c>
      <c r="B220" t="s">
        <v>831</v>
      </c>
      <c r="C220" t="s">
        <v>108</v>
      </c>
      <c r="D220" t="s">
        <v>822</v>
      </c>
      <c r="E220" t="s">
        <v>435</v>
      </c>
      <c r="F220" t="s">
        <v>309</v>
      </c>
      <c r="G220" t="s">
        <v>827</v>
      </c>
      <c r="H220" t="s">
        <v>294</v>
      </c>
      <c r="I220" s="111" t="s">
        <v>3562</v>
      </c>
      <c r="J220" s="55">
        <v>3.83</v>
      </c>
      <c r="K220" t="s">
        <v>100</v>
      </c>
      <c r="L220" s="56">
        <v>7.1300000000000002E-2</v>
      </c>
      <c r="M220" s="56">
        <v>7.4999999999999997E-2</v>
      </c>
      <c r="N220" s="55">
        <v>31154.07</v>
      </c>
      <c r="O220" s="55">
        <v>101.25704999999978</v>
      </c>
      <c r="P220" s="55">
        <v>0</v>
      </c>
      <c r="Q220" s="55">
        <v>114.416225743363</v>
      </c>
      <c r="R220" s="56">
        <v>1E-4</v>
      </c>
      <c r="S220" s="56">
        <v>3.0999999999999999E-3</v>
      </c>
      <c r="T220" s="56">
        <v>8.9999999999999998E-4</v>
      </c>
    </row>
    <row r="221" spans="1:20">
      <c r="A221" t="s">
        <v>832</v>
      </c>
      <c r="B221" t="s">
        <v>833</v>
      </c>
      <c r="C221" t="s">
        <v>108</v>
      </c>
      <c r="D221" t="s">
        <v>822</v>
      </c>
      <c r="E221" t="s">
        <v>834</v>
      </c>
      <c r="F221" t="s">
        <v>473</v>
      </c>
      <c r="G221" t="s">
        <v>835</v>
      </c>
      <c r="H221" t="s">
        <v>294</v>
      </c>
      <c r="I221" s="111" t="s">
        <v>3562</v>
      </c>
      <c r="J221" s="55">
        <v>9.4600000000000009</v>
      </c>
      <c r="K221" t="s">
        <v>100</v>
      </c>
      <c r="L221" s="56">
        <v>6.3799999999999996E-2</v>
      </c>
      <c r="M221" s="56">
        <v>6.8699999999999997E-2</v>
      </c>
      <c r="N221" s="55">
        <v>77967.16</v>
      </c>
      <c r="O221" s="55">
        <v>94.761249999999819</v>
      </c>
      <c r="P221" s="55">
        <v>0</v>
      </c>
      <c r="Q221" s="55">
        <v>267.97239115574803</v>
      </c>
      <c r="R221" s="56">
        <v>1E-4</v>
      </c>
      <c r="S221" s="56">
        <v>7.1999999999999998E-3</v>
      </c>
      <c r="T221" s="56">
        <v>2.2000000000000001E-3</v>
      </c>
    </row>
    <row r="222" spans="1:20">
      <c r="A222" t="s">
        <v>836</v>
      </c>
      <c r="B222" t="s">
        <v>837</v>
      </c>
      <c r="C222" t="s">
        <v>108</v>
      </c>
      <c r="D222" t="s">
        <v>822</v>
      </c>
      <c r="E222" t="s">
        <v>838</v>
      </c>
      <c r="F222" t="s">
        <v>309</v>
      </c>
      <c r="G222" t="s">
        <v>835</v>
      </c>
      <c r="H222" t="s">
        <v>824</v>
      </c>
      <c r="I222" s="111" t="s">
        <v>3562</v>
      </c>
      <c r="J222" s="55">
        <v>2.19</v>
      </c>
      <c r="K222" t="s">
        <v>100</v>
      </c>
      <c r="L222" s="56">
        <v>3.0800000000000001E-2</v>
      </c>
      <c r="M222" s="56">
        <v>8.6099999999999996E-2</v>
      </c>
      <c r="N222" s="55">
        <v>43763.27</v>
      </c>
      <c r="O222" s="55">
        <v>89.04041999999987</v>
      </c>
      <c r="P222" s="55">
        <v>0</v>
      </c>
      <c r="Q222" s="55">
        <v>141.333306873613</v>
      </c>
      <c r="R222" s="56">
        <v>1E-4</v>
      </c>
      <c r="S222" s="56">
        <v>3.8E-3</v>
      </c>
      <c r="T222" s="56">
        <v>1.1999999999999999E-3</v>
      </c>
    </row>
    <row r="223" spans="1:20">
      <c r="A223" t="s">
        <v>839</v>
      </c>
      <c r="B223" t="s">
        <v>840</v>
      </c>
      <c r="C223" t="s">
        <v>108</v>
      </c>
      <c r="D223" t="s">
        <v>822</v>
      </c>
      <c r="E223" t="s">
        <v>841</v>
      </c>
      <c r="F223" t="s">
        <v>842</v>
      </c>
      <c r="G223" t="s">
        <v>843</v>
      </c>
      <c r="H223" t="s">
        <v>824</v>
      </c>
      <c r="I223" s="111" t="s">
        <v>3562</v>
      </c>
      <c r="J223" s="55">
        <v>6.49</v>
      </c>
      <c r="K223" t="s">
        <v>100</v>
      </c>
      <c r="L223" s="56">
        <v>8.5000000000000006E-2</v>
      </c>
      <c r="M223" s="56">
        <v>9.1800000000000007E-2</v>
      </c>
      <c r="N223" s="55">
        <v>32793.760000000002</v>
      </c>
      <c r="O223" s="55">
        <v>99.108280000000292</v>
      </c>
      <c r="P223" s="55">
        <v>0</v>
      </c>
      <c r="Q223" s="55">
        <v>117.882329290031</v>
      </c>
      <c r="R223" s="56">
        <v>0</v>
      </c>
      <c r="S223" s="56">
        <v>3.2000000000000002E-3</v>
      </c>
      <c r="T223" s="56">
        <v>1E-3</v>
      </c>
    </row>
    <row r="224" spans="1:20">
      <c r="A224" t="s">
        <v>844</v>
      </c>
      <c r="B224" t="s">
        <v>845</v>
      </c>
      <c r="C224" t="s">
        <v>108</v>
      </c>
      <c r="D224" t="s">
        <v>822</v>
      </c>
      <c r="E224" t="s">
        <v>846</v>
      </c>
      <c r="F224" t="s">
        <v>847</v>
      </c>
      <c r="G224" t="s">
        <v>843</v>
      </c>
      <c r="H224" t="s">
        <v>294</v>
      </c>
      <c r="I224" s="111" t="s">
        <v>3562</v>
      </c>
      <c r="J224" s="55">
        <v>5.55</v>
      </c>
      <c r="K224" t="s">
        <v>102</v>
      </c>
      <c r="L224" s="56">
        <v>4.3799999999999999E-2</v>
      </c>
      <c r="M224" s="56">
        <v>5.4800000000000001E-2</v>
      </c>
      <c r="N224" s="55">
        <v>8198.44</v>
      </c>
      <c r="O224" s="55">
        <v>94.237789999999933</v>
      </c>
      <c r="P224" s="55">
        <v>0</v>
      </c>
      <c r="Q224" s="55">
        <v>30.993736614481499</v>
      </c>
      <c r="R224" s="56">
        <v>0</v>
      </c>
      <c r="S224" s="56">
        <v>8.0000000000000004E-4</v>
      </c>
      <c r="T224" s="56">
        <v>2.9999999999999997E-4</v>
      </c>
    </row>
    <row r="225" spans="1:20">
      <c r="A225" t="s">
        <v>848</v>
      </c>
      <c r="B225" t="s">
        <v>849</v>
      </c>
      <c r="C225" t="s">
        <v>108</v>
      </c>
      <c r="D225" t="s">
        <v>822</v>
      </c>
      <c r="E225" t="s">
        <v>846</v>
      </c>
      <c r="F225" t="s">
        <v>847</v>
      </c>
      <c r="G225" t="s">
        <v>843</v>
      </c>
      <c r="H225" t="s">
        <v>294</v>
      </c>
      <c r="I225" s="111" t="s">
        <v>3562</v>
      </c>
      <c r="J225" s="55">
        <v>4.54</v>
      </c>
      <c r="K225" t="s">
        <v>102</v>
      </c>
      <c r="L225" s="56">
        <v>7.3800000000000004E-2</v>
      </c>
      <c r="M225" s="56">
        <v>5.3199999999999997E-2</v>
      </c>
      <c r="N225" s="55">
        <v>16806.8</v>
      </c>
      <c r="O225" s="55">
        <v>111.22803999999992</v>
      </c>
      <c r="P225" s="55">
        <v>0</v>
      </c>
      <c r="Q225" s="55">
        <v>74.992345847909903</v>
      </c>
      <c r="R225" s="56">
        <v>0</v>
      </c>
      <c r="S225" s="56">
        <v>2E-3</v>
      </c>
      <c r="T225" s="56">
        <v>5.9999999999999995E-4</v>
      </c>
    </row>
    <row r="226" spans="1:20">
      <c r="A226" t="s">
        <v>850</v>
      </c>
      <c r="B226" t="s">
        <v>851</v>
      </c>
      <c r="C226" t="s">
        <v>108</v>
      </c>
      <c r="D226" t="s">
        <v>822</v>
      </c>
      <c r="E226" t="s">
        <v>846</v>
      </c>
      <c r="F226" t="s">
        <v>847</v>
      </c>
      <c r="G226" t="s">
        <v>843</v>
      </c>
      <c r="H226" t="s">
        <v>294</v>
      </c>
      <c r="I226" s="111" t="s">
        <v>3562</v>
      </c>
      <c r="J226" s="55">
        <v>5.69</v>
      </c>
      <c r="K226" t="s">
        <v>100</v>
      </c>
      <c r="L226" s="56">
        <v>8.1299999999999997E-2</v>
      </c>
      <c r="M226" s="56">
        <v>6.5299999999999997E-2</v>
      </c>
      <c r="N226" s="55">
        <v>15577.04</v>
      </c>
      <c r="O226" s="55">
        <v>111.16778999999994</v>
      </c>
      <c r="P226" s="55">
        <v>0</v>
      </c>
      <c r="Q226" s="55">
        <v>62.807493595613799</v>
      </c>
      <c r="R226" s="56">
        <v>0</v>
      </c>
      <c r="S226" s="56">
        <v>1.6999999999999999E-3</v>
      </c>
      <c r="T226" s="56">
        <v>5.0000000000000001E-4</v>
      </c>
    </row>
    <row r="227" spans="1:20">
      <c r="A227" s="57" t="s">
        <v>305</v>
      </c>
      <c r="B227" s="113" t="s">
        <v>3562</v>
      </c>
      <c r="C227" s="113" t="s">
        <v>3562</v>
      </c>
      <c r="D227" s="113" t="s">
        <v>3562</v>
      </c>
      <c r="E227" s="113" t="s">
        <v>3562</v>
      </c>
      <c r="F227" s="113" t="s">
        <v>3562</v>
      </c>
      <c r="G227" s="113" t="s">
        <v>3562</v>
      </c>
      <c r="H227" s="113" t="s">
        <v>3562</v>
      </c>
      <c r="I227" s="113" t="s">
        <v>3562</v>
      </c>
      <c r="J227" s="59">
        <v>4.66</v>
      </c>
      <c r="K227" s="113" t="s">
        <v>3562</v>
      </c>
      <c r="L227" s="113" t="s">
        <v>3562</v>
      </c>
      <c r="M227" s="58">
        <v>6.13E-2</v>
      </c>
      <c r="N227" s="59">
        <v>1439007.44</v>
      </c>
      <c r="O227" s="113" t="s">
        <v>3562</v>
      </c>
      <c r="P227" s="59">
        <v>0</v>
      </c>
      <c r="Q227" s="59">
        <v>5497.542368970373</v>
      </c>
      <c r="R227" s="113" t="s">
        <v>3562</v>
      </c>
      <c r="S227" s="58">
        <v>0.14710000000000001</v>
      </c>
      <c r="T227" s="58">
        <v>4.5199999999999997E-2</v>
      </c>
    </row>
    <row r="228" spans="1:20">
      <c r="A228" t="s">
        <v>852</v>
      </c>
      <c r="B228" t="s">
        <v>853</v>
      </c>
      <c r="C228" t="s">
        <v>108</v>
      </c>
      <c r="D228" t="s">
        <v>822</v>
      </c>
      <c r="E228" s="111" t="s">
        <v>3562</v>
      </c>
      <c r="F228" t="s">
        <v>854</v>
      </c>
      <c r="G228" t="s">
        <v>293</v>
      </c>
      <c r="H228" t="s">
        <v>824</v>
      </c>
      <c r="I228" s="111" t="s">
        <v>3562</v>
      </c>
      <c r="J228" s="55">
        <v>7.16</v>
      </c>
      <c r="K228" t="s">
        <v>102</v>
      </c>
      <c r="L228" s="56">
        <v>4.2500000000000003E-2</v>
      </c>
      <c r="M228" s="56">
        <v>4.36E-2</v>
      </c>
      <c r="N228" s="55">
        <v>16396.88</v>
      </c>
      <c r="O228" s="55">
        <v>100.85722999999997</v>
      </c>
      <c r="P228" s="55">
        <v>0</v>
      </c>
      <c r="Q228" s="55">
        <v>66.341590189799305</v>
      </c>
      <c r="R228" s="56">
        <v>0</v>
      </c>
      <c r="S228" s="56">
        <v>1.8E-3</v>
      </c>
      <c r="T228" s="56">
        <v>5.0000000000000001E-4</v>
      </c>
    </row>
    <row r="229" spans="1:20">
      <c r="A229" t="s">
        <v>855</v>
      </c>
      <c r="B229" t="s">
        <v>856</v>
      </c>
      <c r="C229" t="s">
        <v>108</v>
      </c>
      <c r="D229" t="s">
        <v>822</v>
      </c>
      <c r="E229" s="111" t="s">
        <v>3562</v>
      </c>
      <c r="F229" t="s">
        <v>854</v>
      </c>
      <c r="G229" t="s">
        <v>857</v>
      </c>
      <c r="H229" t="s">
        <v>824</v>
      </c>
      <c r="I229" s="111" t="s">
        <v>3562</v>
      </c>
      <c r="J229" s="55">
        <v>0.69</v>
      </c>
      <c r="K229" t="s">
        <v>100</v>
      </c>
      <c r="L229" s="56">
        <v>4.4999999999999998E-2</v>
      </c>
      <c r="M229" s="56">
        <v>6.0699999999999997E-2</v>
      </c>
      <c r="N229" s="55">
        <v>10.66</v>
      </c>
      <c r="O229" s="55">
        <v>101.30210131332082</v>
      </c>
      <c r="P229" s="55">
        <v>0</v>
      </c>
      <c r="Q229" s="55">
        <v>3.9167262107999999E-2</v>
      </c>
      <c r="R229" s="56">
        <v>0</v>
      </c>
      <c r="S229" s="56">
        <v>0</v>
      </c>
      <c r="T229" s="56">
        <v>0</v>
      </c>
    </row>
    <row r="230" spans="1:20">
      <c r="A230" t="s">
        <v>858</v>
      </c>
      <c r="B230" t="s">
        <v>859</v>
      </c>
      <c r="C230" t="s">
        <v>108</v>
      </c>
      <c r="D230" t="s">
        <v>822</v>
      </c>
      <c r="E230" s="111" t="s">
        <v>3562</v>
      </c>
      <c r="F230" t="s">
        <v>854</v>
      </c>
      <c r="G230" t="s">
        <v>860</v>
      </c>
      <c r="H230" t="s">
        <v>861</v>
      </c>
      <c r="I230" s="111" t="s">
        <v>3562</v>
      </c>
      <c r="J230" s="55">
        <v>6.41</v>
      </c>
      <c r="K230" t="s">
        <v>100</v>
      </c>
      <c r="L230" s="56">
        <v>0.03</v>
      </c>
      <c r="M230" s="56">
        <v>6.2899999999999998E-2</v>
      </c>
      <c r="N230" s="55">
        <v>30334.23</v>
      </c>
      <c r="O230" s="55">
        <v>82.705669999999998</v>
      </c>
      <c r="P230" s="55">
        <v>0</v>
      </c>
      <c r="Q230" s="55">
        <v>90.994640839370305</v>
      </c>
      <c r="R230" s="56">
        <v>0</v>
      </c>
      <c r="S230" s="56">
        <v>2.3999999999999998E-3</v>
      </c>
      <c r="T230" s="56">
        <v>6.9999999999999999E-4</v>
      </c>
    </row>
    <row r="231" spans="1:20">
      <c r="A231" t="s">
        <v>862</v>
      </c>
      <c r="B231" t="s">
        <v>863</v>
      </c>
      <c r="C231" t="s">
        <v>108</v>
      </c>
      <c r="D231" t="s">
        <v>822</v>
      </c>
      <c r="E231" s="111" t="s">
        <v>3562</v>
      </c>
      <c r="F231" t="s">
        <v>854</v>
      </c>
      <c r="G231" t="s">
        <v>860</v>
      </c>
      <c r="H231" t="s">
        <v>861</v>
      </c>
      <c r="I231" s="111" t="s">
        <v>3562</v>
      </c>
      <c r="J231" s="55">
        <v>7.05</v>
      </c>
      <c r="K231" t="s">
        <v>100</v>
      </c>
      <c r="L231" s="56">
        <v>3.5000000000000003E-2</v>
      </c>
      <c r="M231" s="56">
        <v>6.3600000000000004E-2</v>
      </c>
      <c r="N231" s="55">
        <v>12297.66</v>
      </c>
      <c r="O231" s="55">
        <v>83.612890000000007</v>
      </c>
      <c r="P231" s="55">
        <v>0</v>
      </c>
      <c r="Q231" s="55">
        <v>37.294369723212498</v>
      </c>
      <c r="R231" s="56">
        <v>0</v>
      </c>
      <c r="S231" s="56">
        <v>1E-3</v>
      </c>
      <c r="T231" s="56">
        <v>2.9999999999999997E-4</v>
      </c>
    </row>
    <row r="232" spans="1:20">
      <c r="A232" t="s">
        <v>864</v>
      </c>
      <c r="B232" t="s">
        <v>865</v>
      </c>
      <c r="C232" t="s">
        <v>108</v>
      </c>
      <c r="D232" t="s">
        <v>822</v>
      </c>
      <c r="E232" s="111" t="s">
        <v>3562</v>
      </c>
      <c r="F232" t="s">
        <v>854</v>
      </c>
      <c r="G232" t="s">
        <v>866</v>
      </c>
      <c r="H232" t="s">
        <v>861</v>
      </c>
      <c r="I232" s="111" t="s">
        <v>3562</v>
      </c>
      <c r="J232" s="55">
        <v>3.54</v>
      </c>
      <c r="K232" t="s">
        <v>100</v>
      </c>
      <c r="L232" s="56">
        <v>3.2000000000000001E-2</v>
      </c>
      <c r="M232" s="56">
        <v>9.8799999999999999E-2</v>
      </c>
      <c r="N232" s="55">
        <v>26235.01</v>
      </c>
      <c r="O232" s="55">
        <v>81.108330000000009</v>
      </c>
      <c r="P232" s="55">
        <v>0</v>
      </c>
      <c r="Q232" s="55">
        <v>77.178129569929794</v>
      </c>
      <c r="R232" s="56">
        <v>0</v>
      </c>
      <c r="S232" s="56">
        <v>2.0999999999999999E-3</v>
      </c>
      <c r="T232" s="56">
        <v>5.9999999999999995E-4</v>
      </c>
    </row>
    <row r="233" spans="1:20">
      <c r="A233" t="s">
        <v>867</v>
      </c>
      <c r="B233" t="s">
        <v>868</v>
      </c>
      <c r="C233" t="s">
        <v>108</v>
      </c>
      <c r="D233" t="s">
        <v>822</v>
      </c>
      <c r="E233" s="111" t="s">
        <v>3562</v>
      </c>
      <c r="F233" t="s">
        <v>854</v>
      </c>
      <c r="G233" t="s">
        <v>869</v>
      </c>
      <c r="H233" t="s">
        <v>824</v>
      </c>
      <c r="I233" s="111" t="s">
        <v>3562</v>
      </c>
      <c r="J233" s="55">
        <v>7.18</v>
      </c>
      <c r="K233" t="s">
        <v>102</v>
      </c>
      <c r="L233" s="56">
        <v>4.2500000000000003E-2</v>
      </c>
      <c r="M233" s="56">
        <v>4.3900000000000002E-2</v>
      </c>
      <c r="N233" s="55">
        <v>32793.760000000002</v>
      </c>
      <c r="O233" s="55">
        <v>102.01257999999993</v>
      </c>
      <c r="P233" s="55">
        <v>0</v>
      </c>
      <c r="Q233" s="55">
        <v>134.20310624363</v>
      </c>
      <c r="R233" s="56">
        <v>0</v>
      </c>
      <c r="S233" s="56">
        <v>3.5999999999999999E-3</v>
      </c>
      <c r="T233" s="56">
        <v>1.1000000000000001E-3</v>
      </c>
    </row>
    <row r="234" spans="1:20">
      <c r="A234" t="s">
        <v>870</v>
      </c>
      <c r="B234" t="s">
        <v>871</v>
      </c>
      <c r="C234" t="s">
        <v>108</v>
      </c>
      <c r="D234" t="s">
        <v>822</v>
      </c>
      <c r="E234" s="111" t="s">
        <v>3562</v>
      </c>
      <c r="F234" t="s">
        <v>872</v>
      </c>
      <c r="G234" t="s">
        <v>869</v>
      </c>
      <c r="H234" t="s">
        <v>824</v>
      </c>
      <c r="I234" s="111" t="s">
        <v>3562</v>
      </c>
      <c r="J234" s="55">
        <v>7.37</v>
      </c>
      <c r="K234" t="s">
        <v>100</v>
      </c>
      <c r="L234" s="56">
        <v>5.8799999999999998E-2</v>
      </c>
      <c r="M234" s="56">
        <v>5.4800000000000001E-2</v>
      </c>
      <c r="N234" s="55">
        <v>16396.88</v>
      </c>
      <c r="O234" s="55">
        <v>106.23860000000006</v>
      </c>
      <c r="P234" s="55">
        <v>0</v>
      </c>
      <c r="Q234" s="55">
        <v>63.181671745851403</v>
      </c>
      <c r="R234" s="56">
        <v>0</v>
      </c>
      <c r="S234" s="56">
        <v>1.6999999999999999E-3</v>
      </c>
      <c r="T234" s="56">
        <v>5.0000000000000001E-4</v>
      </c>
    </row>
    <row r="235" spans="1:20">
      <c r="A235" t="s">
        <v>873</v>
      </c>
      <c r="B235" t="s">
        <v>874</v>
      </c>
      <c r="C235" t="s">
        <v>108</v>
      </c>
      <c r="D235" t="s">
        <v>822</v>
      </c>
      <c r="E235" s="111" t="s">
        <v>3562</v>
      </c>
      <c r="F235" t="s">
        <v>875</v>
      </c>
      <c r="G235" t="s">
        <v>869</v>
      </c>
      <c r="H235" t="s">
        <v>824</v>
      </c>
      <c r="I235" s="111" t="s">
        <v>3562</v>
      </c>
      <c r="J235" s="55">
        <v>3.33</v>
      </c>
      <c r="K235" t="s">
        <v>104</v>
      </c>
      <c r="L235" s="56">
        <v>4.6300000000000001E-2</v>
      </c>
      <c r="M235" s="56">
        <v>5.8299999999999998E-2</v>
      </c>
      <c r="N235" s="55">
        <v>24595.32</v>
      </c>
      <c r="O235" s="55">
        <v>97.506599999999636</v>
      </c>
      <c r="P235" s="55">
        <v>0</v>
      </c>
      <c r="Q235" s="55">
        <v>110.818702399236</v>
      </c>
      <c r="R235" s="56">
        <v>0</v>
      </c>
      <c r="S235" s="56">
        <v>3.0000000000000001E-3</v>
      </c>
      <c r="T235" s="56">
        <v>8.9999999999999998E-4</v>
      </c>
    </row>
    <row r="236" spans="1:20">
      <c r="A236" t="s">
        <v>876</v>
      </c>
      <c r="B236" t="s">
        <v>877</v>
      </c>
      <c r="C236" t="s">
        <v>108</v>
      </c>
      <c r="D236" t="s">
        <v>822</v>
      </c>
      <c r="E236" s="111" t="s">
        <v>3562</v>
      </c>
      <c r="F236" t="s">
        <v>875</v>
      </c>
      <c r="G236" t="s">
        <v>823</v>
      </c>
      <c r="H236" t="s">
        <v>824</v>
      </c>
      <c r="I236" s="111" t="s">
        <v>3562</v>
      </c>
      <c r="J236" s="55">
        <v>6.91</v>
      </c>
      <c r="K236" t="s">
        <v>100</v>
      </c>
      <c r="L236" s="56">
        <v>6.7400000000000002E-2</v>
      </c>
      <c r="M236" s="56">
        <v>5.6399999999999999E-2</v>
      </c>
      <c r="N236" s="55">
        <v>12297.66</v>
      </c>
      <c r="O236" s="55">
        <v>107.58701000000003</v>
      </c>
      <c r="P236" s="55">
        <v>0</v>
      </c>
      <c r="Q236" s="55">
        <v>47.987693385014701</v>
      </c>
      <c r="R236" s="56">
        <v>0</v>
      </c>
      <c r="S236" s="56">
        <v>1.2999999999999999E-3</v>
      </c>
      <c r="T236" s="56">
        <v>4.0000000000000002E-4</v>
      </c>
    </row>
    <row r="237" spans="1:20">
      <c r="A237" t="s">
        <v>878</v>
      </c>
      <c r="B237" t="s">
        <v>879</v>
      </c>
      <c r="C237" t="s">
        <v>108</v>
      </c>
      <c r="D237" t="s">
        <v>822</v>
      </c>
      <c r="E237" s="111" t="s">
        <v>3562</v>
      </c>
      <c r="F237" t="s">
        <v>875</v>
      </c>
      <c r="G237" t="s">
        <v>823</v>
      </c>
      <c r="H237" t="s">
        <v>824</v>
      </c>
      <c r="I237" s="111" t="s">
        <v>3562</v>
      </c>
      <c r="J237" s="55">
        <v>4.95</v>
      </c>
      <c r="K237" t="s">
        <v>100</v>
      </c>
      <c r="L237" s="56">
        <v>3.9300000000000002E-2</v>
      </c>
      <c r="M237" s="56">
        <v>5.8700000000000002E-2</v>
      </c>
      <c r="N237" s="55">
        <v>17339.7</v>
      </c>
      <c r="O237" s="55">
        <v>92.249899999999997</v>
      </c>
      <c r="P237" s="55">
        <v>0</v>
      </c>
      <c r="Q237" s="55">
        <v>58.016969386658097</v>
      </c>
      <c r="R237" s="56">
        <v>0</v>
      </c>
      <c r="S237" s="56">
        <v>1.6000000000000001E-3</v>
      </c>
      <c r="T237" s="56">
        <v>5.0000000000000001E-4</v>
      </c>
    </row>
    <row r="238" spans="1:20">
      <c r="A238" t="s">
        <v>880</v>
      </c>
      <c r="B238" t="s">
        <v>881</v>
      </c>
      <c r="C238" t="s">
        <v>108</v>
      </c>
      <c r="D238" t="s">
        <v>822</v>
      </c>
      <c r="E238" s="111" t="s">
        <v>3562</v>
      </c>
      <c r="F238" t="s">
        <v>882</v>
      </c>
      <c r="G238" t="s">
        <v>823</v>
      </c>
      <c r="H238" t="s">
        <v>294</v>
      </c>
      <c r="I238" s="111" t="s">
        <v>3562</v>
      </c>
      <c r="J238" s="55">
        <v>2.5499999999999998</v>
      </c>
      <c r="K238" t="s">
        <v>100</v>
      </c>
      <c r="L238" s="56">
        <v>4.7500000000000001E-2</v>
      </c>
      <c r="M238" s="56">
        <v>7.3499999999999996E-2</v>
      </c>
      <c r="N238" s="55">
        <v>18856.41</v>
      </c>
      <c r="O238" s="55">
        <v>94.500670000000042</v>
      </c>
      <c r="P238" s="55">
        <v>0</v>
      </c>
      <c r="Q238" s="55">
        <v>64.631086348883798</v>
      </c>
      <c r="R238" s="56">
        <v>0</v>
      </c>
      <c r="S238" s="56">
        <v>1.6999999999999999E-3</v>
      </c>
      <c r="T238" s="56">
        <v>5.0000000000000001E-4</v>
      </c>
    </row>
    <row r="239" spans="1:20">
      <c r="A239" t="s">
        <v>883</v>
      </c>
      <c r="B239" t="s">
        <v>884</v>
      </c>
      <c r="C239" t="s">
        <v>108</v>
      </c>
      <c r="D239" t="s">
        <v>822</v>
      </c>
      <c r="E239" s="111" t="s">
        <v>3562</v>
      </c>
      <c r="F239" t="s">
        <v>882</v>
      </c>
      <c r="G239" t="s">
        <v>823</v>
      </c>
      <c r="H239" t="s">
        <v>294</v>
      </c>
      <c r="I239" s="111" t="s">
        <v>3562</v>
      </c>
      <c r="J239" s="55">
        <v>5.62</v>
      </c>
      <c r="K239" t="s">
        <v>100</v>
      </c>
      <c r="L239" s="56">
        <v>5.1299999999999998E-2</v>
      </c>
      <c r="M239" s="56">
        <v>7.2099999999999997E-2</v>
      </c>
      <c r="N239" s="55">
        <v>13486.43</v>
      </c>
      <c r="O239" s="55">
        <v>89.959670000000031</v>
      </c>
      <c r="P239" s="55">
        <v>0</v>
      </c>
      <c r="Q239" s="55">
        <v>44.004025915926697</v>
      </c>
      <c r="R239" s="56">
        <v>0</v>
      </c>
      <c r="S239" s="56">
        <v>1.1999999999999999E-3</v>
      </c>
      <c r="T239" s="56">
        <v>4.0000000000000002E-4</v>
      </c>
    </row>
    <row r="240" spans="1:20">
      <c r="A240" t="s">
        <v>885</v>
      </c>
      <c r="B240" t="s">
        <v>886</v>
      </c>
      <c r="C240" t="s">
        <v>108</v>
      </c>
      <c r="D240" t="s">
        <v>822</v>
      </c>
      <c r="E240" s="111" t="s">
        <v>3562</v>
      </c>
      <c r="F240" t="s">
        <v>887</v>
      </c>
      <c r="G240" t="s">
        <v>827</v>
      </c>
      <c r="H240" t="s">
        <v>294</v>
      </c>
      <c r="I240" s="111" t="s">
        <v>3562</v>
      </c>
      <c r="J240" s="55">
        <v>6.96</v>
      </c>
      <c r="K240" t="s">
        <v>100</v>
      </c>
      <c r="L240" s="56">
        <v>3.3000000000000002E-2</v>
      </c>
      <c r="M240" s="56">
        <v>5.2699999999999997E-2</v>
      </c>
      <c r="N240" s="55">
        <v>24595.32</v>
      </c>
      <c r="O240" s="55">
        <v>88.376000000000005</v>
      </c>
      <c r="P240" s="55">
        <v>0</v>
      </c>
      <c r="Q240" s="55">
        <v>78.837777731606394</v>
      </c>
      <c r="R240" s="56">
        <v>0</v>
      </c>
      <c r="S240" s="56">
        <v>2.0999999999999999E-3</v>
      </c>
      <c r="T240" s="56">
        <v>5.9999999999999995E-4</v>
      </c>
    </row>
    <row r="241" spans="1:20">
      <c r="A241" t="s">
        <v>888</v>
      </c>
      <c r="B241" t="s">
        <v>889</v>
      </c>
      <c r="C241" t="s">
        <v>108</v>
      </c>
      <c r="D241" t="s">
        <v>822</v>
      </c>
      <c r="E241" s="111" t="s">
        <v>3562</v>
      </c>
      <c r="F241" t="s">
        <v>854</v>
      </c>
      <c r="G241" t="s">
        <v>890</v>
      </c>
      <c r="H241" t="s">
        <v>861</v>
      </c>
      <c r="I241" s="111" t="s">
        <v>3562</v>
      </c>
      <c r="J241" s="55">
        <v>6.52</v>
      </c>
      <c r="K241" t="s">
        <v>102</v>
      </c>
      <c r="L241" s="56">
        <v>5.8000000000000003E-2</v>
      </c>
      <c r="M241" s="56">
        <v>4.58E-2</v>
      </c>
      <c r="N241" s="55">
        <v>12297.66</v>
      </c>
      <c r="O241" s="55">
        <v>110.2967699999999</v>
      </c>
      <c r="P241" s="55">
        <v>0</v>
      </c>
      <c r="Q241" s="55">
        <v>54.413028554808697</v>
      </c>
      <c r="R241" s="56">
        <v>0</v>
      </c>
      <c r="S241" s="56">
        <v>1.5E-3</v>
      </c>
      <c r="T241" s="56">
        <v>4.0000000000000002E-4</v>
      </c>
    </row>
    <row r="242" spans="1:20">
      <c r="A242" t="s">
        <v>891</v>
      </c>
      <c r="B242" t="s">
        <v>892</v>
      </c>
      <c r="C242" t="s">
        <v>108</v>
      </c>
      <c r="D242" t="s">
        <v>822</v>
      </c>
      <c r="E242" s="111" t="s">
        <v>3562</v>
      </c>
      <c r="F242" t="s">
        <v>875</v>
      </c>
      <c r="G242" t="s">
        <v>827</v>
      </c>
      <c r="H242" t="s">
        <v>824</v>
      </c>
      <c r="I242" s="111" t="s">
        <v>3562</v>
      </c>
      <c r="J242" s="55">
        <v>7.26</v>
      </c>
      <c r="K242" t="s">
        <v>100</v>
      </c>
      <c r="L242" s="56">
        <v>6.1699999999999998E-2</v>
      </c>
      <c r="M242" s="56">
        <v>5.6800000000000003E-2</v>
      </c>
      <c r="N242" s="55">
        <v>12297.66</v>
      </c>
      <c r="O242" s="55">
        <v>103.84924999999988</v>
      </c>
      <c r="P242" s="55">
        <v>0</v>
      </c>
      <c r="Q242" s="55">
        <v>46.320517386473803</v>
      </c>
      <c r="R242" s="56">
        <v>0</v>
      </c>
      <c r="S242" s="56">
        <v>1.1999999999999999E-3</v>
      </c>
      <c r="T242" s="56">
        <v>4.0000000000000002E-4</v>
      </c>
    </row>
    <row r="243" spans="1:20">
      <c r="A243" t="s">
        <v>893</v>
      </c>
      <c r="B243" t="s">
        <v>894</v>
      </c>
      <c r="C243" t="s">
        <v>108</v>
      </c>
      <c r="D243" t="s">
        <v>822</v>
      </c>
      <c r="E243" s="111" t="s">
        <v>3562</v>
      </c>
      <c r="F243" t="s">
        <v>895</v>
      </c>
      <c r="G243" t="s">
        <v>827</v>
      </c>
      <c r="H243" t="s">
        <v>294</v>
      </c>
      <c r="I243" s="111" t="s">
        <v>3562</v>
      </c>
      <c r="J243" s="55">
        <v>6.72</v>
      </c>
      <c r="K243" t="s">
        <v>100</v>
      </c>
      <c r="L243" s="56">
        <v>6.4000000000000001E-2</v>
      </c>
      <c r="M243" s="56">
        <v>5.4600000000000003E-2</v>
      </c>
      <c r="N243" s="55">
        <v>10657.97</v>
      </c>
      <c r="O243" s="55">
        <v>109.184</v>
      </c>
      <c r="P243" s="55">
        <v>0</v>
      </c>
      <c r="Q243" s="55">
        <v>42.206666218329602</v>
      </c>
      <c r="R243" s="56">
        <v>0</v>
      </c>
      <c r="S243" s="56">
        <v>1.1000000000000001E-3</v>
      </c>
      <c r="T243" s="56">
        <v>2.9999999999999997E-4</v>
      </c>
    </row>
    <row r="244" spans="1:20">
      <c r="A244" t="s">
        <v>896</v>
      </c>
      <c r="B244" t="s">
        <v>897</v>
      </c>
      <c r="C244" t="s">
        <v>108</v>
      </c>
      <c r="D244" t="s">
        <v>822</v>
      </c>
      <c r="E244" s="111" t="s">
        <v>3562</v>
      </c>
      <c r="F244" t="s">
        <v>875</v>
      </c>
      <c r="G244" t="s">
        <v>827</v>
      </c>
      <c r="H244" t="s">
        <v>824</v>
      </c>
      <c r="I244" s="111" t="s">
        <v>3562</v>
      </c>
      <c r="J244" s="55">
        <v>4.05</v>
      </c>
      <c r="K244" t="s">
        <v>102</v>
      </c>
      <c r="L244" s="56">
        <v>4.1300000000000003E-2</v>
      </c>
      <c r="M244" s="56">
        <v>0.04</v>
      </c>
      <c r="N244" s="55">
        <v>24349.37</v>
      </c>
      <c r="O244" s="55">
        <v>101.70789000000001</v>
      </c>
      <c r="P244" s="55">
        <v>0</v>
      </c>
      <c r="Q244" s="55">
        <v>99.348198494453399</v>
      </c>
      <c r="R244" s="56">
        <v>0</v>
      </c>
      <c r="S244" s="56">
        <v>2.7000000000000001E-3</v>
      </c>
      <c r="T244" s="56">
        <v>8.0000000000000004E-4</v>
      </c>
    </row>
    <row r="245" spans="1:20">
      <c r="A245" t="s">
        <v>898</v>
      </c>
      <c r="B245" t="s">
        <v>899</v>
      </c>
      <c r="C245" t="s">
        <v>108</v>
      </c>
      <c r="D245" t="s">
        <v>822</v>
      </c>
      <c r="E245" s="111" t="s">
        <v>3562</v>
      </c>
      <c r="F245" t="s">
        <v>900</v>
      </c>
      <c r="G245" t="s">
        <v>827</v>
      </c>
      <c r="H245" t="s">
        <v>824</v>
      </c>
      <c r="I245" s="111" t="s">
        <v>3562</v>
      </c>
      <c r="J245" s="55">
        <v>6.78</v>
      </c>
      <c r="K245" t="s">
        <v>100</v>
      </c>
      <c r="L245" s="56">
        <v>6.8000000000000005E-2</v>
      </c>
      <c r="M245" s="56">
        <v>5.8299999999999998E-2</v>
      </c>
      <c r="N245" s="55">
        <v>24595.32</v>
      </c>
      <c r="O245" s="55">
        <v>109.30909999999996</v>
      </c>
      <c r="P245" s="55">
        <v>0</v>
      </c>
      <c r="Q245" s="55">
        <v>97.511615482053202</v>
      </c>
      <c r="R245" s="56">
        <v>0</v>
      </c>
      <c r="S245" s="56">
        <v>2.5999999999999999E-3</v>
      </c>
      <c r="T245" s="56">
        <v>8.0000000000000004E-4</v>
      </c>
    </row>
    <row r="246" spans="1:20">
      <c r="A246" t="s">
        <v>901</v>
      </c>
      <c r="B246" t="s">
        <v>902</v>
      </c>
      <c r="C246" t="s">
        <v>108</v>
      </c>
      <c r="D246" t="s">
        <v>822</v>
      </c>
      <c r="E246" s="111" t="s">
        <v>3562</v>
      </c>
      <c r="F246" t="s">
        <v>854</v>
      </c>
      <c r="G246" t="s">
        <v>827</v>
      </c>
      <c r="H246" t="s">
        <v>294</v>
      </c>
      <c r="I246" s="111" t="s">
        <v>3562</v>
      </c>
      <c r="J246" s="55">
        <v>6.59</v>
      </c>
      <c r="K246" t="s">
        <v>100</v>
      </c>
      <c r="L246" s="56">
        <v>0.06</v>
      </c>
      <c r="M246" s="56">
        <v>6.0299999999999999E-2</v>
      </c>
      <c r="N246" s="55">
        <v>20496.099999999999</v>
      </c>
      <c r="O246" s="55">
        <v>101.31632999999999</v>
      </c>
      <c r="P246" s="55">
        <v>0</v>
      </c>
      <c r="Q246" s="55">
        <v>75.317905927722506</v>
      </c>
      <c r="R246" s="56">
        <v>0</v>
      </c>
      <c r="S246" s="56">
        <v>2E-3</v>
      </c>
      <c r="T246" s="56">
        <v>5.9999999999999995E-4</v>
      </c>
    </row>
    <row r="247" spans="1:20">
      <c r="A247" t="s">
        <v>903</v>
      </c>
      <c r="B247" t="s">
        <v>904</v>
      </c>
      <c r="C247" t="s">
        <v>108</v>
      </c>
      <c r="D247" t="s">
        <v>822</v>
      </c>
      <c r="E247" s="111" t="s">
        <v>3562</v>
      </c>
      <c r="F247" t="s">
        <v>875</v>
      </c>
      <c r="G247" t="s">
        <v>827</v>
      </c>
      <c r="H247" t="s">
        <v>824</v>
      </c>
      <c r="I247" s="111" t="s">
        <v>3562</v>
      </c>
      <c r="J247" s="55">
        <v>3.29</v>
      </c>
      <c r="K247" t="s">
        <v>100</v>
      </c>
      <c r="L247" s="56">
        <v>8.1299999999999997E-2</v>
      </c>
      <c r="M247" s="56">
        <v>6.7400000000000002E-2</v>
      </c>
      <c r="N247" s="55">
        <v>16396.88</v>
      </c>
      <c r="O247" s="55">
        <v>105.57917000000002</v>
      </c>
      <c r="P247" s="55">
        <v>0</v>
      </c>
      <c r="Q247" s="55">
        <v>62.789498940492798</v>
      </c>
      <c r="R247" s="56">
        <v>0</v>
      </c>
      <c r="S247" s="56">
        <v>1.6999999999999999E-3</v>
      </c>
      <c r="T247" s="56">
        <v>5.0000000000000001E-4</v>
      </c>
    </row>
    <row r="248" spans="1:20">
      <c r="A248" t="s">
        <v>905</v>
      </c>
      <c r="B248" t="s">
        <v>906</v>
      </c>
      <c r="C248" t="s">
        <v>108</v>
      </c>
      <c r="D248" t="s">
        <v>822</v>
      </c>
      <c r="E248" s="111" t="s">
        <v>3562</v>
      </c>
      <c r="F248" t="s">
        <v>907</v>
      </c>
      <c r="G248" t="s">
        <v>827</v>
      </c>
      <c r="H248" t="s">
        <v>824</v>
      </c>
      <c r="I248" s="111" t="s">
        <v>3562</v>
      </c>
      <c r="J248" s="55">
        <v>6.99</v>
      </c>
      <c r="K248" t="s">
        <v>100</v>
      </c>
      <c r="L248" s="56">
        <v>7.85E-2</v>
      </c>
      <c r="M248" s="56">
        <v>6.8699999999999997E-2</v>
      </c>
      <c r="N248" s="55">
        <v>15577.04</v>
      </c>
      <c r="O248" s="55">
        <v>107.25458000000006</v>
      </c>
      <c r="P248" s="55">
        <v>0</v>
      </c>
      <c r="Q248" s="55">
        <v>60.596611180722903</v>
      </c>
      <c r="R248" s="56">
        <v>0</v>
      </c>
      <c r="S248" s="56">
        <v>1.6000000000000001E-3</v>
      </c>
      <c r="T248" s="56">
        <v>5.0000000000000001E-4</v>
      </c>
    </row>
    <row r="249" spans="1:20">
      <c r="A249" t="s">
        <v>908</v>
      </c>
      <c r="B249" t="s">
        <v>909</v>
      </c>
      <c r="C249" t="s">
        <v>108</v>
      </c>
      <c r="D249" t="s">
        <v>822</v>
      </c>
      <c r="E249" s="111" t="s">
        <v>3562</v>
      </c>
      <c r="F249" t="s">
        <v>875</v>
      </c>
      <c r="G249" t="s">
        <v>835</v>
      </c>
      <c r="H249" t="s">
        <v>824</v>
      </c>
      <c r="I249" s="111" t="s">
        <v>3562</v>
      </c>
      <c r="J249" s="55">
        <v>4.05</v>
      </c>
      <c r="K249" t="s">
        <v>102</v>
      </c>
      <c r="L249" s="56">
        <v>7.2499999999999995E-2</v>
      </c>
      <c r="M249" s="56">
        <v>5.7500000000000002E-2</v>
      </c>
      <c r="N249" s="55">
        <v>29268.43</v>
      </c>
      <c r="O249" s="55">
        <v>105.8503400000001</v>
      </c>
      <c r="P249" s="55">
        <v>0</v>
      </c>
      <c r="Q249" s="55">
        <v>124.282307169593</v>
      </c>
      <c r="R249" s="56">
        <v>0</v>
      </c>
      <c r="S249" s="56">
        <v>3.3E-3</v>
      </c>
      <c r="T249" s="56">
        <v>1E-3</v>
      </c>
    </row>
    <row r="250" spans="1:20">
      <c r="A250" t="s">
        <v>910</v>
      </c>
      <c r="B250" t="s">
        <v>911</v>
      </c>
      <c r="C250" t="s">
        <v>108</v>
      </c>
      <c r="D250" t="s">
        <v>822</v>
      </c>
      <c r="E250" s="111" t="s">
        <v>3562</v>
      </c>
      <c r="F250" t="s">
        <v>875</v>
      </c>
      <c r="G250" t="s">
        <v>835</v>
      </c>
      <c r="H250" t="s">
        <v>824</v>
      </c>
      <c r="I250" s="111" t="s">
        <v>3562</v>
      </c>
      <c r="J250" s="55">
        <v>7.13</v>
      </c>
      <c r="K250" t="s">
        <v>100</v>
      </c>
      <c r="L250" s="56">
        <v>7.1199999999999999E-2</v>
      </c>
      <c r="M250" s="56">
        <v>6.1899999999999997E-2</v>
      </c>
      <c r="N250" s="55">
        <v>16396.88</v>
      </c>
      <c r="O250" s="55">
        <v>106.28432999999998</v>
      </c>
      <c r="P250" s="55">
        <v>0</v>
      </c>
      <c r="Q250" s="55">
        <v>63.208868055374801</v>
      </c>
      <c r="R250" s="56">
        <v>0</v>
      </c>
      <c r="S250" s="56">
        <v>1.6999999999999999E-3</v>
      </c>
      <c r="T250" s="56">
        <v>5.0000000000000001E-4</v>
      </c>
    </row>
    <row r="251" spans="1:20">
      <c r="A251" t="s">
        <v>912</v>
      </c>
      <c r="B251" t="s">
        <v>913</v>
      </c>
      <c r="C251" t="s">
        <v>108</v>
      </c>
      <c r="D251" t="s">
        <v>822</v>
      </c>
      <c r="E251" s="111" t="s">
        <v>3562</v>
      </c>
      <c r="F251" t="s">
        <v>900</v>
      </c>
      <c r="G251" t="s">
        <v>835</v>
      </c>
      <c r="H251" t="s">
        <v>824</v>
      </c>
      <c r="I251" s="111" t="s">
        <v>3562</v>
      </c>
      <c r="J251" s="55">
        <v>2.85</v>
      </c>
      <c r="K251" t="s">
        <v>100</v>
      </c>
      <c r="L251" s="56">
        <v>2.63E-2</v>
      </c>
      <c r="M251" s="56">
        <v>6.1400000000000003E-2</v>
      </c>
      <c r="N251" s="55">
        <v>20787.14</v>
      </c>
      <c r="O251" s="55">
        <v>90.603380000000044</v>
      </c>
      <c r="P251" s="55">
        <v>0</v>
      </c>
      <c r="Q251" s="55">
        <v>68.310379192219202</v>
      </c>
      <c r="R251" s="56">
        <v>0</v>
      </c>
      <c r="S251" s="56">
        <v>1.8E-3</v>
      </c>
      <c r="T251" s="56">
        <v>5.9999999999999995E-4</v>
      </c>
    </row>
    <row r="252" spans="1:20">
      <c r="A252" t="s">
        <v>914</v>
      </c>
      <c r="B252" t="s">
        <v>915</v>
      </c>
      <c r="C252" t="s">
        <v>108</v>
      </c>
      <c r="D252" t="s">
        <v>822</v>
      </c>
      <c r="E252" s="111" t="s">
        <v>3562</v>
      </c>
      <c r="F252" t="s">
        <v>900</v>
      </c>
      <c r="G252" t="s">
        <v>835</v>
      </c>
      <c r="H252" t="s">
        <v>824</v>
      </c>
      <c r="I252" s="111" t="s">
        <v>3562</v>
      </c>
      <c r="J252" s="55">
        <v>1.64</v>
      </c>
      <c r="K252" t="s">
        <v>100</v>
      </c>
      <c r="L252" s="56">
        <v>7.0499999999999993E-2</v>
      </c>
      <c r="M252" s="56">
        <v>5.8700000000000002E-2</v>
      </c>
      <c r="N252" s="55">
        <v>8198.44</v>
      </c>
      <c r="O252" s="55">
        <v>103.52607999999999</v>
      </c>
      <c r="P252" s="55">
        <v>0</v>
      </c>
      <c r="Q252" s="55">
        <v>30.784247927282301</v>
      </c>
      <c r="R252" s="56">
        <v>0</v>
      </c>
      <c r="S252" s="56">
        <v>8.0000000000000004E-4</v>
      </c>
      <c r="T252" s="56">
        <v>2.9999999999999997E-4</v>
      </c>
    </row>
    <row r="253" spans="1:20">
      <c r="A253" t="s">
        <v>916</v>
      </c>
      <c r="B253" t="s">
        <v>917</v>
      </c>
      <c r="C253" t="s">
        <v>108</v>
      </c>
      <c r="D253" t="s">
        <v>822</v>
      </c>
      <c r="E253" s="111" t="s">
        <v>3562</v>
      </c>
      <c r="F253" t="s">
        <v>842</v>
      </c>
      <c r="G253" t="s">
        <v>835</v>
      </c>
      <c r="H253" t="s">
        <v>294</v>
      </c>
      <c r="I253" s="111" t="s">
        <v>3562</v>
      </c>
      <c r="J253" s="55">
        <v>3.16</v>
      </c>
      <c r="K253" t="s">
        <v>100</v>
      </c>
      <c r="L253" s="56">
        <v>5.5E-2</v>
      </c>
      <c r="M253" s="56">
        <v>8.1199999999999994E-2</v>
      </c>
      <c r="N253" s="55">
        <v>5738.91</v>
      </c>
      <c r="O253" s="55">
        <v>94.118109999999874</v>
      </c>
      <c r="P253" s="55">
        <v>0</v>
      </c>
      <c r="Q253" s="55">
        <v>19.590709603681798</v>
      </c>
      <c r="R253" s="56">
        <v>0</v>
      </c>
      <c r="S253" s="56">
        <v>5.0000000000000001E-4</v>
      </c>
      <c r="T253" s="56">
        <v>2.0000000000000001E-4</v>
      </c>
    </row>
    <row r="254" spans="1:20">
      <c r="A254" t="s">
        <v>918</v>
      </c>
      <c r="B254" t="s">
        <v>919</v>
      </c>
      <c r="C254" t="s">
        <v>108</v>
      </c>
      <c r="D254" t="s">
        <v>822</v>
      </c>
      <c r="E254" s="111" t="s">
        <v>3562</v>
      </c>
      <c r="F254" t="s">
        <v>842</v>
      </c>
      <c r="G254" t="s">
        <v>835</v>
      </c>
      <c r="H254" t="s">
        <v>294</v>
      </c>
      <c r="I254" s="111" t="s">
        <v>3562</v>
      </c>
      <c r="J254" s="55">
        <v>2.73</v>
      </c>
      <c r="K254" t="s">
        <v>100</v>
      </c>
      <c r="L254" s="56">
        <v>0.06</v>
      </c>
      <c r="M254" s="56">
        <v>7.7399999999999997E-2</v>
      </c>
      <c r="N254" s="55">
        <v>25833.279999999999</v>
      </c>
      <c r="O254" s="55">
        <v>97.244670000000056</v>
      </c>
      <c r="P254" s="55">
        <v>0</v>
      </c>
      <c r="Q254" s="55">
        <v>91.115636563160393</v>
      </c>
      <c r="R254" s="56">
        <v>0</v>
      </c>
      <c r="S254" s="56">
        <v>2.3999999999999998E-3</v>
      </c>
      <c r="T254" s="56">
        <v>6.9999999999999999E-4</v>
      </c>
    </row>
    <row r="255" spans="1:20">
      <c r="A255" t="s">
        <v>920</v>
      </c>
      <c r="B255" t="s">
        <v>921</v>
      </c>
      <c r="C255" t="s">
        <v>108</v>
      </c>
      <c r="D255" t="s">
        <v>822</v>
      </c>
      <c r="E255" s="111" t="s">
        <v>3562</v>
      </c>
      <c r="F255" t="s">
        <v>900</v>
      </c>
      <c r="G255" t="s">
        <v>835</v>
      </c>
      <c r="H255" t="s">
        <v>294</v>
      </c>
      <c r="I255" s="111" t="s">
        <v>3562</v>
      </c>
      <c r="J255" s="55">
        <v>1.08</v>
      </c>
      <c r="K255" t="s">
        <v>100</v>
      </c>
      <c r="L255" s="56">
        <v>4.2500000000000003E-2</v>
      </c>
      <c r="M255" s="56">
        <v>6.83E-2</v>
      </c>
      <c r="N255" s="55">
        <v>18036.57</v>
      </c>
      <c r="O255" s="55">
        <v>98.778560000000027</v>
      </c>
      <c r="P255" s="55">
        <v>0</v>
      </c>
      <c r="Q255" s="55">
        <v>64.619589961034805</v>
      </c>
      <c r="R255" s="56">
        <v>0</v>
      </c>
      <c r="S255" s="56">
        <v>1.6999999999999999E-3</v>
      </c>
      <c r="T255" s="56">
        <v>5.0000000000000001E-4</v>
      </c>
    </row>
    <row r="256" spans="1:20">
      <c r="A256" t="s">
        <v>922</v>
      </c>
      <c r="B256" t="s">
        <v>923</v>
      </c>
      <c r="C256" t="s">
        <v>108</v>
      </c>
      <c r="D256" t="s">
        <v>822</v>
      </c>
      <c r="E256" s="111" t="s">
        <v>3562</v>
      </c>
      <c r="F256" t="s">
        <v>900</v>
      </c>
      <c r="G256" t="s">
        <v>835</v>
      </c>
      <c r="H256" t="s">
        <v>294</v>
      </c>
      <c r="I256" s="111" t="s">
        <v>3562</v>
      </c>
      <c r="J256" s="55">
        <v>4.1900000000000004</v>
      </c>
      <c r="K256" t="s">
        <v>100</v>
      </c>
      <c r="L256" s="56">
        <v>7.8799999999999995E-2</v>
      </c>
      <c r="M256" s="56">
        <v>6.4100000000000004E-2</v>
      </c>
      <c r="N256" s="55">
        <v>8198.44</v>
      </c>
      <c r="O256" s="55">
        <v>106.73112999999985</v>
      </c>
      <c r="P256" s="55">
        <v>0</v>
      </c>
      <c r="Q256" s="55">
        <v>31.737293322407201</v>
      </c>
      <c r="R256" s="56">
        <v>0</v>
      </c>
      <c r="S256" s="56">
        <v>8.0000000000000004E-4</v>
      </c>
      <c r="T256" s="56">
        <v>2.9999999999999997E-4</v>
      </c>
    </row>
    <row r="257" spans="1:20">
      <c r="A257" t="s">
        <v>924</v>
      </c>
      <c r="B257" t="s">
        <v>925</v>
      </c>
      <c r="C257" t="s">
        <v>108</v>
      </c>
      <c r="D257" t="s">
        <v>822</v>
      </c>
      <c r="E257" s="111" t="s">
        <v>3562</v>
      </c>
      <c r="F257" t="s">
        <v>926</v>
      </c>
      <c r="G257" t="s">
        <v>835</v>
      </c>
      <c r="H257" t="s">
        <v>824</v>
      </c>
      <c r="I257" s="111" t="s">
        <v>3562</v>
      </c>
      <c r="J257" s="55">
        <v>4.12</v>
      </c>
      <c r="K257" t="s">
        <v>102</v>
      </c>
      <c r="L257" s="56">
        <v>4.8800000000000003E-2</v>
      </c>
      <c r="M257" s="56">
        <v>4.6300000000000001E-2</v>
      </c>
      <c r="N257" s="55">
        <v>22463.73</v>
      </c>
      <c r="O257" s="55">
        <v>102.81482999999994</v>
      </c>
      <c r="P257" s="55">
        <v>0</v>
      </c>
      <c r="Q257" s="55">
        <v>92.652097376045404</v>
      </c>
      <c r="R257" s="56">
        <v>0</v>
      </c>
      <c r="S257" s="56">
        <v>2.5000000000000001E-3</v>
      </c>
      <c r="T257" s="56">
        <v>8.0000000000000004E-4</v>
      </c>
    </row>
    <row r="258" spans="1:20">
      <c r="A258" t="s">
        <v>927</v>
      </c>
      <c r="B258" t="s">
        <v>928</v>
      </c>
      <c r="C258" t="s">
        <v>108</v>
      </c>
      <c r="D258" t="s">
        <v>822</v>
      </c>
      <c r="E258" s="111" t="s">
        <v>3562</v>
      </c>
      <c r="F258" t="s">
        <v>929</v>
      </c>
      <c r="G258" t="s">
        <v>835</v>
      </c>
      <c r="H258" t="s">
        <v>824</v>
      </c>
      <c r="I258" s="111" t="s">
        <v>3562</v>
      </c>
      <c r="J258" s="55">
        <v>6.95</v>
      </c>
      <c r="K258" t="s">
        <v>100</v>
      </c>
      <c r="L258" s="56">
        <v>5.8999999999999997E-2</v>
      </c>
      <c r="M258" s="56">
        <v>5.5800000000000002E-2</v>
      </c>
      <c r="N258" s="55">
        <v>22955.63</v>
      </c>
      <c r="O258" s="55">
        <v>103.72427999999996</v>
      </c>
      <c r="P258" s="55">
        <v>0</v>
      </c>
      <c r="Q258" s="55">
        <v>86.360908145368398</v>
      </c>
      <c r="R258" s="56">
        <v>0</v>
      </c>
      <c r="S258" s="56">
        <v>2.3E-3</v>
      </c>
      <c r="T258" s="56">
        <v>6.9999999999999999E-4</v>
      </c>
    </row>
    <row r="259" spans="1:20">
      <c r="A259" t="s">
        <v>930</v>
      </c>
      <c r="B259" t="s">
        <v>931</v>
      </c>
      <c r="C259" t="s">
        <v>108</v>
      </c>
      <c r="D259" t="s">
        <v>822</v>
      </c>
      <c r="E259" s="111" t="s">
        <v>3562</v>
      </c>
      <c r="F259" t="s">
        <v>932</v>
      </c>
      <c r="G259" t="s">
        <v>835</v>
      </c>
      <c r="H259" t="s">
        <v>824</v>
      </c>
      <c r="I259" s="111" t="s">
        <v>3562</v>
      </c>
      <c r="J259" s="55">
        <v>6.82</v>
      </c>
      <c r="K259" t="s">
        <v>100</v>
      </c>
      <c r="L259" s="56">
        <v>3.15E-2</v>
      </c>
      <c r="M259" s="56">
        <v>5.7099999999999998E-2</v>
      </c>
      <c r="N259" s="55">
        <v>16396.88</v>
      </c>
      <c r="O259" s="55">
        <v>84.473249999999993</v>
      </c>
      <c r="P259" s="55">
        <v>0</v>
      </c>
      <c r="Q259" s="55">
        <v>50.237495155294198</v>
      </c>
      <c r="R259" s="56">
        <v>0</v>
      </c>
      <c r="S259" s="56">
        <v>1.2999999999999999E-3</v>
      </c>
      <c r="T259" s="56">
        <v>4.0000000000000002E-4</v>
      </c>
    </row>
    <row r="260" spans="1:20">
      <c r="A260" t="s">
        <v>933</v>
      </c>
      <c r="B260" t="s">
        <v>934</v>
      </c>
      <c r="C260" t="s">
        <v>108</v>
      </c>
      <c r="D260" t="s">
        <v>822</v>
      </c>
      <c r="E260" s="111" t="s">
        <v>3562</v>
      </c>
      <c r="F260" t="s">
        <v>907</v>
      </c>
      <c r="G260" t="s">
        <v>835</v>
      </c>
      <c r="H260" t="s">
        <v>294</v>
      </c>
      <c r="I260" s="111" t="s">
        <v>3562</v>
      </c>
      <c r="J260" s="55">
        <v>7.17</v>
      </c>
      <c r="K260" t="s">
        <v>100</v>
      </c>
      <c r="L260" s="56">
        <v>6.25E-2</v>
      </c>
      <c r="M260" s="56">
        <v>5.6099999999999997E-2</v>
      </c>
      <c r="N260" s="55">
        <v>20496.099999999999</v>
      </c>
      <c r="O260" s="55">
        <v>104.44441999999995</v>
      </c>
      <c r="P260" s="55">
        <v>0</v>
      </c>
      <c r="Q260" s="55">
        <v>77.643307848157704</v>
      </c>
      <c r="R260" s="56">
        <v>0</v>
      </c>
      <c r="S260" s="56">
        <v>2.0999999999999999E-3</v>
      </c>
      <c r="T260" s="56">
        <v>5.9999999999999995E-4</v>
      </c>
    </row>
    <row r="261" spans="1:20">
      <c r="A261" t="s">
        <v>935</v>
      </c>
      <c r="B261" t="s">
        <v>936</v>
      </c>
      <c r="C261" t="s">
        <v>108</v>
      </c>
      <c r="D261" t="s">
        <v>822</v>
      </c>
      <c r="E261" s="111" t="s">
        <v>3562</v>
      </c>
      <c r="F261" t="s">
        <v>887</v>
      </c>
      <c r="G261" t="s">
        <v>835</v>
      </c>
      <c r="H261" t="s">
        <v>294</v>
      </c>
      <c r="I261" s="111" t="s">
        <v>3562</v>
      </c>
      <c r="J261" s="55">
        <v>4.13</v>
      </c>
      <c r="K261" t="s">
        <v>100</v>
      </c>
      <c r="L261" s="56">
        <v>4.4999999999999998E-2</v>
      </c>
      <c r="M261" s="56">
        <v>5.9400000000000001E-2</v>
      </c>
      <c r="N261" s="55">
        <v>24724.04</v>
      </c>
      <c r="O261" s="55">
        <v>95.608500000000006</v>
      </c>
      <c r="P261" s="55">
        <v>0</v>
      </c>
      <c r="Q261" s="55">
        <v>85.736055282391803</v>
      </c>
      <c r="R261" s="56">
        <v>0</v>
      </c>
      <c r="S261" s="56">
        <v>2.3E-3</v>
      </c>
      <c r="T261" s="56">
        <v>6.9999999999999999E-4</v>
      </c>
    </row>
    <row r="262" spans="1:20">
      <c r="A262" t="s">
        <v>937</v>
      </c>
      <c r="B262" t="s">
        <v>938</v>
      </c>
      <c r="C262" t="s">
        <v>108</v>
      </c>
      <c r="D262" t="s">
        <v>822</v>
      </c>
      <c r="E262" s="111" t="s">
        <v>3562</v>
      </c>
      <c r="F262" t="s">
        <v>842</v>
      </c>
      <c r="G262" t="s">
        <v>835</v>
      </c>
      <c r="H262" t="s">
        <v>294</v>
      </c>
      <c r="I262" s="111" t="s">
        <v>3562</v>
      </c>
      <c r="J262" s="55">
        <v>2.71</v>
      </c>
      <c r="K262" t="s">
        <v>100</v>
      </c>
      <c r="L262" s="56">
        <v>6.88E-2</v>
      </c>
      <c r="M262" s="56">
        <v>5.7299999999999997E-2</v>
      </c>
      <c r="N262" s="55">
        <v>20496.099999999999</v>
      </c>
      <c r="O262" s="55">
        <v>106.19404000000003</v>
      </c>
      <c r="P262" s="55">
        <v>0</v>
      </c>
      <c r="Q262" s="55">
        <v>78.943964065859902</v>
      </c>
      <c r="R262" s="56">
        <v>0</v>
      </c>
      <c r="S262" s="56">
        <v>2.0999999999999999E-3</v>
      </c>
      <c r="T262" s="56">
        <v>5.9999999999999995E-4</v>
      </c>
    </row>
    <row r="263" spans="1:20">
      <c r="A263" t="s">
        <v>939</v>
      </c>
      <c r="B263" t="s">
        <v>940</v>
      </c>
      <c r="C263" t="s">
        <v>108</v>
      </c>
      <c r="D263" t="s">
        <v>822</v>
      </c>
      <c r="E263" s="111" t="s">
        <v>3562</v>
      </c>
      <c r="F263" t="s">
        <v>875</v>
      </c>
      <c r="G263" t="s">
        <v>835</v>
      </c>
      <c r="H263" t="s">
        <v>824</v>
      </c>
      <c r="I263" s="111" t="s">
        <v>3562</v>
      </c>
      <c r="J263" s="55">
        <v>3.66</v>
      </c>
      <c r="K263" t="s">
        <v>104</v>
      </c>
      <c r="L263" s="56">
        <v>7.4200000000000002E-2</v>
      </c>
      <c r="M263" s="56">
        <v>6.1499999999999999E-2</v>
      </c>
      <c r="N263" s="55">
        <v>27874.7</v>
      </c>
      <c r="O263" s="55">
        <v>104.88656000000024</v>
      </c>
      <c r="P263" s="55">
        <v>0</v>
      </c>
      <c r="Q263" s="55">
        <v>135.10039353682501</v>
      </c>
      <c r="R263" s="56">
        <v>0</v>
      </c>
      <c r="S263" s="56">
        <v>3.5999999999999999E-3</v>
      </c>
      <c r="T263" s="56">
        <v>1.1000000000000001E-3</v>
      </c>
    </row>
    <row r="264" spans="1:20">
      <c r="A264" t="s">
        <v>941</v>
      </c>
      <c r="B264" t="s">
        <v>942</v>
      </c>
      <c r="C264" t="s">
        <v>108</v>
      </c>
      <c r="D264" t="s">
        <v>822</v>
      </c>
      <c r="E264" s="111" t="s">
        <v>3562</v>
      </c>
      <c r="F264" t="s">
        <v>872</v>
      </c>
      <c r="G264" t="s">
        <v>835</v>
      </c>
      <c r="H264" t="s">
        <v>824</v>
      </c>
      <c r="I264" s="111" t="s">
        <v>3562</v>
      </c>
      <c r="J264" s="55">
        <v>2.86</v>
      </c>
      <c r="K264" t="s">
        <v>100</v>
      </c>
      <c r="L264" s="56">
        <v>4.7E-2</v>
      </c>
      <c r="M264" s="56">
        <v>6.5799999999999997E-2</v>
      </c>
      <c r="N264" s="55">
        <v>15577.04</v>
      </c>
      <c r="O264" s="55">
        <v>96.442889999999977</v>
      </c>
      <c r="P264" s="55">
        <v>0</v>
      </c>
      <c r="Q264" s="55">
        <v>54.488230772757902</v>
      </c>
      <c r="R264" s="56">
        <v>0</v>
      </c>
      <c r="S264" s="56">
        <v>1.5E-3</v>
      </c>
      <c r="T264" s="56">
        <v>4.0000000000000002E-4</v>
      </c>
    </row>
    <row r="265" spans="1:20">
      <c r="A265" t="s">
        <v>943</v>
      </c>
      <c r="B265" t="s">
        <v>944</v>
      </c>
      <c r="C265" t="s">
        <v>108</v>
      </c>
      <c r="D265" t="s">
        <v>822</v>
      </c>
      <c r="E265" s="111" t="s">
        <v>3562</v>
      </c>
      <c r="F265" t="s">
        <v>900</v>
      </c>
      <c r="G265" t="s">
        <v>835</v>
      </c>
      <c r="H265" t="s">
        <v>824</v>
      </c>
      <c r="I265" s="111" t="s">
        <v>3562</v>
      </c>
      <c r="J265" s="55">
        <v>3.77</v>
      </c>
      <c r="K265" t="s">
        <v>100</v>
      </c>
      <c r="L265" s="56">
        <v>7.9500000000000001E-2</v>
      </c>
      <c r="M265" s="56">
        <v>6.9199999999999998E-2</v>
      </c>
      <c r="N265" s="55">
        <v>12297.66</v>
      </c>
      <c r="O265" s="55">
        <v>103.9874199999999</v>
      </c>
      <c r="P265" s="55">
        <v>0</v>
      </c>
      <c r="Q265" s="55">
        <v>46.382146198307197</v>
      </c>
      <c r="R265" s="56">
        <v>0</v>
      </c>
      <c r="S265" s="56">
        <v>1.1999999999999999E-3</v>
      </c>
      <c r="T265" s="56">
        <v>4.0000000000000002E-4</v>
      </c>
    </row>
    <row r="266" spans="1:20">
      <c r="A266" t="s">
        <v>945</v>
      </c>
      <c r="B266" t="s">
        <v>946</v>
      </c>
      <c r="C266" t="s">
        <v>108</v>
      </c>
      <c r="D266" t="s">
        <v>822</v>
      </c>
      <c r="E266" s="111" t="s">
        <v>3562</v>
      </c>
      <c r="F266" t="s">
        <v>875</v>
      </c>
      <c r="G266" t="s">
        <v>947</v>
      </c>
      <c r="H266" t="s">
        <v>861</v>
      </c>
      <c r="I266" s="111" t="s">
        <v>3562</v>
      </c>
      <c r="J266" s="55">
        <v>3.16</v>
      </c>
      <c r="K266" t="s">
        <v>100</v>
      </c>
      <c r="L266" s="56">
        <v>6.88E-2</v>
      </c>
      <c r="M266" s="56">
        <v>7.3999999999999996E-2</v>
      </c>
      <c r="N266" s="55">
        <v>8854.32</v>
      </c>
      <c r="O266" s="55">
        <v>98.033000000000001</v>
      </c>
      <c r="P266" s="55">
        <v>0</v>
      </c>
      <c r="Q266" s="55">
        <v>31.482924091351201</v>
      </c>
      <c r="R266" s="56">
        <v>0</v>
      </c>
      <c r="S266" s="56">
        <v>8.0000000000000004E-4</v>
      </c>
      <c r="T266" s="56">
        <v>2.9999999999999997E-4</v>
      </c>
    </row>
    <row r="267" spans="1:20">
      <c r="A267" t="s">
        <v>948</v>
      </c>
      <c r="B267" t="s">
        <v>949</v>
      </c>
      <c r="C267" t="s">
        <v>108</v>
      </c>
      <c r="D267" t="s">
        <v>822</v>
      </c>
      <c r="E267" s="111" t="s">
        <v>3562</v>
      </c>
      <c r="F267" t="s">
        <v>854</v>
      </c>
      <c r="G267" t="s">
        <v>835</v>
      </c>
      <c r="H267" t="s">
        <v>294</v>
      </c>
      <c r="I267" s="111" t="s">
        <v>3562</v>
      </c>
      <c r="J267" s="55">
        <v>1.56</v>
      </c>
      <c r="K267" t="s">
        <v>100</v>
      </c>
      <c r="L267" s="56">
        <v>5.7500000000000002E-2</v>
      </c>
      <c r="M267" s="56">
        <v>6.4899999999999999E-2</v>
      </c>
      <c r="N267" s="55">
        <v>6948.18</v>
      </c>
      <c r="O267" s="55">
        <v>100.52222000000003</v>
      </c>
      <c r="P267" s="55">
        <v>0</v>
      </c>
      <c r="Q267" s="55">
        <v>25.3326537773567</v>
      </c>
      <c r="R267" s="56">
        <v>0</v>
      </c>
      <c r="S267" s="56">
        <v>6.9999999999999999E-4</v>
      </c>
      <c r="T267" s="56">
        <v>2.0000000000000001E-4</v>
      </c>
    </row>
    <row r="268" spans="1:20">
      <c r="A268" t="s">
        <v>950</v>
      </c>
      <c r="B268" t="s">
        <v>951</v>
      </c>
      <c r="C268" t="s">
        <v>108</v>
      </c>
      <c r="D268" t="s">
        <v>822</v>
      </c>
      <c r="E268" s="111" t="s">
        <v>3562</v>
      </c>
      <c r="F268" t="s">
        <v>926</v>
      </c>
      <c r="G268" t="s">
        <v>835</v>
      </c>
      <c r="H268" t="s">
        <v>824</v>
      </c>
      <c r="I268" s="111" t="s">
        <v>3562</v>
      </c>
      <c r="J268" s="55">
        <v>3.71</v>
      </c>
      <c r="K268" t="s">
        <v>102</v>
      </c>
      <c r="L268" s="56">
        <v>0.04</v>
      </c>
      <c r="M268" s="56">
        <v>4.8000000000000001E-2</v>
      </c>
      <c r="N268" s="55">
        <v>19676.259999999998</v>
      </c>
      <c r="O268" s="55">
        <v>99.467669999999941</v>
      </c>
      <c r="P268" s="55">
        <v>0</v>
      </c>
      <c r="Q268" s="55">
        <v>78.513099062003604</v>
      </c>
      <c r="R268" s="56">
        <v>0</v>
      </c>
      <c r="S268" s="56">
        <v>2.0999999999999999E-3</v>
      </c>
      <c r="T268" s="56">
        <v>5.9999999999999995E-4</v>
      </c>
    </row>
    <row r="269" spans="1:20">
      <c r="A269" t="s">
        <v>952</v>
      </c>
      <c r="B269" t="s">
        <v>953</v>
      </c>
      <c r="C269" t="s">
        <v>108</v>
      </c>
      <c r="D269" t="s">
        <v>822</v>
      </c>
      <c r="E269" s="111" t="s">
        <v>3562</v>
      </c>
      <c r="F269" t="s">
        <v>954</v>
      </c>
      <c r="G269" t="s">
        <v>835</v>
      </c>
      <c r="H269" t="s">
        <v>824</v>
      </c>
      <c r="I269" s="111" t="s">
        <v>3562</v>
      </c>
      <c r="J269" s="55">
        <v>3.71</v>
      </c>
      <c r="K269" t="s">
        <v>102</v>
      </c>
      <c r="L269" s="56">
        <v>4.6300000000000001E-2</v>
      </c>
      <c r="M269" s="56">
        <v>4.65E-2</v>
      </c>
      <c r="N269" s="55">
        <v>16806.8</v>
      </c>
      <c r="O269" s="55">
        <v>99.669369999999915</v>
      </c>
      <c r="P269" s="55">
        <v>0</v>
      </c>
      <c r="Q269" s="55">
        <v>67.199240996095</v>
      </c>
      <c r="R269" s="56">
        <v>0</v>
      </c>
      <c r="S269" s="56">
        <v>1.8E-3</v>
      </c>
      <c r="T269" s="56">
        <v>5.9999999999999995E-4</v>
      </c>
    </row>
    <row r="270" spans="1:20">
      <c r="A270" t="s">
        <v>955</v>
      </c>
      <c r="B270" t="s">
        <v>956</v>
      </c>
      <c r="C270" t="s">
        <v>108</v>
      </c>
      <c r="D270" t="s">
        <v>822</v>
      </c>
      <c r="E270" s="111" t="s">
        <v>3562</v>
      </c>
      <c r="F270" t="s">
        <v>895</v>
      </c>
      <c r="G270" t="s">
        <v>835</v>
      </c>
      <c r="H270" t="s">
        <v>824</v>
      </c>
      <c r="I270" s="111" t="s">
        <v>3562</v>
      </c>
      <c r="J270" s="55">
        <v>4.05</v>
      </c>
      <c r="K270" t="s">
        <v>102</v>
      </c>
      <c r="L270" s="56">
        <v>4.6300000000000001E-2</v>
      </c>
      <c r="M270" s="56">
        <v>5.3600000000000002E-2</v>
      </c>
      <c r="N270" s="55">
        <v>11559.8</v>
      </c>
      <c r="O270" s="55">
        <v>99.122049999999916</v>
      </c>
      <c r="P270" s="55">
        <v>0</v>
      </c>
      <c r="Q270" s="55">
        <v>45.966159348136401</v>
      </c>
      <c r="R270" s="56">
        <v>0</v>
      </c>
      <c r="S270" s="56">
        <v>1.1999999999999999E-3</v>
      </c>
      <c r="T270" s="56">
        <v>4.0000000000000002E-4</v>
      </c>
    </row>
    <row r="271" spans="1:20">
      <c r="A271" t="s">
        <v>957</v>
      </c>
      <c r="B271" t="s">
        <v>958</v>
      </c>
      <c r="C271" t="s">
        <v>108</v>
      </c>
      <c r="D271" t="s">
        <v>822</v>
      </c>
      <c r="E271" s="111" t="s">
        <v>3562</v>
      </c>
      <c r="F271" t="s">
        <v>926</v>
      </c>
      <c r="G271" t="s">
        <v>835</v>
      </c>
      <c r="H271" t="s">
        <v>824</v>
      </c>
      <c r="I271" s="111" t="s">
        <v>3562</v>
      </c>
      <c r="J271" s="55">
        <v>6.59</v>
      </c>
      <c r="K271" t="s">
        <v>102</v>
      </c>
      <c r="L271" s="56">
        <v>7.8799999999999995E-2</v>
      </c>
      <c r="M271" s="56">
        <v>5.9400000000000001E-2</v>
      </c>
      <c r="N271" s="55">
        <v>22135.79</v>
      </c>
      <c r="O271" s="55">
        <v>114.7979000000005</v>
      </c>
      <c r="P271" s="55">
        <v>0</v>
      </c>
      <c r="Q271" s="55">
        <v>101.940460769634</v>
      </c>
      <c r="R271" s="56">
        <v>0</v>
      </c>
      <c r="S271" s="56">
        <v>2.7000000000000001E-3</v>
      </c>
      <c r="T271" s="56">
        <v>8.0000000000000004E-4</v>
      </c>
    </row>
    <row r="272" spans="1:20">
      <c r="A272" t="s">
        <v>959</v>
      </c>
      <c r="B272" t="s">
        <v>960</v>
      </c>
      <c r="C272" t="s">
        <v>108</v>
      </c>
      <c r="D272" t="s">
        <v>822</v>
      </c>
      <c r="E272" s="111" t="s">
        <v>3562</v>
      </c>
      <c r="F272" t="s">
        <v>961</v>
      </c>
      <c r="G272" t="s">
        <v>835</v>
      </c>
      <c r="H272" t="s">
        <v>294</v>
      </c>
      <c r="I272" s="111" t="s">
        <v>3562</v>
      </c>
      <c r="J272" s="55">
        <v>6.84</v>
      </c>
      <c r="K272" t="s">
        <v>100</v>
      </c>
      <c r="L272" s="56">
        <v>4.2799999999999998E-2</v>
      </c>
      <c r="M272" s="56">
        <v>5.5599999999999997E-2</v>
      </c>
      <c r="N272" s="55">
        <v>24595.32</v>
      </c>
      <c r="O272" s="55">
        <v>92.668039999999934</v>
      </c>
      <c r="P272" s="55">
        <v>0</v>
      </c>
      <c r="Q272" s="55">
        <v>82.666587538965402</v>
      </c>
      <c r="R272" s="56">
        <v>0</v>
      </c>
      <c r="S272" s="56">
        <v>2.2000000000000001E-3</v>
      </c>
      <c r="T272" s="56">
        <v>6.9999999999999999E-4</v>
      </c>
    </row>
    <row r="273" spans="1:20">
      <c r="A273" t="s">
        <v>962</v>
      </c>
      <c r="B273" t="s">
        <v>963</v>
      </c>
      <c r="C273" t="s">
        <v>108</v>
      </c>
      <c r="D273" t="s">
        <v>822</v>
      </c>
      <c r="E273" s="111" t="s">
        <v>3562</v>
      </c>
      <c r="F273" t="s">
        <v>887</v>
      </c>
      <c r="G273" t="s">
        <v>964</v>
      </c>
      <c r="H273" t="s">
        <v>294</v>
      </c>
      <c r="I273" s="111" t="s">
        <v>3562</v>
      </c>
      <c r="J273" s="55">
        <v>1.4</v>
      </c>
      <c r="K273" t="s">
        <v>100</v>
      </c>
      <c r="L273" s="56">
        <v>6.5000000000000002E-2</v>
      </c>
      <c r="M273" s="56">
        <v>6.4600000000000005E-2</v>
      </c>
      <c r="N273" s="55">
        <v>8198.44</v>
      </c>
      <c r="O273" s="55">
        <v>99.831829999999982</v>
      </c>
      <c r="P273" s="55">
        <v>0</v>
      </c>
      <c r="Q273" s="55">
        <v>29.685735282880401</v>
      </c>
      <c r="R273" s="56">
        <v>0</v>
      </c>
      <c r="S273" s="56">
        <v>8.0000000000000004E-4</v>
      </c>
      <c r="T273" s="56">
        <v>2.0000000000000001E-4</v>
      </c>
    </row>
    <row r="274" spans="1:20">
      <c r="A274" t="s">
        <v>965</v>
      </c>
      <c r="B274" t="s">
        <v>966</v>
      </c>
      <c r="C274" t="s">
        <v>108</v>
      </c>
      <c r="D274" t="s">
        <v>822</v>
      </c>
      <c r="E274" s="111" t="s">
        <v>3562</v>
      </c>
      <c r="F274" t="s">
        <v>926</v>
      </c>
      <c r="G274" t="s">
        <v>964</v>
      </c>
      <c r="H274" t="s">
        <v>294</v>
      </c>
      <c r="I274" s="111" t="s">
        <v>3562</v>
      </c>
      <c r="J274" s="55">
        <v>4.09</v>
      </c>
      <c r="K274" t="s">
        <v>100</v>
      </c>
      <c r="L274" s="56">
        <v>4.1300000000000003E-2</v>
      </c>
      <c r="M274" s="56">
        <v>5.7799999999999997E-2</v>
      </c>
      <c r="N274" s="55">
        <v>13937.35</v>
      </c>
      <c r="O274" s="55">
        <v>93.508880000000076</v>
      </c>
      <c r="P274" s="55">
        <v>0</v>
      </c>
      <c r="Q274" s="55">
        <v>47.269457408988401</v>
      </c>
      <c r="R274" s="56">
        <v>0</v>
      </c>
      <c r="S274" s="56">
        <v>1.2999999999999999E-3</v>
      </c>
      <c r="T274" s="56">
        <v>4.0000000000000002E-4</v>
      </c>
    </row>
    <row r="275" spans="1:20">
      <c r="A275" t="s">
        <v>967</v>
      </c>
      <c r="B275" t="s">
        <v>968</v>
      </c>
      <c r="C275" t="s">
        <v>108</v>
      </c>
      <c r="D275" t="s">
        <v>822</v>
      </c>
      <c r="E275" s="111" t="s">
        <v>3562</v>
      </c>
      <c r="F275" t="s">
        <v>969</v>
      </c>
      <c r="G275" t="s">
        <v>964</v>
      </c>
      <c r="H275" t="s">
        <v>824</v>
      </c>
      <c r="I275" s="111" t="s">
        <v>3562</v>
      </c>
      <c r="J275" s="55">
        <v>4.4000000000000004</v>
      </c>
      <c r="K275" t="s">
        <v>102</v>
      </c>
      <c r="L275" s="56">
        <v>6.6299999999999998E-2</v>
      </c>
      <c r="M275" s="56">
        <v>6.1400000000000003E-2</v>
      </c>
      <c r="N275" s="55">
        <v>13937.35</v>
      </c>
      <c r="O275" s="55">
        <v>101.70061000000003</v>
      </c>
      <c r="P275" s="55">
        <v>0</v>
      </c>
      <c r="Q275" s="55">
        <v>56.861902562966897</v>
      </c>
      <c r="R275" s="56">
        <v>0</v>
      </c>
      <c r="S275" s="56">
        <v>1.5E-3</v>
      </c>
      <c r="T275" s="56">
        <v>5.0000000000000001E-4</v>
      </c>
    </row>
    <row r="276" spans="1:20">
      <c r="A276" t="s">
        <v>970</v>
      </c>
      <c r="B276" t="s">
        <v>971</v>
      </c>
      <c r="C276" t="s">
        <v>108</v>
      </c>
      <c r="D276" t="s">
        <v>822</v>
      </c>
      <c r="E276" s="111" t="s">
        <v>3562</v>
      </c>
      <c r="F276" t="s">
        <v>875</v>
      </c>
      <c r="G276" t="s">
        <v>972</v>
      </c>
      <c r="H276" t="s">
        <v>861</v>
      </c>
      <c r="I276" s="111" t="s">
        <v>3562</v>
      </c>
      <c r="J276" s="55">
        <v>4.54</v>
      </c>
      <c r="K276" t="s">
        <v>100</v>
      </c>
      <c r="L276" s="56">
        <v>7.7499999999999999E-2</v>
      </c>
      <c r="M276" s="56">
        <v>7.22E-2</v>
      </c>
      <c r="N276" s="55">
        <v>16927.32</v>
      </c>
      <c r="O276" s="55">
        <v>104.81171999999999</v>
      </c>
      <c r="P276" s="55">
        <v>0</v>
      </c>
      <c r="Q276" s="55">
        <v>64.349563882385794</v>
      </c>
      <c r="R276" s="56">
        <v>0</v>
      </c>
      <c r="S276" s="56">
        <v>1.6999999999999999E-3</v>
      </c>
      <c r="T276" s="56">
        <v>5.0000000000000001E-4</v>
      </c>
    </row>
    <row r="277" spans="1:20">
      <c r="A277" t="s">
        <v>973</v>
      </c>
      <c r="B277" t="s">
        <v>974</v>
      </c>
      <c r="C277" t="s">
        <v>108</v>
      </c>
      <c r="D277" t="s">
        <v>822</v>
      </c>
      <c r="E277" s="111" t="s">
        <v>3562</v>
      </c>
      <c r="F277" t="s">
        <v>954</v>
      </c>
      <c r="G277" t="s">
        <v>964</v>
      </c>
      <c r="H277" t="s">
        <v>294</v>
      </c>
      <c r="I277" s="111" t="s">
        <v>3562</v>
      </c>
      <c r="J277" s="55">
        <v>4.2699999999999996</v>
      </c>
      <c r="K277" t="s">
        <v>104</v>
      </c>
      <c r="L277" s="56">
        <v>8.3799999999999999E-2</v>
      </c>
      <c r="M277" s="56">
        <v>6.93E-2</v>
      </c>
      <c r="N277" s="55">
        <v>24595.32</v>
      </c>
      <c r="O277" s="55">
        <v>105.74071000000006</v>
      </c>
      <c r="P277" s="55">
        <v>0</v>
      </c>
      <c r="Q277" s="55">
        <v>120.176975435242</v>
      </c>
      <c r="R277" s="56">
        <v>0</v>
      </c>
      <c r="S277" s="56">
        <v>3.2000000000000002E-3</v>
      </c>
      <c r="T277" s="56">
        <v>1E-3</v>
      </c>
    </row>
    <row r="278" spans="1:20">
      <c r="A278" t="s">
        <v>975</v>
      </c>
      <c r="B278" t="s">
        <v>976</v>
      </c>
      <c r="C278" t="s">
        <v>108</v>
      </c>
      <c r="D278" t="s">
        <v>822</v>
      </c>
      <c r="E278" s="111" t="s">
        <v>3562</v>
      </c>
      <c r="F278" t="s">
        <v>926</v>
      </c>
      <c r="G278" t="s">
        <v>964</v>
      </c>
      <c r="H278" t="s">
        <v>824</v>
      </c>
      <c r="I278" s="111" t="s">
        <v>3562</v>
      </c>
      <c r="J278" s="55">
        <v>5.89</v>
      </c>
      <c r="K278" t="s">
        <v>102</v>
      </c>
      <c r="L278" s="56">
        <v>6.6299999999999998E-2</v>
      </c>
      <c r="M278" s="56">
        <v>5.5E-2</v>
      </c>
      <c r="N278" s="55">
        <v>32793.760000000002</v>
      </c>
      <c r="O278" s="55">
        <v>109.26632000000005</v>
      </c>
      <c r="P278" s="55">
        <v>0</v>
      </c>
      <c r="Q278" s="55">
        <v>143.74579636953101</v>
      </c>
      <c r="R278" s="56">
        <v>0</v>
      </c>
      <c r="S278" s="56">
        <v>3.8E-3</v>
      </c>
      <c r="T278" s="56">
        <v>1.1999999999999999E-3</v>
      </c>
    </row>
    <row r="279" spans="1:20">
      <c r="A279" t="s">
        <v>977</v>
      </c>
      <c r="B279" t="s">
        <v>978</v>
      </c>
      <c r="C279" t="s">
        <v>108</v>
      </c>
      <c r="D279" t="s">
        <v>822</v>
      </c>
      <c r="E279" s="111" t="s">
        <v>3562</v>
      </c>
      <c r="F279" t="s">
        <v>895</v>
      </c>
      <c r="G279" t="s">
        <v>972</v>
      </c>
      <c r="H279" t="s">
        <v>861</v>
      </c>
      <c r="I279" s="111" t="s">
        <v>3562</v>
      </c>
      <c r="J279" s="55">
        <v>3.85</v>
      </c>
      <c r="K279" t="s">
        <v>102</v>
      </c>
      <c r="L279" s="56">
        <v>6.13E-2</v>
      </c>
      <c r="M279" s="56">
        <v>4.0399999999999998E-2</v>
      </c>
      <c r="N279" s="55">
        <v>16396.88</v>
      </c>
      <c r="O279" s="55">
        <v>111.74013000000008</v>
      </c>
      <c r="P279" s="55">
        <v>0</v>
      </c>
      <c r="Q279" s="55">
        <v>73.500114094100198</v>
      </c>
      <c r="R279" s="56">
        <v>0</v>
      </c>
      <c r="S279" s="56">
        <v>2E-3</v>
      </c>
      <c r="T279" s="56">
        <v>5.9999999999999995E-4</v>
      </c>
    </row>
    <row r="280" spans="1:20">
      <c r="A280" t="s">
        <v>979</v>
      </c>
      <c r="B280" t="s">
        <v>980</v>
      </c>
      <c r="C280" t="s">
        <v>108</v>
      </c>
      <c r="D280" t="s">
        <v>822</v>
      </c>
      <c r="E280" s="111" t="s">
        <v>3562</v>
      </c>
      <c r="F280" t="s">
        <v>895</v>
      </c>
      <c r="G280" t="s">
        <v>972</v>
      </c>
      <c r="H280" t="s">
        <v>861</v>
      </c>
      <c r="I280" s="111" t="s">
        <v>3562</v>
      </c>
      <c r="J280" s="55">
        <v>3.32</v>
      </c>
      <c r="K280" t="s">
        <v>100</v>
      </c>
      <c r="L280" s="56">
        <v>7.3499999999999996E-2</v>
      </c>
      <c r="M280" s="56">
        <v>5.7099999999999998E-2</v>
      </c>
      <c r="N280" s="55">
        <v>13117.5</v>
      </c>
      <c r="O280" s="55">
        <v>106.43532999999989</v>
      </c>
      <c r="P280" s="55">
        <v>0</v>
      </c>
      <c r="Q280" s="55">
        <v>50.638920555044201</v>
      </c>
      <c r="R280" s="56">
        <v>0</v>
      </c>
      <c r="S280" s="56">
        <v>1.4E-3</v>
      </c>
      <c r="T280" s="56">
        <v>4.0000000000000002E-4</v>
      </c>
    </row>
    <row r="281" spans="1:20">
      <c r="A281" t="s">
        <v>981</v>
      </c>
      <c r="B281" t="s">
        <v>982</v>
      </c>
      <c r="C281" t="s">
        <v>108</v>
      </c>
      <c r="D281" t="s">
        <v>822</v>
      </c>
      <c r="E281" s="111" t="s">
        <v>3562</v>
      </c>
      <c r="F281" t="s">
        <v>875</v>
      </c>
      <c r="G281" t="s">
        <v>972</v>
      </c>
      <c r="H281" t="s">
        <v>861</v>
      </c>
      <c r="I281" s="111" t="s">
        <v>3562</v>
      </c>
      <c r="J281" s="55">
        <v>4.13</v>
      </c>
      <c r="K281" t="s">
        <v>100</v>
      </c>
      <c r="L281" s="56">
        <v>7.4999999999999997E-2</v>
      </c>
      <c r="M281" s="56">
        <v>7.46E-2</v>
      </c>
      <c r="N281" s="55">
        <v>19676.259999999998</v>
      </c>
      <c r="O281" s="55">
        <v>100.63466999999996</v>
      </c>
      <c r="P281" s="55">
        <v>0</v>
      </c>
      <c r="Q281" s="55">
        <v>71.818732311253399</v>
      </c>
      <c r="R281" s="56">
        <v>0</v>
      </c>
      <c r="S281" s="56">
        <v>1.9E-3</v>
      </c>
      <c r="T281" s="56">
        <v>5.9999999999999995E-4</v>
      </c>
    </row>
    <row r="282" spans="1:20">
      <c r="A282" t="s">
        <v>983</v>
      </c>
      <c r="B282" t="s">
        <v>984</v>
      </c>
      <c r="C282" t="s">
        <v>108</v>
      </c>
      <c r="D282" t="s">
        <v>822</v>
      </c>
      <c r="E282" s="111" t="s">
        <v>3562</v>
      </c>
      <c r="F282" t="s">
        <v>961</v>
      </c>
      <c r="G282" t="s">
        <v>964</v>
      </c>
      <c r="H282" t="s">
        <v>824</v>
      </c>
      <c r="I282" s="111" t="s">
        <v>3562</v>
      </c>
      <c r="J282" s="55">
        <v>6.57</v>
      </c>
      <c r="K282" t="s">
        <v>100</v>
      </c>
      <c r="L282" s="56">
        <v>5.1299999999999998E-2</v>
      </c>
      <c r="M282" s="56">
        <v>5.8299999999999998E-2</v>
      </c>
      <c r="N282" s="55">
        <v>17626.650000000001</v>
      </c>
      <c r="O282" s="55">
        <v>96.784879999999944</v>
      </c>
      <c r="P282" s="55">
        <v>0</v>
      </c>
      <c r="Q282" s="55">
        <v>61.876373547236</v>
      </c>
      <c r="R282" s="56">
        <v>0</v>
      </c>
      <c r="S282" s="56">
        <v>1.6999999999999999E-3</v>
      </c>
      <c r="T282" s="56">
        <v>5.0000000000000001E-4</v>
      </c>
    </row>
    <row r="283" spans="1:20">
      <c r="A283" t="s">
        <v>985</v>
      </c>
      <c r="B283" t="s">
        <v>986</v>
      </c>
      <c r="C283" t="s">
        <v>108</v>
      </c>
      <c r="D283" t="s">
        <v>822</v>
      </c>
      <c r="E283" s="111" t="s">
        <v>3562</v>
      </c>
      <c r="F283" t="s">
        <v>887</v>
      </c>
      <c r="G283" t="s">
        <v>964</v>
      </c>
      <c r="H283" t="s">
        <v>824</v>
      </c>
      <c r="I283" s="111" t="s">
        <v>3562</v>
      </c>
      <c r="J283" s="55">
        <v>6.96</v>
      </c>
      <c r="K283" t="s">
        <v>100</v>
      </c>
      <c r="L283" s="56">
        <v>6.4000000000000001E-2</v>
      </c>
      <c r="M283" s="56">
        <v>5.79E-2</v>
      </c>
      <c r="N283" s="55">
        <v>20496.099999999999</v>
      </c>
      <c r="O283" s="55">
        <v>105.33632999999999</v>
      </c>
      <c r="P283" s="55">
        <v>0</v>
      </c>
      <c r="Q283" s="55">
        <v>78.306347986662502</v>
      </c>
      <c r="R283" s="56">
        <v>0</v>
      </c>
      <c r="S283" s="56">
        <v>2.0999999999999999E-3</v>
      </c>
      <c r="T283" s="56">
        <v>5.9999999999999995E-4</v>
      </c>
    </row>
    <row r="284" spans="1:20">
      <c r="A284" t="s">
        <v>987</v>
      </c>
      <c r="B284" t="s">
        <v>988</v>
      </c>
      <c r="C284" t="s">
        <v>108</v>
      </c>
      <c r="D284" t="s">
        <v>822</v>
      </c>
      <c r="E284" s="111" t="s">
        <v>3562</v>
      </c>
      <c r="F284" t="s">
        <v>875</v>
      </c>
      <c r="G284" t="s">
        <v>972</v>
      </c>
      <c r="H284" t="s">
        <v>861</v>
      </c>
      <c r="I284" s="111" t="s">
        <v>3562</v>
      </c>
      <c r="J284" s="55">
        <v>3.94</v>
      </c>
      <c r="K284" t="s">
        <v>100</v>
      </c>
      <c r="L284" s="56">
        <v>7.6300000000000007E-2</v>
      </c>
      <c r="M284" s="56">
        <v>8.2699999999999996E-2</v>
      </c>
      <c r="N284" s="55">
        <v>24595.32</v>
      </c>
      <c r="O284" s="55">
        <v>99.136599999999959</v>
      </c>
      <c r="P284" s="55">
        <v>0</v>
      </c>
      <c r="Q284" s="55">
        <v>88.4370104538242</v>
      </c>
      <c r="R284" s="56">
        <v>0</v>
      </c>
      <c r="S284" s="56">
        <v>2.3999999999999998E-3</v>
      </c>
      <c r="T284" s="56">
        <v>6.9999999999999999E-4</v>
      </c>
    </row>
    <row r="285" spans="1:20">
      <c r="A285" t="s">
        <v>989</v>
      </c>
      <c r="B285" t="s">
        <v>990</v>
      </c>
      <c r="C285" t="s">
        <v>108</v>
      </c>
      <c r="D285" t="s">
        <v>822</v>
      </c>
      <c r="E285" s="111" t="s">
        <v>3562</v>
      </c>
      <c r="F285" t="s">
        <v>842</v>
      </c>
      <c r="G285" t="s">
        <v>972</v>
      </c>
      <c r="H285" t="s">
        <v>861</v>
      </c>
      <c r="I285" s="111" t="s">
        <v>3562</v>
      </c>
      <c r="J285" s="55">
        <v>2.92</v>
      </c>
      <c r="K285" t="s">
        <v>100</v>
      </c>
      <c r="L285" s="56">
        <v>5.2999999999999999E-2</v>
      </c>
      <c r="M285" s="56">
        <v>9.1899999999999996E-2</v>
      </c>
      <c r="N285" s="55">
        <v>25374.17</v>
      </c>
      <c r="O285" s="55">
        <v>90.461830000000006</v>
      </c>
      <c r="P285" s="55">
        <v>0</v>
      </c>
      <c r="Q285" s="55">
        <v>83.253935045811005</v>
      </c>
      <c r="R285" s="56">
        <v>0</v>
      </c>
      <c r="S285" s="56">
        <v>2.2000000000000001E-3</v>
      </c>
      <c r="T285" s="56">
        <v>6.9999999999999999E-4</v>
      </c>
    </row>
    <row r="286" spans="1:20">
      <c r="A286" t="s">
        <v>991</v>
      </c>
      <c r="B286" t="s">
        <v>992</v>
      </c>
      <c r="C286" t="s">
        <v>108</v>
      </c>
      <c r="D286" t="s">
        <v>822</v>
      </c>
      <c r="E286" s="111" t="s">
        <v>3562</v>
      </c>
      <c r="F286" t="s">
        <v>954</v>
      </c>
      <c r="G286" t="s">
        <v>964</v>
      </c>
      <c r="H286" t="s">
        <v>294</v>
      </c>
      <c r="I286" s="111" t="s">
        <v>3562</v>
      </c>
      <c r="J286" s="55">
        <v>6.17</v>
      </c>
      <c r="K286" t="s">
        <v>100</v>
      </c>
      <c r="L286" s="56">
        <v>4.1300000000000003E-2</v>
      </c>
      <c r="M286" s="56">
        <v>6.6600000000000006E-2</v>
      </c>
      <c r="N286" s="55">
        <v>8608.36</v>
      </c>
      <c r="O286" s="55">
        <v>85.646919999999923</v>
      </c>
      <c r="P286" s="55">
        <v>0</v>
      </c>
      <c r="Q286" s="55">
        <v>26.741128199511</v>
      </c>
      <c r="R286" s="56">
        <v>0</v>
      </c>
      <c r="S286" s="56">
        <v>6.9999999999999999E-4</v>
      </c>
      <c r="T286" s="56">
        <v>2.0000000000000001E-4</v>
      </c>
    </row>
    <row r="287" spans="1:20">
      <c r="A287" t="s">
        <v>993</v>
      </c>
      <c r="B287" t="s">
        <v>994</v>
      </c>
      <c r="C287" t="s">
        <v>108</v>
      </c>
      <c r="D287" t="s">
        <v>822</v>
      </c>
      <c r="E287" s="111" t="s">
        <v>3562</v>
      </c>
      <c r="F287" t="s">
        <v>954</v>
      </c>
      <c r="G287" t="s">
        <v>964</v>
      </c>
      <c r="H287" t="s">
        <v>294</v>
      </c>
      <c r="I287" s="111" t="s">
        <v>3562</v>
      </c>
      <c r="J287" s="55">
        <v>4.66</v>
      </c>
      <c r="K287" t="s">
        <v>102</v>
      </c>
      <c r="L287" s="56">
        <v>6.5000000000000002E-2</v>
      </c>
      <c r="M287" s="56">
        <v>4.9700000000000001E-2</v>
      </c>
      <c r="N287" s="55">
        <v>9838.1299999999992</v>
      </c>
      <c r="O287" s="55">
        <v>108.95942999999988</v>
      </c>
      <c r="P287" s="55">
        <v>0</v>
      </c>
      <c r="Q287" s="55">
        <v>43.0026284989356</v>
      </c>
      <c r="R287" s="56">
        <v>0</v>
      </c>
      <c r="S287" s="56">
        <v>1.1999999999999999E-3</v>
      </c>
      <c r="T287" s="56">
        <v>4.0000000000000002E-4</v>
      </c>
    </row>
    <row r="288" spans="1:20">
      <c r="A288" t="s">
        <v>995</v>
      </c>
      <c r="B288" t="s">
        <v>996</v>
      </c>
      <c r="C288" t="s">
        <v>108</v>
      </c>
      <c r="D288" t="s">
        <v>822</v>
      </c>
      <c r="E288" s="111" t="s">
        <v>3562</v>
      </c>
      <c r="F288" t="s">
        <v>954</v>
      </c>
      <c r="G288" t="s">
        <v>964</v>
      </c>
      <c r="H288" t="s">
        <v>294</v>
      </c>
      <c r="I288" s="111" t="s">
        <v>3562</v>
      </c>
      <c r="J288" s="55">
        <v>0.5</v>
      </c>
      <c r="K288" t="s">
        <v>100</v>
      </c>
      <c r="L288" s="56">
        <v>6.25E-2</v>
      </c>
      <c r="M288" s="56">
        <v>6.6400000000000001E-2</v>
      </c>
      <c r="N288" s="55">
        <v>21884.92</v>
      </c>
      <c r="O288" s="55">
        <v>100.89441999999997</v>
      </c>
      <c r="P288" s="55">
        <v>0</v>
      </c>
      <c r="Q288" s="55">
        <v>80.086565069009893</v>
      </c>
      <c r="R288" s="56">
        <v>0</v>
      </c>
      <c r="S288" s="56">
        <v>2.0999999999999999E-3</v>
      </c>
      <c r="T288" s="56">
        <v>6.9999999999999999E-4</v>
      </c>
    </row>
    <row r="289" spans="1:20">
      <c r="A289" t="s">
        <v>997</v>
      </c>
      <c r="B289" t="s">
        <v>998</v>
      </c>
      <c r="C289" t="s">
        <v>108</v>
      </c>
      <c r="D289" t="s">
        <v>822</v>
      </c>
      <c r="E289" s="111" t="s">
        <v>3562</v>
      </c>
      <c r="F289" t="s">
        <v>887</v>
      </c>
      <c r="G289" t="s">
        <v>964</v>
      </c>
      <c r="H289" t="s">
        <v>824</v>
      </c>
      <c r="I289" s="111" t="s">
        <v>3562</v>
      </c>
      <c r="J289" s="55">
        <v>2.35</v>
      </c>
      <c r="K289" t="s">
        <v>102</v>
      </c>
      <c r="L289" s="56">
        <v>5.7500000000000002E-2</v>
      </c>
      <c r="M289" s="56">
        <v>4.2599999999999999E-2</v>
      </c>
      <c r="N289" s="55">
        <v>7460.58</v>
      </c>
      <c r="O289" s="55">
        <v>105.49755999999988</v>
      </c>
      <c r="P289" s="55">
        <v>0</v>
      </c>
      <c r="Q289" s="55">
        <v>31.574219913789399</v>
      </c>
      <c r="R289" s="56">
        <v>0</v>
      </c>
      <c r="S289" s="56">
        <v>8.0000000000000004E-4</v>
      </c>
      <c r="T289" s="56">
        <v>2.9999999999999997E-4</v>
      </c>
    </row>
    <row r="290" spans="1:20">
      <c r="A290" t="s">
        <v>999</v>
      </c>
      <c r="B290" t="s">
        <v>1000</v>
      </c>
      <c r="C290" t="s">
        <v>108</v>
      </c>
      <c r="D290" t="s">
        <v>822</v>
      </c>
      <c r="E290" s="111" t="s">
        <v>3562</v>
      </c>
      <c r="F290" t="s">
        <v>887</v>
      </c>
      <c r="G290" t="s">
        <v>964</v>
      </c>
      <c r="H290" t="s">
        <v>824</v>
      </c>
      <c r="I290" s="111" t="s">
        <v>3562</v>
      </c>
      <c r="J290" s="55">
        <v>4.3499999999999996</v>
      </c>
      <c r="K290" t="s">
        <v>102</v>
      </c>
      <c r="L290" s="56">
        <v>6.13E-2</v>
      </c>
      <c r="M290" s="56">
        <v>4.6300000000000001E-2</v>
      </c>
      <c r="N290" s="55">
        <v>16396.88</v>
      </c>
      <c r="O290" s="55">
        <v>107.98211000000008</v>
      </c>
      <c r="P290" s="55">
        <v>0</v>
      </c>
      <c r="Q290" s="55">
        <v>71.028174077850807</v>
      </c>
      <c r="R290" s="56">
        <v>0</v>
      </c>
      <c r="S290" s="56">
        <v>1.9E-3</v>
      </c>
      <c r="T290" s="56">
        <v>5.9999999999999995E-4</v>
      </c>
    </row>
    <row r="291" spans="1:20">
      <c r="A291" t="s">
        <v>1001</v>
      </c>
      <c r="B291" t="s">
        <v>1002</v>
      </c>
      <c r="C291" t="s">
        <v>108</v>
      </c>
      <c r="D291" t="s">
        <v>822</v>
      </c>
      <c r="E291" s="111" t="s">
        <v>3562</v>
      </c>
      <c r="F291" t="s">
        <v>1003</v>
      </c>
      <c r="G291" t="s">
        <v>1004</v>
      </c>
      <c r="H291" t="s">
        <v>294</v>
      </c>
      <c r="I291" s="111" t="s">
        <v>3562</v>
      </c>
      <c r="J291" s="55">
        <v>4.34</v>
      </c>
      <c r="K291" t="s">
        <v>102</v>
      </c>
      <c r="L291" s="56">
        <v>7.2499999999999995E-2</v>
      </c>
      <c r="M291" s="56">
        <v>5.1900000000000002E-2</v>
      </c>
      <c r="N291" s="55">
        <v>16396.88</v>
      </c>
      <c r="O291" s="55">
        <v>110.17251000000003</v>
      </c>
      <c r="P291" s="55">
        <v>0</v>
      </c>
      <c r="Q291" s="55">
        <v>72.4689693401412</v>
      </c>
      <c r="R291" s="56">
        <v>0</v>
      </c>
      <c r="S291" s="56">
        <v>1.9E-3</v>
      </c>
      <c r="T291" s="56">
        <v>5.9999999999999995E-4</v>
      </c>
    </row>
    <row r="292" spans="1:20">
      <c r="A292" t="s">
        <v>1005</v>
      </c>
      <c r="B292" t="s">
        <v>1006</v>
      </c>
      <c r="C292" t="s">
        <v>108</v>
      </c>
      <c r="D292" t="s">
        <v>822</v>
      </c>
      <c r="E292" s="111" t="s">
        <v>3562</v>
      </c>
      <c r="F292" t="s">
        <v>887</v>
      </c>
      <c r="G292" t="s">
        <v>1007</v>
      </c>
      <c r="H292" t="s">
        <v>861</v>
      </c>
      <c r="I292" s="111" t="s">
        <v>3562</v>
      </c>
      <c r="J292" s="55">
        <v>6.11</v>
      </c>
      <c r="K292" t="s">
        <v>100</v>
      </c>
      <c r="L292" s="56">
        <v>3.7499999999999999E-2</v>
      </c>
      <c r="M292" s="56">
        <v>5.7599999999999998E-2</v>
      </c>
      <c r="N292" s="55">
        <v>26235.01</v>
      </c>
      <c r="O292" s="55">
        <v>89.758499999999941</v>
      </c>
      <c r="P292" s="55">
        <v>0</v>
      </c>
      <c r="Q292" s="55">
        <v>85.409145312232894</v>
      </c>
      <c r="R292" s="56">
        <v>0</v>
      </c>
      <c r="S292" s="56">
        <v>2.3E-3</v>
      </c>
      <c r="T292" s="56">
        <v>6.9999999999999999E-4</v>
      </c>
    </row>
    <row r="293" spans="1:20">
      <c r="A293" t="s">
        <v>1008</v>
      </c>
      <c r="B293" t="s">
        <v>1009</v>
      </c>
      <c r="C293" t="s">
        <v>108</v>
      </c>
      <c r="D293" t="s">
        <v>822</v>
      </c>
      <c r="E293" s="111" t="s">
        <v>3562</v>
      </c>
      <c r="F293" t="s">
        <v>1010</v>
      </c>
      <c r="G293" t="s">
        <v>1004</v>
      </c>
      <c r="H293" t="s">
        <v>824</v>
      </c>
      <c r="I293" s="111" t="s">
        <v>3562</v>
      </c>
      <c r="J293" s="55">
        <v>6.19</v>
      </c>
      <c r="K293" t="s">
        <v>100</v>
      </c>
      <c r="L293" s="56">
        <v>0.04</v>
      </c>
      <c r="M293" s="56">
        <v>5.6099999999999997E-2</v>
      </c>
      <c r="N293" s="55">
        <v>24595.32</v>
      </c>
      <c r="O293" s="55">
        <v>91.41367000000001</v>
      </c>
      <c r="P293" s="55">
        <v>0</v>
      </c>
      <c r="Q293" s="55">
        <v>81.547598862705001</v>
      </c>
      <c r="R293" s="56">
        <v>0</v>
      </c>
      <c r="S293" s="56">
        <v>2.2000000000000001E-3</v>
      </c>
      <c r="T293" s="56">
        <v>6.9999999999999999E-4</v>
      </c>
    </row>
    <row r="294" spans="1:20">
      <c r="A294" t="s">
        <v>1011</v>
      </c>
      <c r="B294" t="s">
        <v>1012</v>
      </c>
      <c r="C294" t="s">
        <v>108</v>
      </c>
      <c r="D294" t="s">
        <v>822</v>
      </c>
      <c r="E294" s="111" t="s">
        <v>3562</v>
      </c>
      <c r="F294" t="s">
        <v>895</v>
      </c>
      <c r="G294" t="s">
        <v>1004</v>
      </c>
      <c r="H294" t="s">
        <v>824</v>
      </c>
      <c r="I294" s="111" t="s">
        <v>3562</v>
      </c>
      <c r="J294" s="55">
        <v>5.36</v>
      </c>
      <c r="K294" t="s">
        <v>100</v>
      </c>
      <c r="L294" s="56">
        <v>3.7499999999999999E-2</v>
      </c>
      <c r="M294" s="56">
        <v>5.57E-2</v>
      </c>
      <c r="N294" s="55">
        <v>15577.04</v>
      </c>
      <c r="O294" s="55">
        <v>91.905080000000069</v>
      </c>
      <c r="P294" s="55">
        <v>0</v>
      </c>
      <c r="Q294" s="55">
        <v>51.924462324063299</v>
      </c>
      <c r="R294" s="56">
        <v>0</v>
      </c>
      <c r="S294" s="56">
        <v>1.4E-3</v>
      </c>
      <c r="T294" s="56">
        <v>4.0000000000000002E-4</v>
      </c>
    </row>
    <row r="295" spans="1:20">
      <c r="A295" t="s">
        <v>1013</v>
      </c>
      <c r="B295" t="s">
        <v>1014</v>
      </c>
      <c r="C295" t="s">
        <v>108</v>
      </c>
      <c r="D295" t="s">
        <v>822</v>
      </c>
      <c r="E295" s="111" t="s">
        <v>3562</v>
      </c>
      <c r="F295" t="s">
        <v>842</v>
      </c>
      <c r="G295" t="s">
        <v>1007</v>
      </c>
      <c r="H295" t="s">
        <v>861</v>
      </c>
      <c r="I295" s="111" t="s">
        <v>3562</v>
      </c>
      <c r="J295" s="55">
        <v>4.0199999999999996</v>
      </c>
      <c r="K295" t="s">
        <v>100</v>
      </c>
      <c r="L295" s="56">
        <v>5.1299999999999998E-2</v>
      </c>
      <c r="M295" s="56">
        <v>5.9700000000000003E-2</v>
      </c>
      <c r="N295" s="55">
        <v>16943.72</v>
      </c>
      <c r="O295" s="55">
        <v>96.576540000000037</v>
      </c>
      <c r="P295" s="55">
        <v>0</v>
      </c>
      <c r="Q295" s="55">
        <v>59.350989463965597</v>
      </c>
      <c r="R295" s="56">
        <v>0</v>
      </c>
      <c r="S295" s="56">
        <v>1.6000000000000001E-3</v>
      </c>
      <c r="T295" s="56">
        <v>5.0000000000000001E-4</v>
      </c>
    </row>
    <row r="296" spans="1:20">
      <c r="A296" t="s">
        <v>1015</v>
      </c>
      <c r="B296" t="s">
        <v>1016</v>
      </c>
      <c r="C296" t="s">
        <v>108</v>
      </c>
      <c r="D296" t="s">
        <v>822</v>
      </c>
      <c r="E296" s="111" t="s">
        <v>3562</v>
      </c>
      <c r="F296" t="s">
        <v>875</v>
      </c>
      <c r="G296" t="s">
        <v>1004</v>
      </c>
      <c r="H296" t="s">
        <v>824</v>
      </c>
      <c r="I296" s="111" t="s">
        <v>3562</v>
      </c>
      <c r="J296" s="55">
        <v>4.46</v>
      </c>
      <c r="K296" t="s">
        <v>102</v>
      </c>
      <c r="L296" s="56">
        <v>7.8799999999999995E-2</v>
      </c>
      <c r="M296" s="56">
        <v>7.1400000000000005E-2</v>
      </c>
      <c r="N296" s="55">
        <v>24431.35</v>
      </c>
      <c r="O296" s="55">
        <v>106.47931000000025</v>
      </c>
      <c r="P296" s="55">
        <v>0</v>
      </c>
      <c r="Q296" s="55">
        <v>104.35909787642299</v>
      </c>
      <c r="R296" s="56">
        <v>0</v>
      </c>
      <c r="S296" s="56">
        <v>2.8E-3</v>
      </c>
      <c r="T296" s="56">
        <v>8.9999999999999998E-4</v>
      </c>
    </row>
    <row r="297" spans="1:20">
      <c r="A297" t="s">
        <v>1017</v>
      </c>
      <c r="B297" t="s">
        <v>1018</v>
      </c>
      <c r="C297" t="s">
        <v>108</v>
      </c>
      <c r="D297" t="s">
        <v>822</v>
      </c>
      <c r="E297" s="111" t="s">
        <v>3562</v>
      </c>
      <c r="F297" t="s">
        <v>954</v>
      </c>
      <c r="G297" t="s">
        <v>1004</v>
      </c>
      <c r="H297" t="s">
        <v>824</v>
      </c>
      <c r="I297" s="111" t="s">
        <v>3562</v>
      </c>
      <c r="J297" s="55">
        <v>5.78</v>
      </c>
      <c r="K297" t="s">
        <v>102</v>
      </c>
      <c r="L297" s="56">
        <v>6.1400000000000003E-2</v>
      </c>
      <c r="M297" s="56">
        <v>4.9700000000000001E-2</v>
      </c>
      <c r="N297" s="55">
        <v>8198.44</v>
      </c>
      <c r="O297" s="55">
        <v>108.23022000000003</v>
      </c>
      <c r="P297" s="55">
        <v>0</v>
      </c>
      <c r="Q297" s="55">
        <v>35.595687594195397</v>
      </c>
      <c r="R297" s="56">
        <v>0</v>
      </c>
      <c r="S297" s="56">
        <v>1E-3</v>
      </c>
      <c r="T297" s="56">
        <v>2.9999999999999997E-4</v>
      </c>
    </row>
    <row r="298" spans="1:20">
      <c r="A298" t="s">
        <v>1019</v>
      </c>
      <c r="B298" t="s">
        <v>1020</v>
      </c>
      <c r="C298" t="s">
        <v>108</v>
      </c>
      <c r="D298" t="s">
        <v>822</v>
      </c>
      <c r="E298" s="111" t="s">
        <v>3562</v>
      </c>
      <c r="F298" t="s">
        <v>954</v>
      </c>
      <c r="G298" t="s">
        <v>1004</v>
      </c>
      <c r="H298" t="s">
        <v>824</v>
      </c>
      <c r="I298" s="111" t="s">
        <v>3562</v>
      </c>
      <c r="J298" s="55">
        <v>4.0999999999999996</v>
      </c>
      <c r="K298" t="s">
        <v>102</v>
      </c>
      <c r="L298" s="56">
        <v>7.1300000000000002E-2</v>
      </c>
      <c r="M298" s="56">
        <v>5.1200000000000002E-2</v>
      </c>
      <c r="N298" s="55">
        <v>24595.32</v>
      </c>
      <c r="O298" s="55">
        <v>108.44175000000024</v>
      </c>
      <c r="P298" s="55">
        <v>0</v>
      </c>
      <c r="Q298" s="55">
        <v>106.995772211343</v>
      </c>
      <c r="R298" s="56">
        <v>0</v>
      </c>
      <c r="S298" s="56">
        <v>2.8999999999999998E-3</v>
      </c>
      <c r="T298" s="56">
        <v>8.9999999999999998E-4</v>
      </c>
    </row>
    <row r="299" spans="1:20">
      <c r="A299" t="s">
        <v>1021</v>
      </c>
      <c r="B299" t="s">
        <v>1022</v>
      </c>
      <c r="C299" t="s">
        <v>108</v>
      </c>
      <c r="D299" t="s">
        <v>822</v>
      </c>
      <c r="E299" s="111" t="s">
        <v>3562</v>
      </c>
      <c r="F299" t="s">
        <v>929</v>
      </c>
      <c r="G299" t="s">
        <v>843</v>
      </c>
      <c r="H299" t="s">
        <v>824</v>
      </c>
      <c r="I299" s="111" t="s">
        <v>3562</v>
      </c>
      <c r="J299" s="55">
        <v>3.97</v>
      </c>
      <c r="K299" t="s">
        <v>100</v>
      </c>
      <c r="L299" s="56">
        <v>4.6300000000000001E-2</v>
      </c>
      <c r="M299" s="56">
        <v>5.7700000000000001E-2</v>
      </c>
      <c r="N299" s="55">
        <v>20498.560000000001</v>
      </c>
      <c r="O299" s="55">
        <v>95.765130000000056</v>
      </c>
      <c r="P299" s="55">
        <v>0</v>
      </c>
      <c r="Q299" s="55">
        <v>71.199724236728301</v>
      </c>
      <c r="R299" s="56">
        <v>0</v>
      </c>
      <c r="S299" s="56">
        <v>1.9E-3</v>
      </c>
      <c r="T299" s="56">
        <v>5.9999999999999995E-4</v>
      </c>
    </row>
    <row r="300" spans="1:20">
      <c r="A300" t="s">
        <v>1023</v>
      </c>
      <c r="B300" t="s">
        <v>1024</v>
      </c>
      <c r="C300" t="s">
        <v>108</v>
      </c>
      <c r="D300" t="s">
        <v>822</v>
      </c>
      <c r="E300" s="111" t="s">
        <v>3562</v>
      </c>
      <c r="F300" t="s">
        <v>875</v>
      </c>
      <c r="G300" t="s">
        <v>843</v>
      </c>
      <c r="H300" t="s">
        <v>824</v>
      </c>
      <c r="I300" s="111" t="s">
        <v>3562</v>
      </c>
      <c r="J300" s="55">
        <v>3.53</v>
      </c>
      <c r="K300" t="s">
        <v>104</v>
      </c>
      <c r="L300" s="56">
        <v>8.8800000000000004E-2</v>
      </c>
      <c r="M300" s="56">
        <v>8.8900000000000007E-2</v>
      </c>
      <c r="N300" s="55">
        <v>16642.830000000002</v>
      </c>
      <c r="O300" s="55">
        <v>99.90110999999996</v>
      </c>
      <c r="P300" s="55">
        <v>0</v>
      </c>
      <c r="Q300" s="55">
        <v>76.828801937722901</v>
      </c>
      <c r="R300" s="56">
        <v>0</v>
      </c>
      <c r="S300" s="56">
        <v>2.0999999999999999E-3</v>
      </c>
      <c r="T300" s="56">
        <v>5.9999999999999995E-4</v>
      </c>
    </row>
    <row r="301" spans="1:20">
      <c r="A301" t="s">
        <v>1025</v>
      </c>
      <c r="B301" t="s">
        <v>1026</v>
      </c>
      <c r="C301" t="s">
        <v>108</v>
      </c>
      <c r="D301" t="s">
        <v>822</v>
      </c>
      <c r="E301" s="111" t="s">
        <v>3562</v>
      </c>
      <c r="F301" t="s">
        <v>1010</v>
      </c>
      <c r="G301" t="s">
        <v>1027</v>
      </c>
      <c r="H301" t="s">
        <v>861</v>
      </c>
      <c r="I301" s="111" t="s">
        <v>3562</v>
      </c>
      <c r="J301" s="55">
        <v>3.57</v>
      </c>
      <c r="K301" t="s">
        <v>100</v>
      </c>
      <c r="L301" s="56">
        <v>6.3799999999999996E-2</v>
      </c>
      <c r="M301" s="56">
        <v>5.8599999999999999E-2</v>
      </c>
      <c r="N301" s="55">
        <v>22955.63</v>
      </c>
      <c r="O301" s="55">
        <v>104.10453999999993</v>
      </c>
      <c r="P301" s="55">
        <v>0</v>
      </c>
      <c r="Q301" s="55">
        <v>86.677512887588406</v>
      </c>
      <c r="R301" s="56">
        <v>0</v>
      </c>
      <c r="S301" s="56">
        <v>2.3E-3</v>
      </c>
      <c r="T301" s="56">
        <v>6.9999999999999999E-4</v>
      </c>
    </row>
    <row r="302" spans="1:20">
      <c r="A302" t="s">
        <v>1028</v>
      </c>
      <c r="B302" t="s">
        <v>1029</v>
      </c>
      <c r="C302" t="s">
        <v>108</v>
      </c>
      <c r="D302" t="s">
        <v>822</v>
      </c>
      <c r="E302" s="111" t="s">
        <v>3562</v>
      </c>
      <c r="F302" t="s">
        <v>875</v>
      </c>
      <c r="G302" t="s">
        <v>843</v>
      </c>
      <c r="H302" t="s">
        <v>824</v>
      </c>
      <c r="I302" s="111" t="s">
        <v>3562</v>
      </c>
      <c r="J302" s="55">
        <v>3.94</v>
      </c>
      <c r="K302" t="s">
        <v>104</v>
      </c>
      <c r="L302" s="56">
        <v>8.5000000000000006E-2</v>
      </c>
      <c r="M302" s="56">
        <v>8.2000000000000003E-2</v>
      </c>
      <c r="N302" s="55">
        <v>8198.44</v>
      </c>
      <c r="O302" s="55">
        <v>100.9044100000001</v>
      </c>
      <c r="P302" s="55">
        <v>0</v>
      </c>
      <c r="Q302" s="55">
        <v>38.226799630522599</v>
      </c>
      <c r="R302" s="56">
        <v>0</v>
      </c>
      <c r="S302" s="56">
        <v>1E-3</v>
      </c>
      <c r="T302" s="56">
        <v>2.9999999999999997E-4</v>
      </c>
    </row>
    <row r="303" spans="1:20">
      <c r="A303" t="s">
        <v>1030</v>
      </c>
      <c r="B303" t="s">
        <v>1031</v>
      </c>
      <c r="C303" t="s">
        <v>108</v>
      </c>
      <c r="D303" t="s">
        <v>822</v>
      </c>
      <c r="E303" s="111" t="s">
        <v>3562</v>
      </c>
      <c r="F303" t="s">
        <v>875</v>
      </c>
      <c r="G303" t="s">
        <v>843</v>
      </c>
      <c r="H303" t="s">
        <v>824</v>
      </c>
      <c r="I303" s="111" t="s">
        <v>3562</v>
      </c>
      <c r="J303" s="55">
        <v>3.6</v>
      </c>
      <c r="K303" t="s">
        <v>104</v>
      </c>
      <c r="L303" s="56">
        <v>8.5000000000000006E-2</v>
      </c>
      <c r="M303" s="56">
        <v>7.9600000000000004E-2</v>
      </c>
      <c r="N303" s="55">
        <v>8198.44</v>
      </c>
      <c r="O303" s="55">
        <v>101.61441000000009</v>
      </c>
      <c r="P303" s="55">
        <v>0</v>
      </c>
      <c r="Q303" s="55">
        <v>38.495777247434198</v>
      </c>
      <c r="R303" s="56">
        <v>0</v>
      </c>
      <c r="S303" s="56">
        <v>1E-3</v>
      </c>
      <c r="T303" s="56">
        <v>2.9999999999999997E-4</v>
      </c>
    </row>
    <row r="304" spans="1:20">
      <c r="A304" t="s">
        <v>1032</v>
      </c>
      <c r="B304" t="s">
        <v>1033</v>
      </c>
      <c r="C304" t="s">
        <v>108</v>
      </c>
      <c r="D304" t="s">
        <v>822</v>
      </c>
      <c r="E304" s="111" t="s">
        <v>3562</v>
      </c>
      <c r="F304" t="s">
        <v>882</v>
      </c>
      <c r="G304" t="s">
        <v>1034</v>
      </c>
      <c r="H304" t="s">
        <v>861</v>
      </c>
      <c r="I304" s="111" t="s">
        <v>3562</v>
      </c>
      <c r="J304" s="55">
        <v>3.5</v>
      </c>
      <c r="K304" t="s">
        <v>102</v>
      </c>
      <c r="L304" s="56">
        <v>2.63E-2</v>
      </c>
      <c r="M304" s="56">
        <v>0.1004</v>
      </c>
      <c r="N304" s="55">
        <v>14798.18</v>
      </c>
      <c r="O304" s="55">
        <v>78.332139999999995</v>
      </c>
      <c r="P304" s="55">
        <v>0</v>
      </c>
      <c r="Q304" s="55">
        <v>46.501388380678598</v>
      </c>
      <c r="R304" s="56">
        <v>1E-4</v>
      </c>
      <c r="S304" s="56">
        <v>1.1999999999999999E-3</v>
      </c>
      <c r="T304" s="56">
        <v>4.0000000000000002E-4</v>
      </c>
    </row>
    <row r="305" spans="1:20">
      <c r="A305" t="s">
        <v>1035</v>
      </c>
      <c r="B305" t="s">
        <v>1036</v>
      </c>
      <c r="C305" t="s">
        <v>108</v>
      </c>
      <c r="D305" t="s">
        <v>822</v>
      </c>
      <c r="E305" s="111" t="s">
        <v>3562</v>
      </c>
      <c r="F305" t="s">
        <v>961</v>
      </c>
      <c r="G305" t="s">
        <v>1034</v>
      </c>
      <c r="H305" t="s">
        <v>861</v>
      </c>
      <c r="I305" s="111" t="s">
        <v>3562</v>
      </c>
      <c r="J305" s="55">
        <v>3.58</v>
      </c>
      <c r="K305" t="s">
        <v>100</v>
      </c>
      <c r="L305" s="56">
        <v>7.3800000000000004E-2</v>
      </c>
      <c r="M305" s="56">
        <v>6.6199999999999995E-2</v>
      </c>
      <c r="N305" s="55">
        <v>24595.32</v>
      </c>
      <c r="O305" s="55">
        <v>104.84384999999996</v>
      </c>
      <c r="P305" s="55">
        <v>0</v>
      </c>
      <c r="Q305" s="55">
        <v>93.528289839163094</v>
      </c>
      <c r="R305" s="56">
        <v>0</v>
      </c>
      <c r="S305" s="56">
        <v>2.5000000000000001E-3</v>
      </c>
      <c r="T305" s="56">
        <v>8.0000000000000004E-4</v>
      </c>
    </row>
    <row r="306" spans="1:20">
      <c r="A306" t="s">
        <v>1037</v>
      </c>
      <c r="B306" t="s">
        <v>1038</v>
      </c>
      <c r="C306" t="s">
        <v>108</v>
      </c>
      <c r="D306" t="s">
        <v>822</v>
      </c>
      <c r="E306" s="111" t="s">
        <v>3562</v>
      </c>
      <c r="F306" t="s">
        <v>926</v>
      </c>
      <c r="G306" t="s">
        <v>1039</v>
      </c>
      <c r="H306" t="s">
        <v>824</v>
      </c>
      <c r="I306" s="111" t="s">
        <v>3562</v>
      </c>
      <c r="J306" s="55">
        <v>1.91</v>
      </c>
      <c r="K306" t="s">
        <v>102</v>
      </c>
      <c r="L306" s="56">
        <v>0.05</v>
      </c>
      <c r="M306" s="56">
        <v>5.0099999999999999E-2</v>
      </c>
      <c r="N306" s="55">
        <v>8198.44</v>
      </c>
      <c r="O306" s="55">
        <v>104.23362999999995</v>
      </c>
      <c r="P306" s="55">
        <v>0</v>
      </c>
      <c r="Q306" s="55">
        <v>34.2812546282263</v>
      </c>
      <c r="R306" s="56">
        <v>0</v>
      </c>
      <c r="S306" s="56">
        <v>8.9999999999999998E-4</v>
      </c>
      <c r="T306" s="56">
        <v>2.9999999999999997E-4</v>
      </c>
    </row>
    <row r="307" spans="1:20">
      <c r="A307" t="s">
        <v>1040</v>
      </c>
      <c r="B307" t="s">
        <v>1041</v>
      </c>
      <c r="C307" t="s">
        <v>108</v>
      </c>
      <c r="D307" t="s">
        <v>822</v>
      </c>
      <c r="E307" s="111" t="s">
        <v>3562</v>
      </c>
      <c r="F307" t="s">
        <v>926</v>
      </c>
      <c r="G307" t="s">
        <v>1039</v>
      </c>
      <c r="H307" t="s">
        <v>824</v>
      </c>
      <c r="I307" s="111" t="s">
        <v>3562</v>
      </c>
      <c r="J307" s="55">
        <v>1.93</v>
      </c>
      <c r="K307" t="s">
        <v>104</v>
      </c>
      <c r="L307" s="56">
        <v>0.06</v>
      </c>
      <c r="M307" s="56">
        <v>7.2499999999999995E-2</v>
      </c>
      <c r="N307" s="55">
        <v>19430.3</v>
      </c>
      <c r="O307" s="55">
        <v>99.523330000000016</v>
      </c>
      <c r="P307" s="55">
        <v>0</v>
      </c>
      <c r="Q307" s="55">
        <v>89.357492854563901</v>
      </c>
      <c r="R307" s="56">
        <v>0</v>
      </c>
      <c r="S307" s="56">
        <v>2.3999999999999998E-3</v>
      </c>
      <c r="T307" s="56">
        <v>6.9999999999999999E-4</v>
      </c>
    </row>
    <row r="308" spans="1:20">
      <c r="A308" t="s">
        <v>1042</v>
      </c>
      <c r="B308" t="s">
        <v>1043</v>
      </c>
      <c r="C308" t="s">
        <v>108</v>
      </c>
      <c r="D308" t="s">
        <v>822</v>
      </c>
      <c r="E308" s="111" t="s">
        <v>3562</v>
      </c>
      <c r="F308" t="s">
        <v>1010</v>
      </c>
      <c r="G308" t="s">
        <v>1034</v>
      </c>
      <c r="H308" t="s">
        <v>861</v>
      </c>
      <c r="I308" s="111" t="s">
        <v>3562</v>
      </c>
      <c r="J308" s="55">
        <v>6.02</v>
      </c>
      <c r="K308" t="s">
        <v>100</v>
      </c>
      <c r="L308" s="56">
        <v>5.1299999999999998E-2</v>
      </c>
      <c r="M308" s="56">
        <v>7.8E-2</v>
      </c>
      <c r="N308" s="55">
        <v>18036.57</v>
      </c>
      <c r="O308" s="55">
        <v>85.774170000000055</v>
      </c>
      <c r="P308" s="55">
        <v>0</v>
      </c>
      <c r="Q308" s="55">
        <v>56.112294962065597</v>
      </c>
      <c r="R308" s="56">
        <v>0</v>
      </c>
      <c r="S308" s="56">
        <v>1.5E-3</v>
      </c>
      <c r="T308" s="56">
        <v>5.0000000000000001E-4</v>
      </c>
    </row>
    <row r="309" spans="1:20">
      <c r="A309" t="s">
        <v>186</v>
      </c>
      <c r="B309" s="113" t="s">
        <v>3562</v>
      </c>
      <c r="C309" s="113" t="s">
        <v>3562</v>
      </c>
      <c r="D309" s="113" t="s">
        <v>3562</v>
      </c>
      <c r="E309" s="113" t="s">
        <v>3562</v>
      </c>
      <c r="F309" s="113" t="s">
        <v>3562</v>
      </c>
      <c r="G309" s="113" t="s">
        <v>3562</v>
      </c>
      <c r="H309" s="113" t="s">
        <v>3562</v>
      </c>
      <c r="I309" s="113" t="s">
        <v>3562</v>
      </c>
      <c r="J309" s="113" t="s">
        <v>3562</v>
      </c>
      <c r="K309" s="113" t="s">
        <v>3562</v>
      </c>
      <c r="L309" s="113" t="s">
        <v>3562</v>
      </c>
      <c r="M309" s="113" t="s">
        <v>3562</v>
      </c>
      <c r="N309" s="113" t="s">
        <v>3562</v>
      </c>
      <c r="O309" s="113" t="s">
        <v>3562</v>
      </c>
      <c r="P309" s="113" t="s">
        <v>3562</v>
      </c>
      <c r="Q309" s="113" t="s">
        <v>3562</v>
      </c>
      <c r="R309" s="113" t="s">
        <v>3562</v>
      </c>
      <c r="S309" s="113" t="s">
        <v>3562</v>
      </c>
      <c r="T309" s="113" t="s">
        <v>3562</v>
      </c>
    </row>
    <row r="310" spans="1:20">
      <c r="A310" t="s">
        <v>298</v>
      </c>
      <c r="B310" s="113" t="s">
        <v>3562</v>
      </c>
      <c r="C310" s="113" t="s">
        <v>3562</v>
      </c>
      <c r="D310" s="113" t="s">
        <v>3562</v>
      </c>
      <c r="E310" s="113" t="s">
        <v>3562</v>
      </c>
      <c r="F310" s="113" t="s">
        <v>3562</v>
      </c>
      <c r="G310" s="113" t="s">
        <v>3562</v>
      </c>
      <c r="H310" s="113" t="s">
        <v>3562</v>
      </c>
      <c r="I310" s="113" t="s">
        <v>3562</v>
      </c>
      <c r="J310" s="113" t="s">
        <v>3562</v>
      </c>
      <c r="K310" s="113" t="s">
        <v>3562</v>
      </c>
      <c r="L310" s="113" t="s">
        <v>3562</v>
      </c>
      <c r="M310" s="113" t="s">
        <v>3562</v>
      </c>
      <c r="N310" s="113" t="s">
        <v>3562</v>
      </c>
      <c r="O310" s="113" t="s">
        <v>3562</v>
      </c>
      <c r="P310" s="113" t="s">
        <v>3562</v>
      </c>
      <c r="Q310" s="113" t="s">
        <v>3562</v>
      </c>
      <c r="R310" s="113" t="s">
        <v>3562</v>
      </c>
      <c r="S310" s="113" t="s">
        <v>3562</v>
      </c>
      <c r="T310" s="113" t="s">
        <v>3562</v>
      </c>
    </row>
    <row r="311" spans="1:20">
      <c r="A311" t="s">
        <v>299</v>
      </c>
      <c r="B311" s="113" t="s">
        <v>3562</v>
      </c>
      <c r="C311" s="113" t="s">
        <v>3562</v>
      </c>
      <c r="D311" s="113" t="s">
        <v>3562</v>
      </c>
      <c r="E311" s="113" t="s">
        <v>3562</v>
      </c>
      <c r="F311" s="113" t="s">
        <v>3562</v>
      </c>
      <c r="G311" s="113" t="s">
        <v>3562</v>
      </c>
      <c r="H311" s="113" t="s">
        <v>3562</v>
      </c>
      <c r="I311" s="113" t="s">
        <v>3562</v>
      </c>
      <c r="J311" s="113" t="s">
        <v>3562</v>
      </c>
      <c r="K311" s="113" t="s">
        <v>3562</v>
      </c>
      <c r="L311" s="113" t="s">
        <v>3562</v>
      </c>
      <c r="M311" s="113" t="s">
        <v>3562</v>
      </c>
      <c r="N311" s="113" t="s">
        <v>3562</v>
      </c>
      <c r="O311" s="113" t="s">
        <v>3562</v>
      </c>
      <c r="P311" s="113" t="s">
        <v>3562</v>
      </c>
      <c r="Q311" s="113" t="s">
        <v>3562</v>
      </c>
      <c r="R311" s="113" t="s">
        <v>3562</v>
      </c>
      <c r="S311" s="113" t="s">
        <v>3562</v>
      </c>
      <c r="T311" s="113" t="s">
        <v>3562</v>
      </c>
    </row>
    <row r="312" spans="1:20">
      <c r="A312" t="s">
        <v>300</v>
      </c>
      <c r="B312" s="113" t="s">
        <v>3562</v>
      </c>
      <c r="C312" s="113" t="s">
        <v>3562</v>
      </c>
      <c r="D312" s="113" t="s">
        <v>3562</v>
      </c>
      <c r="E312" s="113" t="s">
        <v>3562</v>
      </c>
      <c r="F312" s="113" t="s">
        <v>3562</v>
      </c>
      <c r="G312" s="113" t="s">
        <v>3562</v>
      </c>
      <c r="H312" s="113" t="s">
        <v>3562</v>
      </c>
      <c r="I312" s="113" t="s">
        <v>3562</v>
      </c>
      <c r="J312" s="113" t="s">
        <v>3562</v>
      </c>
      <c r="K312" s="113" t="s">
        <v>3562</v>
      </c>
      <c r="L312" s="113" t="s">
        <v>3562</v>
      </c>
      <c r="M312" s="113" t="s">
        <v>3562</v>
      </c>
      <c r="N312" s="113" t="s">
        <v>3562</v>
      </c>
      <c r="O312" s="113" t="s">
        <v>3562</v>
      </c>
      <c r="P312" s="113" t="s">
        <v>3562</v>
      </c>
      <c r="Q312" s="113" t="s">
        <v>3562</v>
      </c>
      <c r="R312" s="113" t="s">
        <v>3562</v>
      </c>
      <c r="S312" s="113" t="s">
        <v>3562</v>
      </c>
      <c r="T312" s="113" t="s">
        <v>3562</v>
      </c>
    </row>
    <row r="313" spans="1:20">
      <c r="A313" t="s">
        <v>301</v>
      </c>
      <c r="B313" s="113" t="s">
        <v>3562</v>
      </c>
      <c r="C313" s="113" t="s">
        <v>3562</v>
      </c>
      <c r="D313" s="113" t="s">
        <v>3562</v>
      </c>
      <c r="E313" s="113" t="s">
        <v>3562</v>
      </c>
      <c r="F313" s="113" t="s">
        <v>3562</v>
      </c>
      <c r="G313" s="113" t="s">
        <v>3562</v>
      </c>
      <c r="H313" s="113" t="s">
        <v>3562</v>
      </c>
      <c r="I313" s="113" t="s">
        <v>3562</v>
      </c>
      <c r="J313" s="113" t="s">
        <v>3562</v>
      </c>
      <c r="K313" s="113" t="s">
        <v>3562</v>
      </c>
      <c r="L313" s="113" t="s">
        <v>3562</v>
      </c>
      <c r="M313" s="113" t="s">
        <v>3562</v>
      </c>
      <c r="N313" s="113" t="s">
        <v>3562</v>
      </c>
      <c r="O313" s="113" t="s">
        <v>3562</v>
      </c>
      <c r="P313" s="113" t="s">
        <v>3562</v>
      </c>
      <c r="Q313" s="113" t="s">
        <v>3562</v>
      </c>
      <c r="R313" s="113" t="s">
        <v>3562</v>
      </c>
      <c r="S313" s="113" t="s">
        <v>3562</v>
      </c>
      <c r="T313" s="113" t="s">
        <v>3562</v>
      </c>
    </row>
    <row r="314" spans="1:20" hidden="1">
      <c r="B314" s="13"/>
      <c r="C314" s="13"/>
      <c r="D314" s="13"/>
      <c r="E314" s="13"/>
    </row>
    <row r="315" spans="1:20" hidden="1">
      <c r="B315" s="13"/>
      <c r="C315" s="13"/>
      <c r="D315" s="13"/>
      <c r="E315" s="13"/>
    </row>
    <row r="316" spans="1:20" hidden="1">
      <c r="B316" s="13"/>
      <c r="C316" s="13"/>
      <c r="D316" s="13"/>
      <c r="E316" s="13"/>
    </row>
    <row r="317" spans="1:20" hidden="1">
      <c r="B317" s="13"/>
      <c r="C317" s="13"/>
      <c r="D317" s="13"/>
      <c r="E317" s="13"/>
    </row>
    <row r="318" spans="1:20" hidden="1">
      <c r="B318" s="13"/>
      <c r="C318" s="13"/>
      <c r="D318" s="13"/>
      <c r="E318" s="13"/>
    </row>
    <row r="319" spans="1:20" hidden="1">
      <c r="B319" s="13"/>
      <c r="C319" s="13"/>
      <c r="D319" s="13"/>
      <c r="E319" s="13"/>
    </row>
    <row r="320" spans="1:20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2.7109375" style="13" bestFit="1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3561</v>
      </c>
    </row>
    <row r="2" spans="1:14" s="1" customFormat="1">
      <c r="A2" s="2" t="s">
        <v>1</v>
      </c>
      <c r="B2" s="9" t="s">
        <v>2772</v>
      </c>
    </row>
    <row r="3" spans="1:14" s="1" customFormat="1">
      <c r="A3" s="2" t="s">
        <v>2</v>
      </c>
      <c r="B3" s="20" t="s">
        <v>2773</v>
      </c>
    </row>
    <row r="4" spans="1:14" s="1" customFormat="1">
      <c r="A4" s="2" t="s">
        <v>3</v>
      </c>
      <c r="B4" s="61" t="s">
        <v>165</v>
      </c>
    </row>
    <row r="5" spans="1:14" ht="18.75">
      <c r="A5" s="88" t="s">
        <v>87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</row>
    <row r="6" spans="1:14" s="15" customFormat="1">
      <c r="A6" s="32" t="s">
        <v>45</v>
      </c>
      <c r="B6" s="33" t="s">
        <v>46</v>
      </c>
      <c r="C6" s="120" t="s">
        <v>66</v>
      </c>
      <c r="D6" s="120" t="s">
        <v>79</v>
      </c>
      <c r="E6" s="120" t="s">
        <v>47</v>
      </c>
      <c r="F6" s="120" t="s">
        <v>80</v>
      </c>
      <c r="G6" s="120" t="s">
        <v>50</v>
      </c>
      <c r="H6" s="114" t="s">
        <v>155</v>
      </c>
      <c r="I6" s="114" t="s">
        <v>156</v>
      </c>
      <c r="J6" s="114" t="s">
        <v>160</v>
      </c>
      <c r="K6" s="114" t="s">
        <v>53</v>
      </c>
      <c r="L6" s="114" t="s">
        <v>69</v>
      </c>
      <c r="M6" s="114" t="s">
        <v>54</v>
      </c>
      <c r="N6" s="36" t="s">
        <v>151</v>
      </c>
    </row>
    <row r="7" spans="1:14" s="15" customFormat="1">
      <c r="A7" s="105" t="s">
        <v>3562</v>
      </c>
      <c r="B7" s="106" t="s">
        <v>3562</v>
      </c>
      <c r="C7" s="106" t="s">
        <v>3562</v>
      </c>
      <c r="D7" s="106" t="s">
        <v>3562</v>
      </c>
      <c r="E7" s="106" t="s">
        <v>3562</v>
      </c>
      <c r="F7" s="106" t="s">
        <v>3562</v>
      </c>
      <c r="G7" s="106" t="s">
        <v>3562</v>
      </c>
      <c r="H7" s="16" t="s">
        <v>152</v>
      </c>
      <c r="I7" s="106" t="s">
        <v>3562</v>
      </c>
      <c r="J7" s="16" t="s">
        <v>153</v>
      </c>
      <c r="K7" s="16" t="s">
        <v>6</v>
      </c>
      <c r="L7" s="16" t="s">
        <v>7</v>
      </c>
      <c r="M7" s="16" t="s">
        <v>7</v>
      </c>
      <c r="N7" s="29" t="s">
        <v>7</v>
      </c>
    </row>
    <row r="8" spans="1:14" s="17" customFormat="1" ht="20.25">
      <c r="A8" s="107" t="s">
        <v>3562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4" t="s">
        <v>72</v>
      </c>
      <c r="M8" s="24" t="s">
        <v>73</v>
      </c>
      <c r="N8" s="24" t="s">
        <v>74</v>
      </c>
    </row>
    <row r="9" spans="1:14" s="17" customFormat="1" ht="20.25">
      <c r="A9" s="18" t="s">
        <v>88</v>
      </c>
      <c r="B9" s="108" t="s">
        <v>3562</v>
      </c>
      <c r="C9" s="108" t="s">
        <v>3562</v>
      </c>
      <c r="D9" s="108" t="s">
        <v>3562</v>
      </c>
      <c r="E9" s="108" t="s">
        <v>3562</v>
      </c>
      <c r="F9" s="108" t="s">
        <v>3562</v>
      </c>
      <c r="G9" s="108" t="s">
        <v>3562</v>
      </c>
      <c r="H9" s="53">
        <v>174945.67</v>
      </c>
      <c r="I9" s="108" t="s">
        <v>3562</v>
      </c>
      <c r="J9" s="53">
        <v>2.1088300000000002</v>
      </c>
      <c r="K9" s="53">
        <v>3667.2984404133504</v>
      </c>
      <c r="L9" s="108" t="s">
        <v>3562</v>
      </c>
      <c r="M9" s="54">
        <v>1</v>
      </c>
      <c r="N9" s="54">
        <v>3.0200000000000001E-2</v>
      </c>
    </row>
    <row r="10" spans="1:14">
      <c r="A10" s="57" t="s">
        <v>172</v>
      </c>
      <c r="B10" s="112" t="s">
        <v>3562</v>
      </c>
      <c r="C10" s="112" t="s">
        <v>3562</v>
      </c>
      <c r="D10" s="113" t="s">
        <v>3562</v>
      </c>
      <c r="E10" s="113" t="s">
        <v>3562</v>
      </c>
      <c r="F10" s="113" t="s">
        <v>3562</v>
      </c>
      <c r="G10" s="113" t="s">
        <v>3562</v>
      </c>
      <c r="H10" s="59">
        <v>166406.88</v>
      </c>
      <c r="I10" s="113" t="s">
        <v>3562</v>
      </c>
      <c r="J10" s="59">
        <v>1.8340000000000001</v>
      </c>
      <c r="K10" s="59">
        <v>2702.2452785269529</v>
      </c>
      <c r="L10" s="113" t="s">
        <v>3562</v>
      </c>
      <c r="M10" s="58">
        <v>0.73680000000000001</v>
      </c>
      <c r="N10" s="58">
        <v>2.2200000000000001E-2</v>
      </c>
    </row>
    <row r="11" spans="1:14">
      <c r="A11" s="57" t="s">
        <v>1044</v>
      </c>
      <c r="B11" s="112" t="s">
        <v>3562</v>
      </c>
      <c r="C11" s="112" t="s">
        <v>3562</v>
      </c>
      <c r="D11" s="113" t="s">
        <v>3562</v>
      </c>
      <c r="E11" s="113" t="s">
        <v>3562</v>
      </c>
      <c r="F11" s="113" t="s">
        <v>3562</v>
      </c>
      <c r="G11" s="113" t="s">
        <v>3562</v>
      </c>
      <c r="H11" s="59">
        <v>56725.51</v>
      </c>
      <c r="I11" s="113" t="s">
        <v>3562</v>
      </c>
      <c r="J11" s="59">
        <v>0.25346000000000002</v>
      </c>
      <c r="K11" s="59">
        <v>1676.9837137</v>
      </c>
      <c r="L11" s="113" t="s">
        <v>3562</v>
      </c>
      <c r="M11" s="58">
        <v>0.45729999999999998</v>
      </c>
      <c r="N11" s="58">
        <v>1.38E-2</v>
      </c>
    </row>
    <row r="12" spans="1:14">
      <c r="A12" t="s">
        <v>1045</v>
      </c>
      <c r="B12" t="s">
        <v>1046</v>
      </c>
      <c r="C12" t="s">
        <v>96</v>
      </c>
      <c r="D12" t="s">
        <v>108</v>
      </c>
      <c r="E12" t="s">
        <v>640</v>
      </c>
      <c r="F12" t="s">
        <v>317</v>
      </c>
      <c r="G12" t="s">
        <v>98</v>
      </c>
      <c r="H12" s="55">
        <v>1277.6099999999999</v>
      </c>
      <c r="I12" s="55">
        <v>2400</v>
      </c>
      <c r="J12" s="55">
        <v>0</v>
      </c>
      <c r="K12" s="55">
        <v>30.66264</v>
      </c>
      <c r="L12" s="56">
        <v>0</v>
      </c>
      <c r="M12" s="56">
        <v>8.3999999999999995E-3</v>
      </c>
      <c r="N12" s="56">
        <v>2.9999999999999997E-4</v>
      </c>
    </row>
    <row r="13" spans="1:14">
      <c r="A13" t="s">
        <v>1047</v>
      </c>
      <c r="B13" t="s">
        <v>1048</v>
      </c>
      <c r="C13" t="s">
        <v>96</v>
      </c>
      <c r="D13" t="s">
        <v>108</v>
      </c>
      <c r="E13" t="s">
        <v>1049</v>
      </c>
      <c r="F13" t="s">
        <v>669</v>
      </c>
      <c r="G13" t="s">
        <v>98</v>
      </c>
      <c r="H13" s="55">
        <v>160.94</v>
      </c>
      <c r="I13" s="55">
        <v>27680</v>
      </c>
      <c r="J13" s="55">
        <v>0</v>
      </c>
      <c r="K13" s="55">
        <v>44.548192</v>
      </c>
      <c r="L13" s="56">
        <v>0</v>
      </c>
      <c r="M13" s="56">
        <v>1.21E-2</v>
      </c>
      <c r="N13" s="56">
        <v>4.0000000000000002E-4</v>
      </c>
    </row>
    <row r="14" spans="1:14">
      <c r="A14" t="s">
        <v>1050</v>
      </c>
      <c r="B14" t="s">
        <v>1051</v>
      </c>
      <c r="C14" t="s">
        <v>96</v>
      </c>
      <c r="D14" t="s">
        <v>108</v>
      </c>
      <c r="E14" t="s">
        <v>772</v>
      </c>
      <c r="F14" t="s">
        <v>669</v>
      </c>
      <c r="G14" t="s">
        <v>98</v>
      </c>
      <c r="H14" s="55">
        <v>533.91</v>
      </c>
      <c r="I14" s="55">
        <v>7120</v>
      </c>
      <c r="J14" s="55">
        <v>0</v>
      </c>
      <c r="K14" s="55">
        <v>38.014392000000001</v>
      </c>
      <c r="L14" s="56">
        <v>0</v>
      </c>
      <c r="M14" s="56">
        <v>1.04E-2</v>
      </c>
      <c r="N14" s="56">
        <v>2.9999999999999997E-4</v>
      </c>
    </row>
    <row r="15" spans="1:14">
      <c r="A15" t="s">
        <v>1052</v>
      </c>
      <c r="B15" t="s">
        <v>1053</v>
      </c>
      <c r="C15" t="s">
        <v>96</v>
      </c>
      <c r="D15" t="s">
        <v>108</v>
      </c>
      <c r="E15" t="s">
        <v>775</v>
      </c>
      <c r="F15" t="s">
        <v>669</v>
      </c>
      <c r="G15" t="s">
        <v>98</v>
      </c>
      <c r="H15" s="55">
        <v>2964.95</v>
      </c>
      <c r="I15" s="55">
        <v>1336</v>
      </c>
      <c r="J15" s="55">
        <v>0</v>
      </c>
      <c r="K15" s="55">
        <v>39.611732000000003</v>
      </c>
      <c r="L15" s="56">
        <v>0</v>
      </c>
      <c r="M15" s="56">
        <v>1.0800000000000001E-2</v>
      </c>
      <c r="N15" s="56">
        <v>2.9999999999999997E-4</v>
      </c>
    </row>
    <row r="16" spans="1:14">
      <c r="A16" t="s">
        <v>1054</v>
      </c>
      <c r="B16" t="s">
        <v>1055</v>
      </c>
      <c r="C16" t="s">
        <v>96</v>
      </c>
      <c r="D16" t="s">
        <v>108</v>
      </c>
      <c r="E16" t="s">
        <v>426</v>
      </c>
      <c r="F16" t="s">
        <v>427</v>
      </c>
      <c r="G16" t="s">
        <v>98</v>
      </c>
      <c r="H16" s="55">
        <v>836.61</v>
      </c>
      <c r="I16" s="55">
        <v>3807</v>
      </c>
      <c r="J16" s="55">
        <v>0</v>
      </c>
      <c r="K16" s="55">
        <v>31.8497427</v>
      </c>
      <c r="L16" s="56">
        <v>0</v>
      </c>
      <c r="M16" s="56">
        <v>8.6999999999999994E-3</v>
      </c>
      <c r="N16" s="56">
        <v>2.9999999999999997E-4</v>
      </c>
    </row>
    <row r="17" spans="1:14">
      <c r="A17" t="s">
        <v>1056</v>
      </c>
      <c r="B17" t="s">
        <v>1057</v>
      </c>
      <c r="C17" t="s">
        <v>96</v>
      </c>
      <c r="D17" t="s">
        <v>108</v>
      </c>
      <c r="E17" t="s">
        <v>690</v>
      </c>
      <c r="F17" t="s">
        <v>427</v>
      </c>
      <c r="G17" t="s">
        <v>98</v>
      </c>
      <c r="H17" s="55">
        <v>691.77</v>
      </c>
      <c r="I17" s="55">
        <v>2893</v>
      </c>
      <c r="J17" s="55">
        <v>0</v>
      </c>
      <c r="K17" s="55">
        <v>20.012906099999999</v>
      </c>
      <c r="L17" s="56">
        <v>0</v>
      </c>
      <c r="M17" s="56">
        <v>5.4999999999999997E-3</v>
      </c>
      <c r="N17" s="56">
        <v>2.0000000000000001E-4</v>
      </c>
    </row>
    <row r="18" spans="1:14">
      <c r="A18" t="s">
        <v>1058</v>
      </c>
      <c r="B18" t="s">
        <v>1059</v>
      </c>
      <c r="C18" t="s">
        <v>96</v>
      </c>
      <c r="D18" t="s">
        <v>108</v>
      </c>
      <c r="E18" t="s">
        <v>818</v>
      </c>
      <c r="F18" t="s">
        <v>682</v>
      </c>
      <c r="G18" t="s">
        <v>98</v>
      </c>
      <c r="H18" s="55">
        <v>139.72</v>
      </c>
      <c r="I18" s="55">
        <v>77500</v>
      </c>
      <c r="J18" s="55">
        <v>0.25346000000000002</v>
      </c>
      <c r="K18" s="55">
        <v>108.53646000000001</v>
      </c>
      <c r="L18" s="56">
        <v>0</v>
      </c>
      <c r="M18" s="56">
        <v>2.9600000000000001E-2</v>
      </c>
      <c r="N18" s="56">
        <v>8.9999999999999998E-4</v>
      </c>
    </row>
    <row r="19" spans="1:14">
      <c r="A19" t="s">
        <v>1060</v>
      </c>
      <c r="B19" t="s">
        <v>1061</v>
      </c>
      <c r="C19" t="s">
        <v>96</v>
      </c>
      <c r="D19" t="s">
        <v>108</v>
      </c>
      <c r="E19" t="s">
        <v>625</v>
      </c>
      <c r="F19" t="s">
        <v>545</v>
      </c>
      <c r="G19" t="s">
        <v>98</v>
      </c>
      <c r="H19" s="55">
        <v>79.180000000000007</v>
      </c>
      <c r="I19" s="55">
        <v>5701</v>
      </c>
      <c r="J19" s="55">
        <v>0</v>
      </c>
      <c r="K19" s="55">
        <v>4.5140517999999998</v>
      </c>
      <c r="L19" s="56">
        <v>0</v>
      </c>
      <c r="M19" s="56">
        <v>1.1999999999999999E-3</v>
      </c>
      <c r="N19" s="56">
        <v>0</v>
      </c>
    </row>
    <row r="20" spans="1:14">
      <c r="A20" t="s">
        <v>1062</v>
      </c>
      <c r="B20" t="s">
        <v>1063</v>
      </c>
      <c r="C20" t="s">
        <v>96</v>
      </c>
      <c r="D20" t="s">
        <v>108</v>
      </c>
      <c r="E20" t="s">
        <v>1064</v>
      </c>
      <c r="F20" t="s">
        <v>545</v>
      </c>
      <c r="G20" t="s">
        <v>98</v>
      </c>
      <c r="H20" s="55">
        <v>2833.51</v>
      </c>
      <c r="I20" s="55">
        <v>1027</v>
      </c>
      <c r="J20" s="55">
        <v>0</v>
      </c>
      <c r="K20" s="55">
        <v>29.100147700000001</v>
      </c>
      <c r="L20" s="56">
        <v>0</v>
      </c>
      <c r="M20" s="56">
        <v>7.9000000000000008E-3</v>
      </c>
      <c r="N20" s="56">
        <v>2.0000000000000001E-4</v>
      </c>
    </row>
    <row r="21" spans="1:14">
      <c r="A21" t="s">
        <v>1065</v>
      </c>
      <c r="B21" t="s">
        <v>1066</v>
      </c>
      <c r="C21" t="s">
        <v>96</v>
      </c>
      <c r="D21" t="s">
        <v>108</v>
      </c>
      <c r="E21" t="s">
        <v>1067</v>
      </c>
      <c r="F21" t="s">
        <v>309</v>
      </c>
      <c r="G21" t="s">
        <v>98</v>
      </c>
      <c r="H21" s="55">
        <v>3873.5</v>
      </c>
      <c r="I21" s="55">
        <v>1835</v>
      </c>
      <c r="J21" s="55">
        <v>0</v>
      </c>
      <c r="K21" s="55">
        <v>71.078725000000006</v>
      </c>
      <c r="L21" s="56">
        <v>0</v>
      </c>
      <c r="M21" s="56">
        <v>1.9400000000000001E-2</v>
      </c>
      <c r="N21" s="56">
        <v>5.9999999999999995E-4</v>
      </c>
    </row>
    <row r="22" spans="1:14">
      <c r="A22" t="s">
        <v>1068</v>
      </c>
      <c r="B22" t="s">
        <v>1069</v>
      </c>
      <c r="C22" t="s">
        <v>96</v>
      </c>
      <c r="D22" t="s">
        <v>108</v>
      </c>
      <c r="E22" t="s">
        <v>445</v>
      </c>
      <c r="F22" t="s">
        <v>309</v>
      </c>
      <c r="G22" t="s">
        <v>98</v>
      </c>
      <c r="H22" s="55">
        <v>4618.38</v>
      </c>
      <c r="I22" s="55">
        <v>3290</v>
      </c>
      <c r="J22" s="55">
        <v>0</v>
      </c>
      <c r="K22" s="55">
        <v>151.94470200000001</v>
      </c>
      <c r="L22" s="56">
        <v>0</v>
      </c>
      <c r="M22" s="56">
        <v>4.1399999999999999E-2</v>
      </c>
      <c r="N22" s="56">
        <v>1.2999999999999999E-3</v>
      </c>
    </row>
    <row r="23" spans="1:14">
      <c r="A23" t="s">
        <v>1070</v>
      </c>
      <c r="B23" t="s">
        <v>1071</v>
      </c>
      <c r="C23" t="s">
        <v>96</v>
      </c>
      <c r="D23" t="s">
        <v>108</v>
      </c>
      <c r="E23" t="s">
        <v>435</v>
      </c>
      <c r="F23" t="s">
        <v>309</v>
      </c>
      <c r="G23" t="s">
        <v>98</v>
      </c>
      <c r="H23" s="55">
        <v>5402.74</v>
      </c>
      <c r="I23" s="55">
        <v>2950</v>
      </c>
      <c r="J23" s="55">
        <v>0</v>
      </c>
      <c r="K23" s="55">
        <v>159.38083</v>
      </c>
      <c r="L23" s="56">
        <v>0</v>
      </c>
      <c r="M23" s="56">
        <v>4.3499999999999997E-2</v>
      </c>
      <c r="N23" s="56">
        <v>1.2999999999999999E-3</v>
      </c>
    </row>
    <row r="24" spans="1:14">
      <c r="A24" t="s">
        <v>1072</v>
      </c>
      <c r="B24" t="s">
        <v>1073</v>
      </c>
      <c r="C24" t="s">
        <v>96</v>
      </c>
      <c r="D24" t="s">
        <v>108</v>
      </c>
      <c r="E24" t="s">
        <v>838</v>
      </c>
      <c r="F24" t="s">
        <v>309</v>
      </c>
      <c r="G24" t="s">
        <v>98</v>
      </c>
      <c r="H24" s="55">
        <v>889.29</v>
      </c>
      <c r="I24" s="55">
        <v>14260</v>
      </c>
      <c r="J24" s="55">
        <v>0</v>
      </c>
      <c r="K24" s="55">
        <v>126.812754</v>
      </c>
      <c r="L24" s="56">
        <v>0</v>
      </c>
      <c r="M24" s="56">
        <v>3.4599999999999999E-2</v>
      </c>
      <c r="N24" s="56">
        <v>1E-3</v>
      </c>
    </row>
    <row r="25" spans="1:14">
      <c r="A25" t="s">
        <v>1074</v>
      </c>
      <c r="B25" t="s">
        <v>1075</v>
      </c>
      <c r="C25" t="s">
        <v>96</v>
      </c>
      <c r="D25" t="s">
        <v>108</v>
      </c>
      <c r="E25" t="s">
        <v>1076</v>
      </c>
      <c r="F25" t="s">
        <v>309</v>
      </c>
      <c r="G25" t="s">
        <v>98</v>
      </c>
      <c r="H25" s="55">
        <v>143.76</v>
      </c>
      <c r="I25" s="55">
        <v>14990</v>
      </c>
      <c r="J25" s="55">
        <v>0</v>
      </c>
      <c r="K25" s="55">
        <v>21.549624000000001</v>
      </c>
      <c r="L25" s="56">
        <v>0</v>
      </c>
      <c r="M25" s="56">
        <v>5.8999999999999999E-3</v>
      </c>
      <c r="N25" s="56">
        <v>2.0000000000000001E-4</v>
      </c>
    </row>
    <row r="26" spans="1:14">
      <c r="A26" t="s">
        <v>1077</v>
      </c>
      <c r="B26" t="s">
        <v>1078</v>
      </c>
      <c r="C26" t="s">
        <v>96</v>
      </c>
      <c r="D26" t="s">
        <v>108</v>
      </c>
      <c r="E26" t="s">
        <v>1079</v>
      </c>
      <c r="F26" t="s">
        <v>103</v>
      </c>
      <c r="G26" t="s">
        <v>98</v>
      </c>
      <c r="H26" s="55">
        <v>34.03</v>
      </c>
      <c r="I26" s="55">
        <v>152920</v>
      </c>
      <c r="J26" s="55">
        <v>0</v>
      </c>
      <c r="K26" s="55">
        <v>52.038676000000002</v>
      </c>
      <c r="L26" s="56">
        <v>0</v>
      </c>
      <c r="M26" s="56">
        <v>1.4200000000000001E-2</v>
      </c>
      <c r="N26" s="56">
        <v>4.0000000000000002E-4</v>
      </c>
    </row>
    <row r="27" spans="1:14">
      <c r="A27" t="s">
        <v>1080</v>
      </c>
      <c r="B27" t="s">
        <v>1081</v>
      </c>
      <c r="C27" t="s">
        <v>96</v>
      </c>
      <c r="D27" t="s">
        <v>108</v>
      </c>
      <c r="E27" t="s">
        <v>1082</v>
      </c>
      <c r="F27" t="s">
        <v>103</v>
      </c>
      <c r="G27" t="s">
        <v>98</v>
      </c>
      <c r="H27" s="55">
        <v>15.76</v>
      </c>
      <c r="I27" s="55">
        <v>91410</v>
      </c>
      <c r="J27" s="55">
        <v>0</v>
      </c>
      <c r="K27" s="55">
        <v>14.406216000000001</v>
      </c>
      <c r="L27" s="56">
        <v>0</v>
      </c>
      <c r="M27" s="56">
        <v>3.8999999999999998E-3</v>
      </c>
      <c r="N27" s="56">
        <v>1E-4</v>
      </c>
    </row>
    <row r="28" spans="1:14">
      <c r="A28" t="s">
        <v>1083</v>
      </c>
      <c r="B28" t="s">
        <v>1084</v>
      </c>
      <c r="C28" t="s">
        <v>96</v>
      </c>
      <c r="D28" t="s">
        <v>108</v>
      </c>
      <c r="E28" t="s">
        <v>1085</v>
      </c>
      <c r="F28" t="s">
        <v>1086</v>
      </c>
      <c r="G28" t="s">
        <v>98</v>
      </c>
      <c r="H28" s="55">
        <v>535.85</v>
      </c>
      <c r="I28" s="55">
        <v>4850</v>
      </c>
      <c r="J28" s="55">
        <v>0</v>
      </c>
      <c r="K28" s="55">
        <v>25.988724999999999</v>
      </c>
      <c r="L28" s="56">
        <v>0</v>
      </c>
      <c r="M28" s="56">
        <v>7.1000000000000004E-3</v>
      </c>
      <c r="N28" s="56">
        <v>2.0000000000000001E-4</v>
      </c>
    </row>
    <row r="29" spans="1:14">
      <c r="A29" t="s">
        <v>1087</v>
      </c>
      <c r="B29" t="s">
        <v>1088</v>
      </c>
      <c r="C29" t="s">
        <v>96</v>
      </c>
      <c r="D29" t="s">
        <v>108</v>
      </c>
      <c r="E29" t="s">
        <v>1089</v>
      </c>
      <c r="F29" t="s">
        <v>1086</v>
      </c>
      <c r="G29" t="s">
        <v>98</v>
      </c>
      <c r="H29" s="55">
        <v>2399.5300000000002</v>
      </c>
      <c r="I29" s="55">
        <v>1040</v>
      </c>
      <c r="J29" s="55">
        <v>0</v>
      </c>
      <c r="K29" s="55">
        <v>24.955112</v>
      </c>
      <c r="L29" s="56">
        <v>0</v>
      </c>
      <c r="M29" s="56">
        <v>6.7999999999999996E-3</v>
      </c>
      <c r="N29" s="56">
        <v>2.0000000000000001E-4</v>
      </c>
    </row>
    <row r="30" spans="1:14">
      <c r="A30" t="s">
        <v>1090</v>
      </c>
      <c r="B30" t="s">
        <v>1091</v>
      </c>
      <c r="C30" t="s">
        <v>96</v>
      </c>
      <c r="D30" t="s">
        <v>108</v>
      </c>
      <c r="E30" t="s">
        <v>1092</v>
      </c>
      <c r="F30" t="s">
        <v>1086</v>
      </c>
      <c r="G30" t="s">
        <v>98</v>
      </c>
      <c r="H30" s="55">
        <v>14.87</v>
      </c>
      <c r="I30" s="55">
        <v>46450</v>
      </c>
      <c r="J30" s="55">
        <v>0</v>
      </c>
      <c r="K30" s="55">
        <v>6.9071150000000001</v>
      </c>
      <c r="L30" s="56">
        <v>0</v>
      </c>
      <c r="M30" s="56">
        <v>1.9E-3</v>
      </c>
      <c r="N30" s="56">
        <v>1E-4</v>
      </c>
    </row>
    <row r="31" spans="1:14">
      <c r="A31" t="s">
        <v>1093</v>
      </c>
      <c r="B31" t="s">
        <v>1094</v>
      </c>
      <c r="C31" t="s">
        <v>96</v>
      </c>
      <c r="D31" t="s">
        <v>108</v>
      </c>
      <c r="E31" t="s">
        <v>834</v>
      </c>
      <c r="F31" t="s">
        <v>473</v>
      </c>
      <c r="G31" t="s">
        <v>98</v>
      </c>
      <c r="H31" s="55">
        <v>5849.13</v>
      </c>
      <c r="I31" s="55">
        <v>1818</v>
      </c>
      <c r="J31" s="55">
        <v>0</v>
      </c>
      <c r="K31" s="55">
        <v>106.3371834</v>
      </c>
      <c r="L31" s="56">
        <v>0</v>
      </c>
      <c r="M31" s="56">
        <v>2.9000000000000001E-2</v>
      </c>
      <c r="N31" s="56">
        <v>8.9999999999999998E-4</v>
      </c>
    </row>
    <row r="32" spans="1:14">
      <c r="A32" t="s">
        <v>1095</v>
      </c>
      <c r="B32" t="s">
        <v>1096</v>
      </c>
      <c r="C32" t="s">
        <v>96</v>
      </c>
      <c r="D32" t="s">
        <v>108</v>
      </c>
      <c r="E32" t="s">
        <v>1097</v>
      </c>
      <c r="F32" t="s">
        <v>1098</v>
      </c>
      <c r="G32" t="s">
        <v>98</v>
      </c>
      <c r="H32" s="55">
        <v>295.74</v>
      </c>
      <c r="I32" s="55">
        <v>11090</v>
      </c>
      <c r="J32" s="55">
        <v>0</v>
      </c>
      <c r="K32" s="55">
        <v>32.797566000000003</v>
      </c>
      <c r="L32" s="56">
        <v>0</v>
      </c>
      <c r="M32" s="56">
        <v>8.8999999999999999E-3</v>
      </c>
      <c r="N32" s="56">
        <v>2.9999999999999997E-4</v>
      </c>
    </row>
    <row r="33" spans="1:14">
      <c r="A33" t="s">
        <v>1099</v>
      </c>
      <c r="B33" t="s">
        <v>1100</v>
      </c>
      <c r="C33" t="s">
        <v>96</v>
      </c>
      <c r="D33" t="s">
        <v>108</v>
      </c>
      <c r="E33" t="s">
        <v>1101</v>
      </c>
      <c r="F33" t="s">
        <v>1098</v>
      </c>
      <c r="G33" t="s">
        <v>98</v>
      </c>
      <c r="H33" s="55">
        <v>41.71</v>
      </c>
      <c r="I33" s="55">
        <v>50140</v>
      </c>
      <c r="J33" s="55">
        <v>0</v>
      </c>
      <c r="K33" s="55">
        <v>20.913394</v>
      </c>
      <c r="L33" s="56">
        <v>0</v>
      </c>
      <c r="M33" s="56">
        <v>5.7000000000000002E-3</v>
      </c>
      <c r="N33" s="56">
        <v>2.0000000000000001E-4</v>
      </c>
    </row>
    <row r="34" spans="1:14">
      <c r="A34" t="s">
        <v>1102</v>
      </c>
      <c r="B34" t="s">
        <v>1103</v>
      </c>
      <c r="C34" t="s">
        <v>96</v>
      </c>
      <c r="D34" t="s">
        <v>108</v>
      </c>
      <c r="E34" t="s">
        <v>1104</v>
      </c>
      <c r="F34" t="s">
        <v>1098</v>
      </c>
      <c r="G34" t="s">
        <v>98</v>
      </c>
      <c r="H34" s="55">
        <v>50.96</v>
      </c>
      <c r="I34" s="55">
        <v>25190</v>
      </c>
      <c r="J34" s="55">
        <v>0</v>
      </c>
      <c r="K34" s="55">
        <v>12.836824</v>
      </c>
      <c r="L34" s="56">
        <v>0</v>
      </c>
      <c r="M34" s="56">
        <v>3.5000000000000001E-3</v>
      </c>
      <c r="N34" s="56">
        <v>1E-4</v>
      </c>
    </row>
    <row r="35" spans="1:14">
      <c r="A35" t="s">
        <v>1105</v>
      </c>
      <c r="B35" t="s">
        <v>1106</v>
      </c>
      <c r="C35" t="s">
        <v>96</v>
      </c>
      <c r="D35" t="s">
        <v>108</v>
      </c>
      <c r="E35" t="s">
        <v>1107</v>
      </c>
      <c r="F35" t="s">
        <v>1108</v>
      </c>
      <c r="G35" t="s">
        <v>98</v>
      </c>
      <c r="H35" s="55">
        <v>455.56</v>
      </c>
      <c r="I35" s="55">
        <v>6850</v>
      </c>
      <c r="J35" s="55">
        <v>0</v>
      </c>
      <c r="K35" s="55">
        <v>31.205860000000001</v>
      </c>
      <c r="L35" s="56">
        <v>0</v>
      </c>
      <c r="M35" s="56">
        <v>8.5000000000000006E-3</v>
      </c>
      <c r="N35" s="56">
        <v>2.9999999999999997E-4</v>
      </c>
    </row>
    <row r="36" spans="1:14">
      <c r="A36" t="s">
        <v>1109</v>
      </c>
      <c r="B36" t="s">
        <v>1110</v>
      </c>
      <c r="C36" t="s">
        <v>96</v>
      </c>
      <c r="D36" t="s">
        <v>108</v>
      </c>
      <c r="E36" t="s">
        <v>762</v>
      </c>
      <c r="F36" t="s">
        <v>763</v>
      </c>
      <c r="G36" t="s">
        <v>98</v>
      </c>
      <c r="H36" s="55">
        <v>1927.52</v>
      </c>
      <c r="I36" s="55">
        <v>2365</v>
      </c>
      <c r="J36" s="55">
        <v>0</v>
      </c>
      <c r="K36" s="55">
        <v>45.585847999999999</v>
      </c>
      <c r="L36" s="56">
        <v>0</v>
      </c>
      <c r="M36" s="56">
        <v>1.24E-2</v>
      </c>
      <c r="N36" s="56">
        <v>4.0000000000000002E-4</v>
      </c>
    </row>
    <row r="37" spans="1:14">
      <c r="A37" t="s">
        <v>1111</v>
      </c>
      <c r="B37" t="s">
        <v>1112</v>
      </c>
      <c r="C37" t="s">
        <v>96</v>
      </c>
      <c r="D37" t="s">
        <v>108</v>
      </c>
      <c r="E37" t="s">
        <v>403</v>
      </c>
      <c r="F37" t="s">
        <v>336</v>
      </c>
      <c r="G37" t="s">
        <v>98</v>
      </c>
      <c r="H37" s="55">
        <v>386.85</v>
      </c>
      <c r="I37" s="55">
        <v>6200</v>
      </c>
      <c r="J37" s="55">
        <v>0</v>
      </c>
      <c r="K37" s="55">
        <v>23.9847</v>
      </c>
      <c r="L37" s="56">
        <v>0</v>
      </c>
      <c r="M37" s="56">
        <v>6.4999999999999997E-3</v>
      </c>
      <c r="N37" s="56">
        <v>2.0000000000000001E-4</v>
      </c>
    </row>
    <row r="38" spans="1:14">
      <c r="A38" t="s">
        <v>1113</v>
      </c>
      <c r="B38" t="s">
        <v>1114</v>
      </c>
      <c r="C38" t="s">
        <v>96</v>
      </c>
      <c r="D38" t="s">
        <v>108</v>
      </c>
      <c r="E38" t="s">
        <v>406</v>
      </c>
      <c r="F38" t="s">
        <v>336</v>
      </c>
      <c r="G38" t="s">
        <v>98</v>
      </c>
      <c r="H38" s="55">
        <v>1261.3699999999999</v>
      </c>
      <c r="I38" s="55">
        <v>2000</v>
      </c>
      <c r="J38" s="55">
        <v>0</v>
      </c>
      <c r="K38" s="55">
        <v>25.227399999999999</v>
      </c>
      <c r="L38" s="56">
        <v>0</v>
      </c>
      <c r="M38" s="56">
        <v>6.8999999999999999E-3</v>
      </c>
      <c r="N38" s="56">
        <v>2.0000000000000001E-4</v>
      </c>
    </row>
    <row r="39" spans="1:14">
      <c r="A39" t="s">
        <v>1115</v>
      </c>
      <c r="B39" t="s">
        <v>1116</v>
      </c>
      <c r="C39" t="s">
        <v>96</v>
      </c>
      <c r="D39" t="s">
        <v>108</v>
      </c>
      <c r="E39" t="s">
        <v>418</v>
      </c>
      <c r="F39" t="s">
        <v>336</v>
      </c>
      <c r="G39" t="s">
        <v>98</v>
      </c>
      <c r="H39" s="55">
        <v>181.18</v>
      </c>
      <c r="I39" s="55">
        <v>37170</v>
      </c>
      <c r="J39" s="55">
        <v>0</v>
      </c>
      <c r="K39" s="55">
        <v>67.344605999999999</v>
      </c>
      <c r="L39" s="56">
        <v>0</v>
      </c>
      <c r="M39" s="56">
        <v>1.84E-2</v>
      </c>
      <c r="N39" s="56">
        <v>5.9999999999999995E-4</v>
      </c>
    </row>
    <row r="40" spans="1:14">
      <c r="A40" t="s">
        <v>1117</v>
      </c>
      <c r="B40" t="s">
        <v>1118</v>
      </c>
      <c r="C40" t="s">
        <v>96</v>
      </c>
      <c r="D40" t="s">
        <v>108</v>
      </c>
      <c r="E40" t="s">
        <v>357</v>
      </c>
      <c r="F40" t="s">
        <v>336</v>
      </c>
      <c r="G40" t="s">
        <v>98</v>
      </c>
      <c r="H40" s="55">
        <v>5955.2</v>
      </c>
      <c r="I40" s="55">
        <v>1070</v>
      </c>
      <c r="J40" s="55">
        <v>0</v>
      </c>
      <c r="K40" s="55">
        <v>63.720640000000003</v>
      </c>
      <c r="L40" s="56">
        <v>0</v>
      </c>
      <c r="M40" s="56">
        <v>1.7399999999999999E-2</v>
      </c>
      <c r="N40" s="56">
        <v>5.0000000000000001E-4</v>
      </c>
    </row>
    <row r="41" spans="1:14">
      <c r="A41" t="s">
        <v>1119</v>
      </c>
      <c r="B41" t="s">
        <v>1120</v>
      </c>
      <c r="C41" t="s">
        <v>96</v>
      </c>
      <c r="D41" t="s">
        <v>108</v>
      </c>
      <c r="E41" t="s">
        <v>371</v>
      </c>
      <c r="F41" t="s">
        <v>336</v>
      </c>
      <c r="G41" t="s">
        <v>98</v>
      </c>
      <c r="H41" s="55">
        <v>251.67</v>
      </c>
      <c r="I41" s="55">
        <v>28100</v>
      </c>
      <c r="J41" s="55">
        <v>0</v>
      </c>
      <c r="K41" s="55">
        <v>70.719269999999995</v>
      </c>
      <c r="L41" s="56">
        <v>0</v>
      </c>
      <c r="M41" s="56">
        <v>1.9300000000000001E-2</v>
      </c>
      <c r="N41" s="56">
        <v>5.9999999999999995E-4</v>
      </c>
    </row>
    <row r="42" spans="1:14">
      <c r="A42" t="s">
        <v>1121</v>
      </c>
      <c r="B42" t="s">
        <v>1122</v>
      </c>
      <c r="C42" t="s">
        <v>96</v>
      </c>
      <c r="D42" t="s">
        <v>108</v>
      </c>
      <c r="E42" t="s">
        <v>335</v>
      </c>
      <c r="F42" t="s">
        <v>336</v>
      </c>
      <c r="G42" t="s">
        <v>98</v>
      </c>
      <c r="H42" s="55">
        <v>244.28</v>
      </c>
      <c r="I42" s="55">
        <v>23780</v>
      </c>
      <c r="J42" s="55">
        <v>0</v>
      </c>
      <c r="K42" s="55">
        <v>58.089784000000002</v>
      </c>
      <c r="L42" s="56">
        <v>0</v>
      </c>
      <c r="M42" s="56">
        <v>1.5800000000000002E-2</v>
      </c>
      <c r="N42" s="56">
        <v>5.0000000000000001E-4</v>
      </c>
    </row>
    <row r="43" spans="1:14">
      <c r="A43" t="s">
        <v>1123</v>
      </c>
      <c r="B43" t="s">
        <v>1124</v>
      </c>
      <c r="C43" t="s">
        <v>96</v>
      </c>
      <c r="D43" t="s">
        <v>108</v>
      </c>
      <c r="E43" t="s">
        <v>846</v>
      </c>
      <c r="F43" t="s">
        <v>847</v>
      </c>
      <c r="G43" t="s">
        <v>98</v>
      </c>
      <c r="H43" s="55">
        <v>900.1</v>
      </c>
      <c r="I43" s="55">
        <v>3815</v>
      </c>
      <c r="J43" s="55">
        <v>0</v>
      </c>
      <c r="K43" s="55">
        <v>34.338814999999997</v>
      </c>
      <c r="L43" s="56">
        <v>0</v>
      </c>
      <c r="M43" s="56">
        <v>9.4000000000000004E-3</v>
      </c>
      <c r="N43" s="56">
        <v>2.9999999999999997E-4</v>
      </c>
    </row>
    <row r="44" spans="1:14">
      <c r="A44" t="s">
        <v>1125</v>
      </c>
      <c r="B44" t="s">
        <v>1126</v>
      </c>
      <c r="C44" t="s">
        <v>96</v>
      </c>
      <c r="D44" t="s">
        <v>108</v>
      </c>
      <c r="E44" t="s">
        <v>1127</v>
      </c>
      <c r="F44" t="s">
        <v>112</v>
      </c>
      <c r="G44" t="s">
        <v>98</v>
      </c>
      <c r="H44" s="55">
        <v>34.93</v>
      </c>
      <c r="I44" s="55">
        <v>72500</v>
      </c>
      <c r="J44" s="55">
        <v>0</v>
      </c>
      <c r="K44" s="55">
        <v>25.324249999999999</v>
      </c>
      <c r="L44" s="56">
        <v>0</v>
      </c>
      <c r="M44" s="56">
        <v>6.8999999999999999E-3</v>
      </c>
      <c r="N44" s="56">
        <v>2.0000000000000001E-4</v>
      </c>
    </row>
    <row r="45" spans="1:14">
      <c r="A45" t="s">
        <v>1128</v>
      </c>
      <c r="B45" t="s">
        <v>1129</v>
      </c>
      <c r="C45" t="s">
        <v>96</v>
      </c>
      <c r="D45" t="s">
        <v>108</v>
      </c>
      <c r="E45" t="s">
        <v>476</v>
      </c>
      <c r="F45" t="s">
        <v>113</v>
      </c>
      <c r="G45" t="s">
        <v>98</v>
      </c>
      <c r="H45" s="55">
        <v>11443.4</v>
      </c>
      <c r="I45" s="55">
        <v>495</v>
      </c>
      <c r="J45" s="55">
        <v>0</v>
      </c>
      <c r="K45" s="55">
        <v>56.644829999999999</v>
      </c>
      <c r="L45" s="56">
        <v>0</v>
      </c>
      <c r="M45" s="56">
        <v>1.54E-2</v>
      </c>
      <c r="N45" s="56">
        <v>5.0000000000000001E-4</v>
      </c>
    </row>
    <row r="46" spans="1:14">
      <c r="A46" s="57" t="s">
        <v>1130</v>
      </c>
      <c r="B46" s="112" t="s">
        <v>3562</v>
      </c>
      <c r="C46" s="112" t="s">
        <v>3562</v>
      </c>
      <c r="D46" s="113" t="s">
        <v>3562</v>
      </c>
      <c r="E46" s="113" t="s">
        <v>3562</v>
      </c>
      <c r="F46" s="113" t="s">
        <v>3562</v>
      </c>
      <c r="G46" s="113" t="s">
        <v>3562</v>
      </c>
      <c r="H46" s="59">
        <v>70063.509999999995</v>
      </c>
      <c r="I46" s="113" t="s">
        <v>3562</v>
      </c>
      <c r="J46" s="59">
        <v>1.3308</v>
      </c>
      <c r="K46" s="59">
        <v>858.94241899036263</v>
      </c>
      <c r="L46" s="113" t="s">
        <v>3562</v>
      </c>
      <c r="M46" s="58">
        <v>0.23419999999999999</v>
      </c>
      <c r="N46" s="58">
        <v>7.1000000000000004E-3</v>
      </c>
    </row>
    <row r="47" spans="1:14">
      <c r="A47" t="s">
        <v>1131</v>
      </c>
      <c r="B47" t="s">
        <v>1132</v>
      </c>
      <c r="C47" t="s">
        <v>96</v>
      </c>
      <c r="D47" t="s">
        <v>108</v>
      </c>
      <c r="E47" t="s">
        <v>1133</v>
      </c>
      <c r="F47" t="s">
        <v>97</v>
      </c>
      <c r="G47" t="s">
        <v>98</v>
      </c>
      <c r="H47" s="55">
        <v>73.930000000000007</v>
      </c>
      <c r="I47" s="55">
        <v>16440</v>
      </c>
      <c r="J47" s="55">
        <v>0</v>
      </c>
      <c r="K47" s="55">
        <v>12.154092</v>
      </c>
      <c r="L47" s="56">
        <v>0</v>
      </c>
      <c r="M47" s="56">
        <v>3.3E-3</v>
      </c>
      <c r="N47" s="56">
        <v>1E-4</v>
      </c>
    </row>
    <row r="48" spans="1:14">
      <c r="A48" t="s">
        <v>1134</v>
      </c>
      <c r="B48" t="s">
        <v>1135</v>
      </c>
      <c r="C48" t="s">
        <v>96</v>
      </c>
      <c r="D48" t="s">
        <v>108</v>
      </c>
      <c r="E48" t="s">
        <v>1136</v>
      </c>
      <c r="F48" t="s">
        <v>1137</v>
      </c>
      <c r="G48" t="s">
        <v>98</v>
      </c>
      <c r="H48" s="55">
        <v>180.12</v>
      </c>
      <c r="I48" s="55">
        <v>5575</v>
      </c>
      <c r="J48" s="55">
        <v>0</v>
      </c>
      <c r="K48" s="55">
        <v>10.041689999999999</v>
      </c>
      <c r="L48" s="56">
        <v>0</v>
      </c>
      <c r="M48" s="56">
        <v>2.7000000000000001E-3</v>
      </c>
      <c r="N48" s="56">
        <v>1E-4</v>
      </c>
    </row>
    <row r="49" spans="1:14">
      <c r="A49" t="s">
        <v>1138</v>
      </c>
      <c r="B49" t="s">
        <v>1139</v>
      </c>
      <c r="C49" t="s">
        <v>96</v>
      </c>
      <c r="D49" t="s">
        <v>108</v>
      </c>
      <c r="E49" t="s">
        <v>1140</v>
      </c>
      <c r="F49" t="s">
        <v>317</v>
      </c>
      <c r="G49" t="s">
        <v>98</v>
      </c>
      <c r="H49" s="55">
        <v>7546.76</v>
      </c>
      <c r="I49" s="55">
        <v>124</v>
      </c>
      <c r="J49" s="55">
        <v>0</v>
      </c>
      <c r="K49" s="55">
        <v>9.3579823999999991</v>
      </c>
      <c r="L49" s="56">
        <v>0</v>
      </c>
      <c r="M49" s="56">
        <v>2.5999999999999999E-3</v>
      </c>
      <c r="N49" s="56">
        <v>1E-4</v>
      </c>
    </row>
    <row r="50" spans="1:14">
      <c r="A50" t="s">
        <v>1141</v>
      </c>
      <c r="B50" t="s">
        <v>1142</v>
      </c>
      <c r="C50" t="s">
        <v>96</v>
      </c>
      <c r="D50" t="s">
        <v>108</v>
      </c>
      <c r="E50" t="s">
        <v>678</v>
      </c>
      <c r="F50" t="s">
        <v>317</v>
      </c>
      <c r="G50" t="s">
        <v>98</v>
      </c>
      <c r="H50" s="55">
        <v>1504.67</v>
      </c>
      <c r="I50" s="55">
        <v>316</v>
      </c>
      <c r="J50" s="55">
        <v>0</v>
      </c>
      <c r="K50" s="55">
        <v>4.7547572000000002</v>
      </c>
      <c r="L50" s="56">
        <v>0</v>
      </c>
      <c r="M50" s="56">
        <v>1.2999999999999999E-3</v>
      </c>
      <c r="N50" s="56">
        <v>0</v>
      </c>
    </row>
    <row r="51" spans="1:14">
      <c r="A51" t="s">
        <v>1143</v>
      </c>
      <c r="B51" t="s">
        <v>1144</v>
      </c>
      <c r="C51" t="s">
        <v>96</v>
      </c>
      <c r="D51" t="s">
        <v>108</v>
      </c>
      <c r="E51" t="s">
        <v>1145</v>
      </c>
      <c r="F51" t="s">
        <v>317</v>
      </c>
      <c r="G51" t="s">
        <v>98</v>
      </c>
      <c r="H51" s="55">
        <v>80.790000000000006</v>
      </c>
      <c r="I51" s="55">
        <v>8280</v>
      </c>
      <c r="J51" s="55">
        <v>0</v>
      </c>
      <c r="K51" s="55">
        <v>6.6894119999999999</v>
      </c>
      <c r="L51" s="56">
        <v>0</v>
      </c>
      <c r="M51" s="56">
        <v>1.8E-3</v>
      </c>
      <c r="N51" s="56">
        <v>1E-4</v>
      </c>
    </row>
    <row r="52" spans="1:14">
      <c r="A52" t="s">
        <v>1146</v>
      </c>
      <c r="B52" t="s">
        <v>1147</v>
      </c>
      <c r="C52" t="s">
        <v>96</v>
      </c>
      <c r="D52" t="s">
        <v>108</v>
      </c>
      <c r="E52" t="s">
        <v>562</v>
      </c>
      <c r="F52" t="s">
        <v>317</v>
      </c>
      <c r="G52" t="s">
        <v>98</v>
      </c>
      <c r="H52" s="55">
        <v>73.77</v>
      </c>
      <c r="I52" s="55">
        <v>29920</v>
      </c>
      <c r="J52" s="55">
        <v>0.51983000000000001</v>
      </c>
      <c r="K52" s="55">
        <v>22.591813999999999</v>
      </c>
      <c r="L52" s="56">
        <v>0</v>
      </c>
      <c r="M52" s="56">
        <v>6.1999999999999998E-3</v>
      </c>
      <c r="N52" s="56">
        <v>2.0000000000000001E-4</v>
      </c>
    </row>
    <row r="53" spans="1:14">
      <c r="A53" t="s">
        <v>1148</v>
      </c>
      <c r="B53" t="s">
        <v>1149</v>
      </c>
      <c r="C53" t="s">
        <v>96</v>
      </c>
      <c r="D53" t="s">
        <v>108</v>
      </c>
      <c r="E53" t="s">
        <v>805</v>
      </c>
      <c r="F53" t="s">
        <v>317</v>
      </c>
      <c r="G53" t="s">
        <v>98</v>
      </c>
      <c r="H53" s="55">
        <v>4432.53</v>
      </c>
      <c r="I53" s="55">
        <v>295.7</v>
      </c>
      <c r="J53" s="55">
        <v>0</v>
      </c>
      <c r="K53" s="55">
        <v>13.10699121</v>
      </c>
      <c r="L53" s="56">
        <v>0</v>
      </c>
      <c r="M53" s="56">
        <v>3.5999999999999999E-3</v>
      </c>
      <c r="N53" s="56">
        <v>1E-4</v>
      </c>
    </row>
    <row r="54" spans="1:14">
      <c r="A54" t="s">
        <v>1150</v>
      </c>
      <c r="B54" t="s">
        <v>1151</v>
      </c>
      <c r="C54" t="s">
        <v>96</v>
      </c>
      <c r="D54" t="s">
        <v>108</v>
      </c>
      <c r="E54" t="s">
        <v>668</v>
      </c>
      <c r="F54" t="s">
        <v>669</v>
      </c>
      <c r="G54" t="s">
        <v>98</v>
      </c>
      <c r="H54" s="55">
        <v>168.63</v>
      </c>
      <c r="I54" s="55">
        <v>9675</v>
      </c>
      <c r="J54" s="55">
        <v>0</v>
      </c>
      <c r="K54" s="55">
        <v>16.3149525</v>
      </c>
      <c r="L54" s="56">
        <v>0</v>
      </c>
      <c r="M54" s="56">
        <v>4.4000000000000003E-3</v>
      </c>
      <c r="N54" s="56">
        <v>1E-4</v>
      </c>
    </row>
    <row r="55" spans="1:14">
      <c r="A55" t="s">
        <v>1152</v>
      </c>
      <c r="B55" t="s">
        <v>1153</v>
      </c>
      <c r="C55" t="s">
        <v>96</v>
      </c>
      <c r="D55" t="s">
        <v>108</v>
      </c>
      <c r="E55" t="s">
        <v>1154</v>
      </c>
      <c r="F55" t="s">
        <v>669</v>
      </c>
      <c r="G55" t="s">
        <v>98</v>
      </c>
      <c r="H55" s="55">
        <v>736.31</v>
      </c>
      <c r="I55" s="55">
        <v>865.1</v>
      </c>
      <c r="J55" s="55">
        <v>0</v>
      </c>
      <c r="K55" s="55">
        <v>6.3698178099999998</v>
      </c>
      <c r="L55" s="56">
        <v>0</v>
      </c>
      <c r="M55" s="56">
        <v>1.6999999999999999E-3</v>
      </c>
      <c r="N55" s="56">
        <v>1E-4</v>
      </c>
    </row>
    <row r="56" spans="1:14">
      <c r="A56" t="s">
        <v>1155</v>
      </c>
      <c r="B56" t="s">
        <v>1156</v>
      </c>
      <c r="C56" t="s">
        <v>96</v>
      </c>
      <c r="D56" t="s">
        <v>108</v>
      </c>
      <c r="E56" t="s">
        <v>590</v>
      </c>
      <c r="F56" t="s">
        <v>591</v>
      </c>
      <c r="G56" t="s">
        <v>98</v>
      </c>
      <c r="H56" s="55">
        <v>16.87</v>
      </c>
      <c r="I56" s="55">
        <v>41750</v>
      </c>
      <c r="J56" s="55">
        <v>0</v>
      </c>
      <c r="K56" s="55">
        <v>7.0432249999999996</v>
      </c>
      <c r="L56" s="56">
        <v>0</v>
      </c>
      <c r="M56" s="56">
        <v>1.9E-3</v>
      </c>
      <c r="N56" s="56">
        <v>1E-4</v>
      </c>
    </row>
    <row r="57" spans="1:14">
      <c r="A57" t="s">
        <v>1157</v>
      </c>
      <c r="B57" t="s">
        <v>1158</v>
      </c>
      <c r="C57" t="s">
        <v>96</v>
      </c>
      <c r="D57" t="s">
        <v>108</v>
      </c>
      <c r="E57" t="s">
        <v>1159</v>
      </c>
      <c r="F57" t="s">
        <v>427</v>
      </c>
      <c r="G57" t="s">
        <v>98</v>
      </c>
      <c r="H57" s="55">
        <v>41.71</v>
      </c>
      <c r="I57" s="55">
        <v>9747</v>
      </c>
      <c r="J57" s="55">
        <v>0</v>
      </c>
      <c r="K57" s="55">
        <v>4.0654737000000001</v>
      </c>
      <c r="L57" s="56">
        <v>0</v>
      </c>
      <c r="M57" s="56">
        <v>1.1000000000000001E-3</v>
      </c>
      <c r="N57" s="56">
        <v>0</v>
      </c>
    </row>
    <row r="58" spans="1:14">
      <c r="A58" t="s">
        <v>1160</v>
      </c>
      <c r="B58" t="s">
        <v>1161</v>
      </c>
      <c r="C58" t="s">
        <v>96</v>
      </c>
      <c r="D58" t="s">
        <v>108</v>
      </c>
      <c r="E58" t="s">
        <v>713</v>
      </c>
      <c r="F58" t="s">
        <v>427</v>
      </c>
      <c r="G58" t="s">
        <v>98</v>
      </c>
      <c r="H58" s="55">
        <v>226.4</v>
      </c>
      <c r="I58" s="55">
        <v>5850</v>
      </c>
      <c r="J58" s="55">
        <v>0</v>
      </c>
      <c r="K58" s="55">
        <v>13.244400000000001</v>
      </c>
      <c r="L58" s="56">
        <v>0</v>
      </c>
      <c r="M58" s="56">
        <v>3.5999999999999999E-3</v>
      </c>
      <c r="N58" s="56">
        <v>1E-4</v>
      </c>
    </row>
    <row r="59" spans="1:14">
      <c r="A59" t="s">
        <v>1162</v>
      </c>
      <c r="B59" t="s">
        <v>1163</v>
      </c>
      <c r="C59" t="s">
        <v>96</v>
      </c>
      <c r="D59" t="s">
        <v>108</v>
      </c>
      <c r="E59" t="s">
        <v>1164</v>
      </c>
      <c r="F59" t="s">
        <v>427</v>
      </c>
      <c r="G59" t="s">
        <v>98</v>
      </c>
      <c r="H59" s="55">
        <v>207.42</v>
      </c>
      <c r="I59" s="55">
        <v>9332</v>
      </c>
      <c r="J59" s="55">
        <v>0</v>
      </c>
      <c r="K59" s="55">
        <v>19.356434400000001</v>
      </c>
      <c r="L59" s="56">
        <v>0</v>
      </c>
      <c r="M59" s="56">
        <v>5.3E-3</v>
      </c>
      <c r="N59" s="56">
        <v>2.0000000000000001E-4</v>
      </c>
    </row>
    <row r="60" spans="1:14">
      <c r="A60" t="s">
        <v>1165</v>
      </c>
      <c r="B60" t="s">
        <v>1166</v>
      </c>
      <c r="C60" t="s">
        <v>96</v>
      </c>
      <c r="D60" t="s">
        <v>108</v>
      </c>
      <c r="E60" t="s">
        <v>1167</v>
      </c>
      <c r="F60" t="s">
        <v>545</v>
      </c>
      <c r="G60" t="s">
        <v>98</v>
      </c>
      <c r="H60" s="55">
        <v>513.30999999999995</v>
      </c>
      <c r="I60" s="55">
        <v>1040</v>
      </c>
      <c r="J60" s="55">
        <v>0</v>
      </c>
      <c r="K60" s="55">
        <v>5.3384239999999998</v>
      </c>
      <c r="L60" s="56">
        <v>0</v>
      </c>
      <c r="M60" s="56">
        <v>1.5E-3</v>
      </c>
      <c r="N60" s="56">
        <v>0</v>
      </c>
    </row>
    <row r="61" spans="1:14">
      <c r="A61" t="s">
        <v>1168</v>
      </c>
      <c r="B61" t="s">
        <v>1169</v>
      </c>
      <c r="C61" t="s">
        <v>96</v>
      </c>
      <c r="D61" t="s">
        <v>108</v>
      </c>
      <c r="E61" t="s">
        <v>767</v>
      </c>
      <c r="F61" t="s">
        <v>545</v>
      </c>
      <c r="G61" t="s">
        <v>98</v>
      </c>
      <c r="H61" s="55">
        <v>1043.74</v>
      </c>
      <c r="I61" s="55">
        <v>1488</v>
      </c>
      <c r="J61" s="55">
        <v>0</v>
      </c>
      <c r="K61" s="55">
        <v>15.530851200000001</v>
      </c>
      <c r="L61" s="56">
        <v>0</v>
      </c>
      <c r="M61" s="56">
        <v>4.1999999999999997E-3</v>
      </c>
      <c r="N61" s="56">
        <v>1E-4</v>
      </c>
    </row>
    <row r="62" spans="1:14">
      <c r="A62" t="s">
        <v>1170</v>
      </c>
      <c r="B62" t="s">
        <v>1171</v>
      </c>
      <c r="C62" t="s">
        <v>96</v>
      </c>
      <c r="D62" t="s">
        <v>108</v>
      </c>
      <c r="E62" t="s">
        <v>1172</v>
      </c>
      <c r="F62" t="s">
        <v>545</v>
      </c>
      <c r="G62" t="s">
        <v>98</v>
      </c>
      <c r="H62" s="55">
        <v>100.5</v>
      </c>
      <c r="I62" s="55">
        <v>19150</v>
      </c>
      <c r="J62" s="55">
        <v>0</v>
      </c>
      <c r="K62" s="55">
        <v>19.245750000000001</v>
      </c>
      <c r="L62" s="56">
        <v>0</v>
      </c>
      <c r="M62" s="56">
        <v>5.1999999999999998E-3</v>
      </c>
      <c r="N62" s="56">
        <v>2.0000000000000001E-4</v>
      </c>
    </row>
    <row r="63" spans="1:14">
      <c r="A63" t="s">
        <v>1173</v>
      </c>
      <c r="B63" t="s">
        <v>1174</v>
      </c>
      <c r="C63" t="s">
        <v>96</v>
      </c>
      <c r="D63" t="s">
        <v>108</v>
      </c>
      <c r="E63" t="s">
        <v>1175</v>
      </c>
      <c r="F63" t="s">
        <v>545</v>
      </c>
      <c r="G63" t="s">
        <v>98</v>
      </c>
      <c r="H63" s="55">
        <v>60.94</v>
      </c>
      <c r="I63" s="55">
        <v>10140</v>
      </c>
      <c r="J63" s="55">
        <v>7.7899999999999997E-2</v>
      </c>
      <c r="K63" s="55">
        <v>6.2572159999999997</v>
      </c>
      <c r="L63" s="56">
        <v>0</v>
      </c>
      <c r="M63" s="56">
        <v>1.6999999999999999E-3</v>
      </c>
      <c r="N63" s="56">
        <v>1E-4</v>
      </c>
    </row>
    <row r="64" spans="1:14">
      <c r="A64" t="s">
        <v>1176</v>
      </c>
      <c r="B64" t="s">
        <v>1177</v>
      </c>
      <c r="C64" t="s">
        <v>96</v>
      </c>
      <c r="D64" t="s">
        <v>108</v>
      </c>
      <c r="E64" t="s">
        <v>544</v>
      </c>
      <c r="F64" t="s">
        <v>545</v>
      </c>
      <c r="G64" t="s">
        <v>98</v>
      </c>
      <c r="H64" s="55">
        <v>78.19</v>
      </c>
      <c r="I64" s="55">
        <v>26000</v>
      </c>
      <c r="J64" s="55">
        <v>0</v>
      </c>
      <c r="K64" s="55">
        <v>20.3294</v>
      </c>
      <c r="L64" s="56">
        <v>0</v>
      </c>
      <c r="M64" s="56">
        <v>5.4999999999999997E-3</v>
      </c>
      <c r="N64" s="56">
        <v>2.0000000000000001E-4</v>
      </c>
    </row>
    <row r="65" spans="1:14">
      <c r="A65" t="s">
        <v>1178</v>
      </c>
      <c r="B65" t="s">
        <v>1179</v>
      </c>
      <c r="C65" t="s">
        <v>96</v>
      </c>
      <c r="D65" t="s">
        <v>108</v>
      </c>
      <c r="E65" t="s">
        <v>1180</v>
      </c>
      <c r="F65" t="s">
        <v>545</v>
      </c>
      <c r="G65" t="s">
        <v>98</v>
      </c>
      <c r="H65" s="55">
        <v>1230.8599999999999</v>
      </c>
      <c r="I65" s="55">
        <v>1082</v>
      </c>
      <c r="J65" s="55">
        <v>0</v>
      </c>
      <c r="K65" s="55">
        <v>13.3179052</v>
      </c>
      <c r="L65" s="56">
        <v>0</v>
      </c>
      <c r="M65" s="56">
        <v>3.5999999999999999E-3</v>
      </c>
      <c r="N65" s="56">
        <v>1E-4</v>
      </c>
    </row>
    <row r="66" spans="1:14">
      <c r="A66" t="s">
        <v>1181</v>
      </c>
      <c r="B66" t="s">
        <v>1182</v>
      </c>
      <c r="C66" t="s">
        <v>96</v>
      </c>
      <c r="D66" t="s">
        <v>108</v>
      </c>
      <c r="E66" t="s">
        <v>1183</v>
      </c>
      <c r="F66" t="s">
        <v>545</v>
      </c>
      <c r="G66" t="s">
        <v>98</v>
      </c>
      <c r="H66" s="55">
        <v>77.08</v>
      </c>
      <c r="I66" s="55">
        <v>8105</v>
      </c>
      <c r="J66" s="55">
        <v>0</v>
      </c>
      <c r="K66" s="55">
        <v>6.2473340000000004</v>
      </c>
      <c r="L66" s="56">
        <v>0</v>
      </c>
      <c r="M66" s="56">
        <v>1.6999999999999999E-3</v>
      </c>
      <c r="N66" s="56">
        <v>1E-4</v>
      </c>
    </row>
    <row r="67" spans="1:14">
      <c r="A67" t="s">
        <v>1184</v>
      </c>
      <c r="B67" t="s">
        <v>1185</v>
      </c>
      <c r="C67" t="s">
        <v>96</v>
      </c>
      <c r="D67" t="s">
        <v>108</v>
      </c>
      <c r="E67" t="s">
        <v>799</v>
      </c>
      <c r="F67" t="s">
        <v>545</v>
      </c>
      <c r="G67" t="s">
        <v>98</v>
      </c>
      <c r="H67" s="55">
        <v>50.51</v>
      </c>
      <c r="I67" s="55">
        <v>3946</v>
      </c>
      <c r="J67" s="55">
        <v>0</v>
      </c>
      <c r="K67" s="55">
        <v>1.9931246</v>
      </c>
      <c r="L67" s="56">
        <v>0</v>
      </c>
      <c r="M67" s="56">
        <v>5.0000000000000001E-4</v>
      </c>
      <c r="N67" s="56">
        <v>0</v>
      </c>
    </row>
    <row r="68" spans="1:14">
      <c r="A68" t="s">
        <v>1186</v>
      </c>
      <c r="B68" t="s">
        <v>1187</v>
      </c>
      <c r="C68" t="s">
        <v>96</v>
      </c>
      <c r="D68" t="s">
        <v>108</v>
      </c>
      <c r="E68" t="s">
        <v>794</v>
      </c>
      <c r="F68" t="s">
        <v>545</v>
      </c>
      <c r="G68" t="s">
        <v>98</v>
      </c>
      <c r="H68" s="55">
        <v>301.36</v>
      </c>
      <c r="I68" s="55">
        <v>2604.998756</v>
      </c>
      <c r="J68" s="55">
        <v>0</v>
      </c>
      <c r="K68" s="55">
        <v>7.8504242510816002</v>
      </c>
      <c r="L68" s="56">
        <v>0</v>
      </c>
      <c r="M68" s="56">
        <v>2.0999999999999999E-3</v>
      </c>
      <c r="N68" s="56">
        <v>1E-4</v>
      </c>
    </row>
    <row r="69" spans="1:14">
      <c r="A69" t="s">
        <v>1188</v>
      </c>
      <c r="B69" t="s">
        <v>1189</v>
      </c>
      <c r="C69" t="s">
        <v>96</v>
      </c>
      <c r="D69" t="s">
        <v>108</v>
      </c>
      <c r="E69" t="s">
        <v>1190</v>
      </c>
      <c r="F69" t="s">
        <v>309</v>
      </c>
      <c r="G69" t="s">
        <v>98</v>
      </c>
      <c r="H69" s="55">
        <v>4.92</v>
      </c>
      <c r="I69" s="55">
        <v>16000</v>
      </c>
      <c r="J69" s="55">
        <v>0</v>
      </c>
      <c r="K69" s="55">
        <v>0.78720000000000001</v>
      </c>
      <c r="L69" s="56">
        <v>0</v>
      </c>
      <c r="M69" s="56">
        <v>2.0000000000000001E-4</v>
      </c>
      <c r="N69" s="56">
        <v>0</v>
      </c>
    </row>
    <row r="70" spans="1:14">
      <c r="A70" t="s">
        <v>1191</v>
      </c>
      <c r="B70" t="s">
        <v>1192</v>
      </c>
      <c r="C70" t="s">
        <v>96</v>
      </c>
      <c r="D70" t="s">
        <v>108</v>
      </c>
      <c r="E70" t="s">
        <v>1193</v>
      </c>
      <c r="F70" t="s">
        <v>103</v>
      </c>
      <c r="G70" t="s">
        <v>98</v>
      </c>
      <c r="H70" s="55">
        <v>78.010000000000005</v>
      </c>
      <c r="I70" s="55">
        <v>11060</v>
      </c>
      <c r="J70" s="55">
        <v>0</v>
      </c>
      <c r="K70" s="55">
        <v>8.6279059999999994</v>
      </c>
      <c r="L70" s="56">
        <v>0</v>
      </c>
      <c r="M70" s="56">
        <v>2.3999999999999998E-3</v>
      </c>
      <c r="N70" s="56">
        <v>1E-4</v>
      </c>
    </row>
    <row r="71" spans="1:14">
      <c r="A71" t="s">
        <v>1194</v>
      </c>
      <c r="B71" t="s">
        <v>1195</v>
      </c>
      <c r="C71" t="s">
        <v>96</v>
      </c>
      <c r="D71" t="s">
        <v>108</v>
      </c>
      <c r="E71" t="s">
        <v>1196</v>
      </c>
      <c r="F71" t="s">
        <v>103</v>
      </c>
      <c r="G71" t="s">
        <v>98</v>
      </c>
      <c r="H71" s="55">
        <v>55.37</v>
      </c>
      <c r="I71" s="55">
        <v>46400</v>
      </c>
      <c r="J71" s="55">
        <v>0</v>
      </c>
      <c r="K71" s="55">
        <v>25.691680000000002</v>
      </c>
      <c r="L71" s="56">
        <v>0</v>
      </c>
      <c r="M71" s="56">
        <v>7.0000000000000001E-3</v>
      </c>
      <c r="N71" s="56">
        <v>2.0000000000000001E-4</v>
      </c>
    </row>
    <row r="72" spans="1:14">
      <c r="A72" t="s">
        <v>1197</v>
      </c>
      <c r="B72" t="s">
        <v>1198</v>
      </c>
      <c r="C72" t="s">
        <v>96</v>
      </c>
      <c r="D72" t="s">
        <v>108</v>
      </c>
      <c r="E72" t="s">
        <v>1199</v>
      </c>
      <c r="F72" t="s">
        <v>103</v>
      </c>
      <c r="G72" t="s">
        <v>98</v>
      </c>
      <c r="H72" s="55">
        <v>125.9</v>
      </c>
      <c r="I72" s="55">
        <v>7554</v>
      </c>
      <c r="J72" s="55">
        <v>0</v>
      </c>
      <c r="K72" s="55">
        <v>9.5104860000000002</v>
      </c>
      <c r="L72" s="56">
        <v>0</v>
      </c>
      <c r="M72" s="56">
        <v>2.5999999999999999E-3</v>
      </c>
      <c r="N72" s="56">
        <v>1E-4</v>
      </c>
    </row>
    <row r="73" spans="1:14">
      <c r="A73" t="s">
        <v>1200</v>
      </c>
      <c r="B73" t="s">
        <v>1201</v>
      </c>
      <c r="C73" t="s">
        <v>96</v>
      </c>
      <c r="D73" t="s">
        <v>108</v>
      </c>
      <c r="E73" t="s">
        <v>1202</v>
      </c>
      <c r="F73" t="s">
        <v>1086</v>
      </c>
      <c r="G73" t="s">
        <v>98</v>
      </c>
      <c r="H73" s="55">
        <v>24938.31</v>
      </c>
      <c r="I73" s="55">
        <v>150.69999999999999</v>
      </c>
      <c r="J73" s="55">
        <v>0</v>
      </c>
      <c r="K73" s="55">
        <v>37.582033170000003</v>
      </c>
      <c r="L73" s="56">
        <v>0</v>
      </c>
      <c r="M73" s="56">
        <v>1.0200000000000001E-2</v>
      </c>
      <c r="N73" s="56">
        <v>2.9999999999999997E-4</v>
      </c>
    </row>
    <row r="74" spans="1:14">
      <c r="A74" t="s">
        <v>1203</v>
      </c>
      <c r="B74" t="s">
        <v>1204</v>
      </c>
      <c r="C74" t="s">
        <v>96</v>
      </c>
      <c r="D74" t="s">
        <v>108</v>
      </c>
      <c r="E74" t="s">
        <v>1205</v>
      </c>
      <c r="F74" t="s">
        <v>1086</v>
      </c>
      <c r="G74" t="s">
        <v>98</v>
      </c>
      <c r="H74" s="55">
        <v>245.64</v>
      </c>
      <c r="I74" s="55">
        <v>3253</v>
      </c>
      <c r="J74" s="55">
        <v>0</v>
      </c>
      <c r="K74" s="55">
        <v>7.9906692000000001</v>
      </c>
      <c r="L74" s="56">
        <v>0</v>
      </c>
      <c r="M74" s="56">
        <v>2.2000000000000001E-3</v>
      </c>
      <c r="N74" s="56">
        <v>1E-4</v>
      </c>
    </row>
    <row r="75" spans="1:14">
      <c r="A75" t="s">
        <v>1206</v>
      </c>
      <c r="B75" t="s">
        <v>1207</v>
      </c>
      <c r="C75" t="s">
        <v>96</v>
      </c>
      <c r="D75" t="s">
        <v>108</v>
      </c>
      <c r="E75" t="s">
        <v>1208</v>
      </c>
      <c r="F75" t="s">
        <v>1086</v>
      </c>
      <c r="G75" t="s">
        <v>98</v>
      </c>
      <c r="H75" s="55">
        <v>527.30999999999995</v>
      </c>
      <c r="I75" s="55">
        <v>1817.0005100000001</v>
      </c>
      <c r="J75" s="55">
        <v>0</v>
      </c>
      <c r="K75" s="55">
        <v>9.5812253892810002</v>
      </c>
      <c r="L75" s="56">
        <v>0</v>
      </c>
      <c r="M75" s="56">
        <v>2.5999999999999999E-3</v>
      </c>
      <c r="N75" s="56">
        <v>1E-4</v>
      </c>
    </row>
    <row r="76" spans="1:14">
      <c r="A76" t="s">
        <v>1209</v>
      </c>
      <c r="B76" t="s">
        <v>1210</v>
      </c>
      <c r="C76" t="s">
        <v>96</v>
      </c>
      <c r="D76" t="s">
        <v>108</v>
      </c>
      <c r="E76" t="s">
        <v>1211</v>
      </c>
      <c r="F76" t="s">
        <v>1086</v>
      </c>
      <c r="G76" t="s">
        <v>98</v>
      </c>
      <c r="H76" s="55">
        <v>3268.34</v>
      </c>
      <c r="I76" s="55">
        <v>299.60000000000002</v>
      </c>
      <c r="J76" s="55">
        <v>0</v>
      </c>
      <c r="K76" s="55">
        <v>9.7919466400000008</v>
      </c>
      <c r="L76" s="56">
        <v>0</v>
      </c>
      <c r="M76" s="56">
        <v>2.7000000000000001E-3</v>
      </c>
      <c r="N76" s="56">
        <v>1E-4</v>
      </c>
    </row>
    <row r="77" spans="1:14">
      <c r="A77" t="s">
        <v>1212</v>
      </c>
      <c r="B77" t="s">
        <v>1213</v>
      </c>
      <c r="C77" t="s">
        <v>96</v>
      </c>
      <c r="D77" t="s">
        <v>108</v>
      </c>
      <c r="E77" t="s">
        <v>1214</v>
      </c>
      <c r="F77" t="s">
        <v>473</v>
      </c>
      <c r="G77" t="s">
        <v>98</v>
      </c>
      <c r="H77" s="55">
        <v>43.09</v>
      </c>
      <c r="I77" s="55">
        <v>14100</v>
      </c>
      <c r="J77" s="55">
        <v>0</v>
      </c>
      <c r="K77" s="55">
        <v>6.0756899999999998</v>
      </c>
      <c r="L77" s="56">
        <v>0</v>
      </c>
      <c r="M77" s="56">
        <v>1.6999999999999999E-3</v>
      </c>
      <c r="N77" s="56">
        <v>1E-4</v>
      </c>
    </row>
    <row r="78" spans="1:14">
      <c r="A78" t="s">
        <v>1215</v>
      </c>
      <c r="B78" t="s">
        <v>1216</v>
      </c>
      <c r="C78" t="s">
        <v>96</v>
      </c>
      <c r="D78" t="s">
        <v>108</v>
      </c>
      <c r="E78" t="s">
        <v>1217</v>
      </c>
      <c r="F78" t="s">
        <v>609</v>
      </c>
      <c r="G78" t="s">
        <v>98</v>
      </c>
      <c r="H78" s="55">
        <v>25.15</v>
      </c>
      <c r="I78" s="55">
        <v>6944</v>
      </c>
      <c r="J78" s="55">
        <v>0</v>
      </c>
      <c r="K78" s="55">
        <v>1.746416</v>
      </c>
      <c r="L78" s="56">
        <v>0</v>
      </c>
      <c r="M78" s="56">
        <v>5.0000000000000001E-4</v>
      </c>
      <c r="N78" s="56">
        <v>0</v>
      </c>
    </row>
    <row r="79" spans="1:14">
      <c r="A79" t="s">
        <v>1218</v>
      </c>
      <c r="B79" t="s">
        <v>1219</v>
      </c>
      <c r="C79" t="s">
        <v>96</v>
      </c>
      <c r="D79" t="s">
        <v>108</v>
      </c>
      <c r="E79" t="s">
        <v>608</v>
      </c>
      <c r="F79" t="s">
        <v>609</v>
      </c>
      <c r="G79" t="s">
        <v>98</v>
      </c>
      <c r="H79" s="55">
        <v>123.44</v>
      </c>
      <c r="I79" s="55">
        <v>39900</v>
      </c>
      <c r="J79" s="55">
        <v>0</v>
      </c>
      <c r="K79" s="55">
        <v>49.252560000000003</v>
      </c>
      <c r="L79" s="56">
        <v>0</v>
      </c>
      <c r="M79" s="56">
        <v>1.34E-2</v>
      </c>
      <c r="N79" s="56">
        <v>4.0000000000000002E-4</v>
      </c>
    </row>
    <row r="80" spans="1:14">
      <c r="A80" t="s">
        <v>1220</v>
      </c>
      <c r="B80" t="s">
        <v>1221</v>
      </c>
      <c r="C80" t="s">
        <v>96</v>
      </c>
      <c r="D80" t="s">
        <v>108</v>
      </c>
      <c r="E80" t="s">
        <v>1222</v>
      </c>
      <c r="F80" t="s">
        <v>728</v>
      </c>
      <c r="G80" t="s">
        <v>98</v>
      </c>
      <c r="H80" s="55">
        <v>78.489999999999995</v>
      </c>
      <c r="I80" s="55">
        <v>10760</v>
      </c>
      <c r="J80" s="55">
        <v>0</v>
      </c>
      <c r="K80" s="55">
        <v>8.4455240000000007</v>
      </c>
      <c r="L80" s="56">
        <v>0</v>
      </c>
      <c r="M80" s="56">
        <v>2.3E-3</v>
      </c>
      <c r="N80" s="56">
        <v>1E-4</v>
      </c>
    </row>
    <row r="81" spans="1:14">
      <c r="A81" t="s">
        <v>1223</v>
      </c>
      <c r="B81" t="s">
        <v>1224</v>
      </c>
      <c r="C81" t="s">
        <v>96</v>
      </c>
      <c r="D81" t="s">
        <v>108</v>
      </c>
      <c r="E81" t="s">
        <v>1225</v>
      </c>
      <c r="F81" t="s">
        <v>728</v>
      </c>
      <c r="G81" t="s">
        <v>98</v>
      </c>
      <c r="H81" s="55">
        <v>47.44</v>
      </c>
      <c r="I81" s="55">
        <v>26550</v>
      </c>
      <c r="J81" s="55">
        <v>0</v>
      </c>
      <c r="K81" s="55">
        <v>12.595319999999999</v>
      </c>
      <c r="L81" s="56">
        <v>0</v>
      </c>
      <c r="M81" s="56">
        <v>3.3999999999999998E-3</v>
      </c>
      <c r="N81" s="56">
        <v>1E-4</v>
      </c>
    </row>
    <row r="82" spans="1:14">
      <c r="A82" t="s">
        <v>1226</v>
      </c>
      <c r="B82" t="s">
        <v>1227</v>
      </c>
      <c r="C82" t="s">
        <v>96</v>
      </c>
      <c r="D82" t="s">
        <v>108</v>
      </c>
      <c r="E82" t="s">
        <v>1228</v>
      </c>
      <c r="F82" t="s">
        <v>763</v>
      </c>
      <c r="G82" t="s">
        <v>98</v>
      </c>
      <c r="H82" s="55">
        <v>1091.8599999999999</v>
      </c>
      <c r="I82" s="55">
        <v>1064</v>
      </c>
      <c r="J82" s="55">
        <v>0</v>
      </c>
      <c r="K82" s="55">
        <v>11.6173904</v>
      </c>
      <c r="L82" s="56">
        <v>0</v>
      </c>
      <c r="M82" s="56">
        <v>3.2000000000000002E-3</v>
      </c>
      <c r="N82" s="56">
        <v>1E-4</v>
      </c>
    </row>
    <row r="83" spans="1:14">
      <c r="A83" t="s">
        <v>1229</v>
      </c>
      <c r="B83" t="s">
        <v>1230</v>
      </c>
      <c r="C83" t="s">
        <v>96</v>
      </c>
      <c r="D83" t="s">
        <v>108</v>
      </c>
      <c r="E83" t="s">
        <v>1231</v>
      </c>
      <c r="F83" t="s">
        <v>763</v>
      </c>
      <c r="G83" t="s">
        <v>98</v>
      </c>
      <c r="H83" s="55">
        <v>736.66</v>
      </c>
      <c r="I83" s="55">
        <v>459.3</v>
      </c>
      <c r="J83" s="55">
        <v>0</v>
      </c>
      <c r="K83" s="55">
        <v>3.3834793799999998</v>
      </c>
      <c r="L83" s="56">
        <v>0</v>
      </c>
      <c r="M83" s="56">
        <v>8.9999999999999998E-4</v>
      </c>
      <c r="N83" s="56">
        <v>0</v>
      </c>
    </row>
    <row r="84" spans="1:14">
      <c r="A84" t="s">
        <v>1232</v>
      </c>
      <c r="B84" t="s">
        <v>1233</v>
      </c>
      <c r="C84" t="s">
        <v>96</v>
      </c>
      <c r="D84" t="s">
        <v>108</v>
      </c>
      <c r="E84" t="s">
        <v>1234</v>
      </c>
      <c r="F84" t="s">
        <v>614</v>
      </c>
      <c r="G84" t="s">
        <v>98</v>
      </c>
      <c r="H84" s="55">
        <v>82.78</v>
      </c>
      <c r="I84" s="55">
        <v>4150</v>
      </c>
      <c r="J84" s="55">
        <v>0</v>
      </c>
      <c r="K84" s="55">
        <v>3.4353699999999998</v>
      </c>
      <c r="L84" s="56">
        <v>0</v>
      </c>
      <c r="M84" s="56">
        <v>8.9999999999999998E-4</v>
      </c>
      <c r="N84" s="56">
        <v>0</v>
      </c>
    </row>
    <row r="85" spans="1:14">
      <c r="A85" t="s">
        <v>1235</v>
      </c>
      <c r="B85" t="s">
        <v>1236</v>
      </c>
      <c r="C85" t="s">
        <v>96</v>
      </c>
      <c r="D85" t="s">
        <v>108</v>
      </c>
      <c r="E85" t="s">
        <v>631</v>
      </c>
      <c r="F85" t="s">
        <v>614</v>
      </c>
      <c r="G85" t="s">
        <v>98</v>
      </c>
      <c r="H85" s="55">
        <v>1450.82</v>
      </c>
      <c r="I85" s="55">
        <v>1210</v>
      </c>
      <c r="J85" s="55">
        <v>0</v>
      </c>
      <c r="K85" s="55">
        <v>17.554922000000001</v>
      </c>
      <c r="L85" s="56">
        <v>0</v>
      </c>
      <c r="M85" s="56">
        <v>4.7999999999999996E-3</v>
      </c>
      <c r="N85" s="56">
        <v>1E-4</v>
      </c>
    </row>
    <row r="86" spans="1:14">
      <c r="A86" t="s">
        <v>1237</v>
      </c>
      <c r="B86" t="s">
        <v>1238</v>
      </c>
      <c r="C86" t="s">
        <v>96</v>
      </c>
      <c r="D86" t="s">
        <v>108</v>
      </c>
      <c r="E86" t="s">
        <v>1239</v>
      </c>
      <c r="F86" t="s">
        <v>614</v>
      </c>
      <c r="G86" t="s">
        <v>98</v>
      </c>
      <c r="H86" s="55">
        <v>195.8</v>
      </c>
      <c r="I86" s="55">
        <v>5400</v>
      </c>
      <c r="J86" s="55">
        <v>0</v>
      </c>
      <c r="K86" s="55">
        <v>10.5732</v>
      </c>
      <c r="L86" s="56">
        <v>0</v>
      </c>
      <c r="M86" s="56">
        <v>2.8999999999999998E-3</v>
      </c>
      <c r="N86" s="56">
        <v>1E-4</v>
      </c>
    </row>
    <row r="87" spans="1:14">
      <c r="A87" t="s">
        <v>1240</v>
      </c>
      <c r="B87" t="s">
        <v>1241</v>
      </c>
      <c r="C87" t="s">
        <v>96</v>
      </c>
      <c r="D87" t="s">
        <v>108</v>
      </c>
      <c r="E87" t="s">
        <v>1242</v>
      </c>
      <c r="F87" t="s">
        <v>336</v>
      </c>
      <c r="G87" t="s">
        <v>98</v>
      </c>
      <c r="H87" s="55">
        <v>341.59</v>
      </c>
      <c r="I87" s="55">
        <v>3024</v>
      </c>
      <c r="J87" s="55">
        <v>0</v>
      </c>
      <c r="K87" s="55">
        <v>10.329681600000001</v>
      </c>
      <c r="L87" s="56">
        <v>0</v>
      </c>
      <c r="M87" s="56">
        <v>2.8E-3</v>
      </c>
      <c r="N87" s="56">
        <v>1E-4</v>
      </c>
    </row>
    <row r="88" spans="1:14">
      <c r="A88" t="s">
        <v>1243</v>
      </c>
      <c r="B88" t="s">
        <v>1244</v>
      </c>
      <c r="C88" t="s">
        <v>96</v>
      </c>
      <c r="D88" t="s">
        <v>108</v>
      </c>
      <c r="E88" t="s">
        <v>634</v>
      </c>
      <c r="F88" t="s">
        <v>336</v>
      </c>
      <c r="G88" t="s">
        <v>98</v>
      </c>
      <c r="H88" s="55">
        <v>88.61</v>
      </c>
      <c r="I88" s="55">
        <v>3447</v>
      </c>
      <c r="J88" s="55">
        <v>0</v>
      </c>
      <c r="K88" s="55">
        <v>3.0543866999999998</v>
      </c>
      <c r="L88" s="56">
        <v>0</v>
      </c>
      <c r="M88" s="56">
        <v>8.0000000000000004E-4</v>
      </c>
      <c r="N88" s="56">
        <v>0</v>
      </c>
    </row>
    <row r="89" spans="1:14">
      <c r="A89" t="s">
        <v>1245</v>
      </c>
      <c r="B89" t="s">
        <v>1246</v>
      </c>
      <c r="C89" t="s">
        <v>96</v>
      </c>
      <c r="D89" t="s">
        <v>108</v>
      </c>
      <c r="E89" t="s">
        <v>430</v>
      </c>
      <c r="F89" t="s">
        <v>336</v>
      </c>
      <c r="G89" t="s">
        <v>98</v>
      </c>
      <c r="H89" s="55">
        <v>17.89</v>
      </c>
      <c r="I89" s="55">
        <v>76070</v>
      </c>
      <c r="J89" s="55">
        <v>0</v>
      </c>
      <c r="K89" s="55">
        <v>13.608923000000001</v>
      </c>
      <c r="L89" s="56">
        <v>0</v>
      </c>
      <c r="M89" s="56">
        <v>3.7000000000000002E-3</v>
      </c>
      <c r="N89" s="56">
        <v>1E-4</v>
      </c>
    </row>
    <row r="90" spans="1:14">
      <c r="A90" t="s">
        <v>1247</v>
      </c>
      <c r="B90" t="s">
        <v>1248</v>
      </c>
      <c r="C90" t="s">
        <v>96</v>
      </c>
      <c r="D90" t="s">
        <v>108</v>
      </c>
      <c r="E90" t="s">
        <v>1249</v>
      </c>
      <c r="F90" t="s">
        <v>336</v>
      </c>
      <c r="G90" t="s">
        <v>98</v>
      </c>
      <c r="H90" s="55">
        <v>607.24</v>
      </c>
      <c r="I90" s="55">
        <v>884</v>
      </c>
      <c r="J90" s="55">
        <v>0</v>
      </c>
      <c r="K90" s="55">
        <v>5.3680016000000004</v>
      </c>
      <c r="L90" s="56">
        <v>0</v>
      </c>
      <c r="M90" s="56">
        <v>1.5E-3</v>
      </c>
      <c r="N90" s="56">
        <v>0</v>
      </c>
    </row>
    <row r="91" spans="1:14">
      <c r="A91" t="s">
        <v>1250</v>
      </c>
      <c r="B91" t="s">
        <v>1251</v>
      </c>
      <c r="C91" t="s">
        <v>96</v>
      </c>
      <c r="D91" t="s">
        <v>108</v>
      </c>
      <c r="E91" t="s">
        <v>463</v>
      </c>
      <c r="F91" t="s">
        <v>336</v>
      </c>
      <c r="G91" t="s">
        <v>98</v>
      </c>
      <c r="H91" s="55">
        <v>236.04</v>
      </c>
      <c r="I91" s="55">
        <v>8550</v>
      </c>
      <c r="J91" s="55">
        <v>0</v>
      </c>
      <c r="K91" s="55">
        <v>20.181419999999999</v>
      </c>
      <c r="L91" s="56">
        <v>0</v>
      </c>
      <c r="M91" s="56">
        <v>5.4999999999999997E-3</v>
      </c>
      <c r="N91" s="56">
        <v>2.0000000000000001E-4</v>
      </c>
    </row>
    <row r="92" spans="1:14">
      <c r="A92" t="s">
        <v>1252</v>
      </c>
      <c r="B92" t="s">
        <v>1253</v>
      </c>
      <c r="C92" t="s">
        <v>96</v>
      </c>
      <c r="D92" t="s">
        <v>108</v>
      </c>
      <c r="E92" t="s">
        <v>601</v>
      </c>
      <c r="F92" t="s">
        <v>336</v>
      </c>
      <c r="G92" t="s">
        <v>98</v>
      </c>
      <c r="H92" s="55">
        <v>7648.43</v>
      </c>
      <c r="I92" s="55">
        <v>169</v>
      </c>
      <c r="J92" s="55">
        <v>0</v>
      </c>
      <c r="K92" s="55">
        <v>12.925846699999999</v>
      </c>
      <c r="L92" s="56">
        <v>0</v>
      </c>
      <c r="M92" s="56">
        <v>3.5000000000000001E-3</v>
      </c>
      <c r="N92" s="56">
        <v>1E-4</v>
      </c>
    </row>
    <row r="93" spans="1:14">
      <c r="A93" t="s">
        <v>1254</v>
      </c>
      <c r="B93" t="s">
        <v>1255</v>
      </c>
      <c r="C93" t="s">
        <v>96</v>
      </c>
      <c r="D93" t="s">
        <v>108</v>
      </c>
      <c r="E93" t="s">
        <v>389</v>
      </c>
      <c r="F93" t="s">
        <v>336</v>
      </c>
      <c r="G93" t="s">
        <v>98</v>
      </c>
      <c r="H93" s="55">
        <v>89.43</v>
      </c>
      <c r="I93" s="55">
        <v>23770</v>
      </c>
      <c r="J93" s="55">
        <v>0.73307</v>
      </c>
      <c r="K93" s="55">
        <v>21.990580999999999</v>
      </c>
      <c r="L93" s="56">
        <v>0</v>
      </c>
      <c r="M93" s="56">
        <v>6.0000000000000001E-3</v>
      </c>
      <c r="N93" s="56">
        <v>2.0000000000000001E-4</v>
      </c>
    </row>
    <row r="94" spans="1:14">
      <c r="A94" t="s">
        <v>1256</v>
      </c>
      <c r="B94" t="s">
        <v>1257</v>
      </c>
      <c r="C94" t="s">
        <v>96</v>
      </c>
      <c r="D94" t="s">
        <v>108</v>
      </c>
      <c r="E94" t="s">
        <v>393</v>
      </c>
      <c r="F94" t="s">
        <v>336</v>
      </c>
      <c r="G94" t="s">
        <v>98</v>
      </c>
      <c r="H94" s="55">
        <v>1283.72</v>
      </c>
      <c r="I94" s="55">
        <v>1700</v>
      </c>
      <c r="J94" s="55">
        <v>0</v>
      </c>
      <c r="K94" s="55">
        <v>21.823239999999998</v>
      </c>
      <c r="L94" s="56">
        <v>0</v>
      </c>
      <c r="M94" s="56">
        <v>6.0000000000000001E-3</v>
      </c>
      <c r="N94" s="56">
        <v>2.0000000000000001E-4</v>
      </c>
    </row>
    <row r="95" spans="1:14">
      <c r="A95" t="s">
        <v>1258</v>
      </c>
      <c r="B95" t="s">
        <v>1259</v>
      </c>
      <c r="C95" t="s">
        <v>96</v>
      </c>
      <c r="D95" t="s">
        <v>108</v>
      </c>
      <c r="E95" t="s">
        <v>1260</v>
      </c>
      <c r="F95" t="s">
        <v>109</v>
      </c>
      <c r="G95" t="s">
        <v>98</v>
      </c>
      <c r="H95" s="55">
        <v>325.77999999999997</v>
      </c>
      <c r="I95" s="55">
        <v>1990</v>
      </c>
      <c r="J95" s="55">
        <v>0</v>
      </c>
      <c r="K95" s="55">
        <v>6.4830220000000001</v>
      </c>
      <c r="L95" s="56">
        <v>0</v>
      </c>
      <c r="M95" s="56">
        <v>1.8E-3</v>
      </c>
      <c r="N95" s="56">
        <v>1E-4</v>
      </c>
    </row>
    <row r="96" spans="1:14">
      <c r="A96" t="s">
        <v>1261</v>
      </c>
      <c r="B96" t="s">
        <v>1262</v>
      </c>
      <c r="C96" t="s">
        <v>96</v>
      </c>
      <c r="D96" t="s">
        <v>108</v>
      </c>
      <c r="E96" t="s">
        <v>1263</v>
      </c>
      <c r="F96" t="s">
        <v>1264</v>
      </c>
      <c r="G96" t="s">
        <v>98</v>
      </c>
      <c r="H96" s="55">
        <v>446.76</v>
      </c>
      <c r="I96" s="55">
        <v>4109</v>
      </c>
      <c r="J96" s="55">
        <v>0</v>
      </c>
      <c r="K96" s="55">
        <v>18.357368399999999</v>
      </c>
      <c r="L96" s="56">
        <v>0</v>
      </c>
      <c r="M96" s="56">
        <v>5.0000000000000001E-3</v>
      </c>
      <c r="N96" s="56">
        <v>2.0000000000000001E-4</v>
      </c>
    </row>
    <row r="97" spans="1:14">
      <c r="A97" t="s">
        <v>1265</v>
      </c>
      <c r="B97" t="s">
        <v>1266</v>
      </c>
      <c r="C97" t="s">
        <v>96</v>
      </c>
      <c r="D97" t="s">
        <v>108</v>
      </c>
      <c r="E97" t="s">
        <v>1267</v>
      </c>
      <c r="F97" t="s">
        <v>1268</v>
      </c>
      <c r="G97" t="s">
        <v>98</v>
      </c>
      <c r="H97" s="55">
        <v>155.53</v>
      </c>
      <c r="I97" s="55">
        <v>7405</v>
      </c>
      <c r="J97" s="55">
        <v>0</v>
      </c>
      <c r="K97" s="55">
        <v>11.516996499999999</v>
      </c>
      <c r="L97" s="56">
        <v>0</v>
      </c>
      <c r="M97" s="56">
        <v>3.0999999999999999E-3</v>
      </c>
      <c r="N97" s="56">
        <v>1E-4</v>
      </c>
    </row>
    <row r="98" spans="1:14">
      <c r="A98" t="s">
        <v>1269</v>
      </c>
      <c r="B98" t="s">
        <v>1270</v>
      </c>
      <c r="C98" t="s">
        <v>96</v>
      </c>
      <c r="D98" t="s">
        <v>108</v>
      </c>
      <c r="E98" t="s">
        <v>1271</v>
      </c>
      <c r="F98" t="s">
        <v>1268</v>
      </c>
      <c r="G98" t="s">
        <v>98</v>
      </c>
      <c r="H98" s="55">
        <v>84.04</v>
      </c>
      <c r="I98" s="55">
        <v>15690</v>
      </c>
      <c r="J98" s="55">
        <v>0</v>
      </c>
      <c r="K98" s="55">
        <v>13.185876</v>
      </c>
      <c r="L98" s="56">
        <v>0</v>
      </c>
      <c r="M98" s="56">
        <v>3.5999999999999999E-3</v>
      </c>
      <c r="N98" s="56">
        <v>1E-4</v>
      </c>
    </row>
    <row r="99" spans="1:14">
      <c r="A99" t="s">
        <v>1272</v>
      </c>
      <c r="B99" t="s">
        <v>1273</v>
      </c>
      <c r="C99" t="s">
        <v>96</v>
      </c>
      <c r="D99" t="s">
        <v>108</v>
      </c>
      <c r="E99" t="s">
        <v>1274</v>
      </c>
      <c r="F99" t="s">
        <v>1268</v>
      </c>
      <c r="G99" t="s">
        <v>98</v>
      </c>
      <c r="H99" s="55">
        <v>35.86</v>
      </c>
      <c r="I99" s="55">
        <v>24060</v>
      </c>
      <c r="J99" s="55">
        <v>0</v>
      </c>
      <c r="K99" s="55">
        <v>8.6279160000000008</v>
      </c>
      <c r="L99" s="56">
        <v>0</v>
      </c>
      <c r="M99" s="56">
        <v>2.3999999999999998E-3</v>
      </c>
      <c r="N99" s="56">
        <v>1E-4</v>
      </c>
    </row>
    <row r="100" spans="1:14">
      <c r="A100" t="s">
        <v>1275</v>
      </c>
      <c r="B100" t="s">
        <v>1276</v>
      </c>
      <c r="C100" t="s">
        <v>96</v>
      </c>
      <c r="D100" t="s">
        <v>108</v>
      </c>
      <c r="E100" t="s">
        <v>1277</v>
      </c>
      <c r="F100" t="s">
        <v>1268</v>
      </c>
      <c r="G100" t="s">
        <v>98</v>
      </c>
      <c r="H100" s="55">
        <v>164.69</v>
      </c>
      <c r="I100" s="55">
        <v>7154</v>
      </c>
      <c r="J100" s="55">
        <v>0</v>
      </c>
      <c r="K100" s="55">
        <v>11.7819226</v>
      </c>
      <c r="L100" s="56">
        <v>0</v>
      </c>
      <c r="M100" s="56">
        <v>3.2000000000000002E-3</v>
      </c>
      <c r="N100" s="56">
        <v>1E-4</v>
      </c>
    </row>
    <row r="101" spans="1:14">
      <c r="A101" t="s">
        <v>1278</v>
      </c>
      <c r="B101" t="s">
        <v>1279</v>
      </c>
      <c r="C101" t="s">
        <v>96</v>
      </c>
      <c r="D101" t="s">
        <v>108</v>
      </c>
      <c r="E101" t="s">
        <v>1280</v>
      </c>
      <c r="F101" t="s">
        <v>1268</v>
      </c>
      <c r="G101" t="s">
        <v>98</v>
      </c>
      <c r="H101" s="55">
        <v>32.86</v>
      </c>
      <c r="I101" s="55">
        <v>20210</v>
      </c>
      <c r="J101" s="55">
        <v>0</v>
      </c>
      <c r="K101" s="55">
        <v>6.641006</v>
      </c>
      <c r="L101" s="56">
        <v>0</v>
      </c>
      <c r="M101" s="56">
        <v>1.8E-3</v>
      </c>
      <c r="N101" s="56">
        <v>1E-4</v>
      </c>
    </row>
    <row r="102" spans="1:14">
      <c r="A102" t="s">
        <v>1281</v>
      </c>
      <c r="B102" t="s">
        <v>1282</v>
      </c>
      <c r="C102" t="s">
        <v>96</v>
      </c>
      <c r="D102" t="s">
        <v>108</v>
      </c>
      <c r="E102" t="s">
        <v>1283</v>
      </c>
      <c r="F102" t="s">
        <v>1268</v>
      </c>
      <c r="G102" t="s">
        <v>98</v>
      </c>
      <c r="H102" s="55">
        <v>2444.5</v>
      </c>
      <c r="I102" s="55">
        <v>1709</v>
      </c>
      <c r="J102" s="55">
        <v>0</v>
      </c>
      <c r="K102" s="55">
        <v>41.776505</v>
      </c>
      <c r="L102" s="56">
        <v>0</v>
      </c>
      <c r="M102" s="56">
        <v>1.14E-2</v>
      </c>
      <c r="N102" s="56">
        <v>2.9999999999999997E-4</v>
      </c>
    </row>
    <row r="103" spans="1:14">
      <c r="A103" t="s">
        <v>1284</v>
      </c>
      <c r="B103" t="s">
        <v>1285</v>
      </c>
      <c r="C103" t="s">
        <v>96</v>
      </c>
      <c r="D103" t="s">
        <v>108</v>
      </c>
      <c r="E103" t="s">
        <v>1286</v>
      </c>
      <c r="F103" t="s">
        <v>1287</v>
      </c>
      <c r="G103" t="s">
        <v>98</v>
      </c>
      <c r="H103" s="55">
        <v>688.51</v>
      </c>
      <c r="I103" s="55">
        <v>4651</v>
      </c>
      <c r="J103" s="55">
        <v>0</v>
      </c>
      <c r="K103" s="55">
        <v>32.022600099999998</v>
      </c>
      <c r="L103" s="56">
        <v>0</v>
      </c>
      <c r="M103" s="56">
        <v>8.6999999999999994E-3</v>
      </c>
      <c r="N103" s="56">
        <v>2.9999999999999997E-4</v>
      </c>
    </row>
    <row r="104" spans="1:14">
      <c r="A104" t="s">
        <v>1288</v>
      </c>
      <c r="B104" t="s">
        <v>1289</v>
      </c>
      <c r="C104" t="s">
        <v>96</v>
      </c>
      <c r="D104" t="s">
        <v>108</v>
      </c>
      <c r="E104" t="s">
        <v>1290</v>
      </c>
      <c r="F104" t="s">
        <v>1287</v>
      </c>
      <c r="G104" t="s">
        <v>98</v>
      </c>
      <c r="H104" s="55">
        <v>164.7</v>
      </c>
      <c r="I104" s="55">
        <v>19210</v>
      </c>
      <c r="J104" s="55">
        <v>0</v>
      </c>
      <c r="K104" s="55">
        <v>31.638870000000001</v>
      </c>
      <c r="L104" s="56">
        <v>0</v>
      </c>
      <c r="M104" s="56">
        <v>8.6E-3</v>
      </c>
      <c r="N104" s="56">
        <v>2.9999999999999997E-4</v>
      </c>
    </row>
    <row r="105" spans="1:14">
      <c r="A105" t="s">
        <v>1291</v>
      </c>
      <c r="B105" t="s">
        <v>1292</v>
      </c>
      <c r="C105" t="s">
        <v>96</v>
      </c>
      <c r="D105" t="s">
        <v>108</v>
      </c>
      <c r="E105" t="s">
        <v>1293</v>
      </c>
      <c r="F105" t="s">
        <v>1287</v>
      </c>
      <c r="G105" t="s">
        <v>98</v>
      </c>
      <c r="H105" s="55">
        <v>462.84</v>
      </c>
      <c r="I105" s="55">
        <v>6799</v>
      </c>
      <c r="J105" s="55">
        <v>0</v>
      </c>
      <c r="K105" s="55">
        <v>31.4684916</v>
      </c>
      <c r="L105" s="56">
        <v>0</v>
      </c>
      <c r="M105" s="56">
        <v>8.6E-3</v>
      </c>
      <c r="N105" s="56">
        <v>2.9999999999999997E-4</v>
      </c>
    </row>
    <row r="106" spans="1:14">
      <c r="A106" t="s">
        <v>1294</v>
      </c>
      <c r="B106" t="s">
        <v>1295</v>
      </c>
      <c r="C106" t="s">
        <v>96</v>
      </c>
      <c r="D106" t="s">
        <v>108</v>
      </c>
      <c r="E106" t="s">
        <v>1296</v>
      </c>
      <c r="F106" t="s">
        <v>110</v>
      </c>
      <c r="G106" t="s">
        <v>98</v>
      </c>
      <c r="H106" s="55">
        <v>45.48</v>
      </c>
      <c r="I106" s="55">
        <v>30260</v>
      </c>
      <c r="J106" s="55">
        <v>0</v>
      </c>
      <c r="K106" s="55">
        <v>13.762248</v>
      </c>
      <c r="L106" s="56">
        <v>0</v>
      </c>
      <c r="M106" s="56">
        <v>3.8E-3</v>
      </c>
      <c r="N106" s="56">
        <v>1E-4</v>
      </c>
    </row>
    <row r="107" spans="1:14">
      <c r="A107" t="s">
        <v>1297</v>
      </c>
      <c r="B107" t="s">
        <v>1298</v>
      </c>
      <c r="C107" t="s">
        <v>96</v>
      </c>
      <c r="D107" t="s">
        <v>108</v>
      </c>
      <c r="E107" t="s">
        <v>1299</v>
      </c>
      <c r="F107" t="s">
        <v>111</v>
      </c>
      <c r="G107" t="s">
        <v>98</v>
      </c>
      <c r="H107" s="55">
        <v>164.04</v>
      </c>
      <c r="I107" s="55">
        <v>509.6</v>
      </c>
      <c r="J107" s="55">
        <v>0</v>
      </c>
      <c r="K107" s="55">
        <v>0.83594784</v>
      </c>
      <c r="L107" s="56">
        <v>0</v>
      </c>
      <c r="M107" s="56">
        <v>2.0000000000000001E-4</v>
      </c>
      <c r="N107" s="56">
        <v>0</v>
      </c>
    </row>
    <row r="108" spans="1:14">
      <c r="A108" t="s">
        <v>1300</v>
      </c>
      <c r="B108" t="s">
        <v>1301</v>
      </c>
      <c r="C108" t="s">
        <v>96</v>
      </c>
      <c r="D108" t="s">
        <v>108</v>
      </c>
      <c r="E108" t="s">
        <v>1302</v>
      </c>
      <c r="F108" t="s">
        <v>111</v>
      </c>
      <c r="G108" t="s">
        <v>98</v>
      </c>
      <c r="H108" s="55">
        <v>324.61</v>
      </c>
      <c r="I108" s="55">
        <v>1320</v>
      </c>
      <c r="J108" s="55">
        <v>0</v>
      </c>
      <c r="K108" s="55">
        <v>4.2848519999999999</v>
      </c>
      <c r="L108" s="56">
        <v>0</v>
      </c>
      <c r="M108" s="56">
        <v>1.1999999999999999E-3</v>
      </c>
      <c r="N108" s="56">
        <v>0</v>
      </c>
    </row>
    <row r="109" spans="1:14">
      <c r="A109" t="s">
        <v>1303</v>
      </c>
      <c r="B109" t="s">
        <v>1304</v>
      </c>
      <c r="C109" t="s">
        <v>96</v>
      </c>
      <c r="D109" t="s">
        <v>108</v>
      </c>
      <c r="E109" t="s">
        <v>1305</v>
      </c>
      <c r="F109" t="s">
        <v>112</v>
      </c>
      <c r="G109" t="s">
        <v>98</v>
      </c>
      <c r="H109" s="55">
        <v>51.97</v>
      </c>
      <c r="I109" s="55">
        <v>7011</v>
      </c>
      <c r="J109" s="55">
        <v>0</v>
      </c>
      <c r="K109" s="55">
        <v>3.6436166999999999</v>
      </c>
      <c r="L109" s="56">
        <v>0</v>
      </c>
      <c r="M109" s="56">
        <v>1E-3</v>
      </c>
      <c r="N109" s="56">
        <v>0</v>
      </c>
    </row>
    <row r="110" spans="1:14">
      <c r="A110" t="s">
        <v>1306</v>
      </c>
      <c r="B110" t="s">
        <v>1307</v>
      </c>
      <c r="C110" t="s">
        <v>96</v>
      </c>
      <c r="D110" t="s">
        <v>108</v>
      </c>
      <c r="E110" t="s">
        <v>1308</v>
      </c>
      <c r="F110" t="s">
        <v>112</v>
      </c>
      <c r="G110" t="s">
        <v>98</v>
      </c>
      <c r="H110" s="55">
        <v>2.5099999999999998</v>
      </c>
      <c r="I110" s="55">
        <v>11150</v>
      </c>
      <c r="J110" s="55">
        <v>0</v>
      </c>
      <c r="K110" s="55">
        <v>0.27986499999999997</v>
      </c>
      <c r="L110" s="56">
        <v>0</v>
      </c>
      <c r="M110" s="56">
        <v>1E-4</v>
      </c>
      <c r="N110" s="56">
        <v>0</v>
      </c>
    </row>
    <row r="111" spans="1:14">
      <c r="A111" t="s">
        <v>1309</v>
      </c>
      <c r="B111" t="s">
        <v>1310</v>
      </c>
      <c r="C111" t="s">
        <v>96</v>
      </c>
      <c r="D111" t="s">
        <v>108</v>
      </c>
      <c r="E111" t="s">
        <v>1311</v>
      </c>
      <c r="F111" t="s">
        <v>113</v>
      </c>
      <c r="G111" t="s">
        <v>98</v>
      </c>
      <c r="H111" s="55">
        <v>1215.0999999999999</v>
      </c>
      <c r="I111" s="55">
        <v>1798</v>
      </c>
      <c r="J111" s="55">
        <v>0</v>
      </c>
      <c r="K111" s="55">
        <v>21.847498000000002</v>
      </c>
      <c r="L111" s="56">
        <v>0</v>
      </c>
      <c r="M111" s="56">
        <v>6.0000000000000001E-3</v>
      </c>
      <c r="N111" s="56">
        <v>2.0000000000000001E-4</v>
      </c>
    </row>
    <row r="112" spans="1:14">
      <c r="A112" t="s">
        <v>1312</v>
      </c>
      <c r="B112" t="s">
        <v>1313</v>
      </c>
      <c r="C112" t="s">
        <v>96</v>
      </c>
      <c r="D112" t="s">
        <v>108</v>
      </c>
      <c r="E112" t="s">
        <v>559</v>
      </c>
      <c r="F112" t="s">
        <v>113</v>
      </c>
      <c r="G112" t="s">
        <v>98</v>
      </c>
      <c r="H112" s="55">
        <v>1075.05</v>
      </c>
      <c r="I112" s="55">
        <v>1494</v>
      </c>
      <c r="J112" s="55">
        <v>0</v>
      </c>
      <c r="K112" s="55">
        <v>16.061247000000002</v>
      </c>
      <c r="L112" s="56">
        <v>0</v>
      </c>
      <c r="M112" s="56">
        <v>4.4000000000000003E-3</v>
      </c>
      <c r="N112" s="56">
        <v>1E-4</v>
      </c>
    </row>
    <row r="113" spans="1:14">
      <c r="A113" s="57" t="s">
        <v>1314</v>
      </c>
      <c r="B113" s="112" t="s">
        <v>3562</v>
      </c>
      <c r="C113" s="112" t="s">
        <v>3562</v>
      </c>
      <c r="D113" s="113" t="s">
        <v>3562</v>
      </c>
      <c r="E113" s="113" t="s">
        <v>3562</v>
      </c>
      <c r="F113" s="113" t="s">
        <v>3562</v>
      </c>
      <c r="G113" s="113" t="s">
        <v>3562</v>
      </c>
      <c r="H113" s="59">
        <v>39617.86</v>
      </c>
      <c r="I113" s="113" t="s">
        <v>3562</v>
      </c>
      <c r="J113" s="59">
        <v>0.24973999999999999</v>
      </c>
      <c r="K113" s="59">
        <v>166.31914583659051</v>
      </c>
      <c r="L113" s="113" t="s">
        <v>3562</v>
      </c>
      <c r="M113" s="58">
        <v>4.5400000000000003E-2</v>
      </c>
      <c r="N113" s="58">
        <v>1.4E-3</v>
      </c>
    </row>
    <row r="114" spans="1:14">
      <c r="A114" t="s">
        <v>1315</v>
      </c>
      <c r="B114" t="s">
        <v>1316</v>
      </c>
      <c r="C114" t="s">
        <v>96</v>
      </c>
      <c r="D114" t="s">
        <v>108</v>
      </c>
      <c r="E114" t="s">
        <v>1317</v>
      </c>
      <c r="F114" t="s">
        <v>1137</v>
      </c>
      <c r="G114" t="s">
        <v>98</v>
      </c>
      <c r="H114" s="55">
        <v>80.73</v>
      </c>
      <c r="I114" s="55">
        <v>113.3</v>
      </c>
      <c r="J114" s="55">
        <v>0</v>
      </c>
      <c r="K114" s="55">
        <v>9.1467090000000001E-2</v>
      </c>
      <c r="L114" s="56">
        <v>0</v>
      </c>
      <c r="M114" s="56">
        <v>0</v>
      </c>
      <c r="N114" s="56">
        <v>0</v>
      </c>
    </row>
    <row r="115" spans="1:14">
      <c r="A115" t="s">
        <v>1318</v>
      </c>
      <c r="B115" t="s">
        <v>1319</v>
      </c>
      <c r="C115" t="s">
        <v>96</v>
      </c>
      <c r="D115" t="s">
        <v>108</v>
      </c>
      <c r="E115" t="s">
        <v>1320</v>
      </c>
      <c r="F115" t="s">
        <v>317</v>
      </c>
      <c r="G115" t="s">
        <v>98</v>
      </c>
      <c r="H115" s="55">
        <v>102.29</v>
      </c>
      <c r="I115" s="55">
        <v>2602</v>
      </c>
      <c r="J115" s="55">
        <v>0</v>
      </c>
      <c r="K115" s="55">
        <v>2.6615858000000001</v>
      </c>
      <c r="L115" s="56">
        <v>0</v>
      </c>
      <c r="M115" s="56">
        <v>6.9999999999999999E-4</v>
      </c>
      <c r="N115" s="56">
        <v>0</v>
      </c>
    </row>
    <row r="116" spans="1:14">
      <c r="A116" t="s">
        <v>1321</v>
      </c>
      <c r="B116" t="s">
        <v>1322</v>
      </c>
      <c r="C116" t="s">
        <v>96</v>
      </c>
      <c r="D116" t="s">
        <v>108</v>
      </c>
      <c r="E116" t="s">
        <v>808</v>
      </c>
      <c r="F116" t="s">
        <v>669</v>
      </c>
      <c r="G116" t="s">
        <v>98</v>
      </c>
      <c r="H116" s="55">
        <v>15.86</v>
      </c>
      <c r="I116" s="55">
        <v>5400</v>
      </c>
      <c r="J116" s="55">
        <v>0</v>
      </c>
      <c r="K116" s="55">
        <v>0.85643999999999998</v>
      </c>
      <c r="L116" s="56">
        <v>0</v>
      </c>
      <c r="M116" s="56">
        <v>2.0000000000000001E-4</v>
      </c>
      <c r="N116" s="56">
        <v>0</v>
      </c>
    </row>
    <row r="117" spans="1:14">
      <c r="A117" t="s">
        <v>1323</v>
      </c>
      <c r="B117" t="s">
        <v>1324</v>
      </c>
      <c r="C117" t="s">
        <v>96</v>
      </c>
      <c r="D117" t="s">
        <v>108</v>
      </c>
      <c r="E117" t="s">
        <v>1325</v>
      </c>
      <c r="F117" t="s">
        <v>669</v>
      </c>
      <c r="G117" t="s">
        <v>98</v>
      </c>
      <c r="H117" s="55">
        <v>163.69999999999999</v>
      </c>
      <c r="I117" s="55">
        <v>1600</v>
      </c>
      <c r="J117" s="55">
        <v>0</v>
      </c>
      <c r="K117" s="55">
        <v>2.6192000000000002</v>
      </c>
      <c r="L117" s="56">
        <v>0</v>
      </c>
      <c r="M117" s="56">
        <v>6.9999999999999999E-4</v>
      </c>
      <c r="N117" s="56">
        <v>0</v>
      </c>
    </row>
    <row r="118" spans="1:14">
      <c r="A118" t="s">
        <v>1326</v>
      </c>
      <c r="B118" t="s">
        <v>1327</v>
      </c>
      <c r="C118" t="s">
        <v>96</v>
      </c>
      <c r="D118" t="s">
        <v>108</v>
      </c>
      <c r="E118" t="s">
        <v>1328</v>
      </c>
      <c r="F118" t="s">
        <v>669</v>
      </c>
      <c r="G118" t="s">
        <v>98</v>
      </c>
      <c r="H118" s="55">
        <v>187.38</v>
      </c>
      <c r="I118" s="55">
        <v>720.6</v>
      </c>
      <c r="J118" s="55">
        <v>0</v>
      </c>
      <c r="K118" s="55">
        <v>1.3502602800000001</v>
      </c>
      <c r="L118" s="56">
        <v>0</v>
      </c>
      <c r="M118" s="56">
        <v>4.0000000000000002E-4</v>
      </c>
      <c r="N118" s="56">
        <v>0</v>
      </c>
    </row>
    <row r="119" spans="1:14">
      <c r="A119" t="s">
        <v>1329</v>
      </c>
      <c r="B119" t="s">
        <v>1330</v>
      </c>
      <c r="C119" t="s">
        <v>96</v>
      </c>
      <c r="D119" t="s">
        <v>108</v>
      </c>
      <c r="E119" t="s">
        <v>1331</v>
      </c>
      <c r="F119" t="s">
        <v>669</v>
      </c>
      <c r="G119" t="s">
        <v>98</v>
      </c>
      <c r="H119" s="55">
        <v>176.95</v>
      </c>
      <c r="I119" s="55">
        <v>576.70000000000005</v>
      </c>
      <c r="J119" s="55">
        <v>0</v>
      </c>
      <c r="K119" s="55">
        <v>1.02047065</v>
      </c>
      <c r="L119" s="56">
        <v>0</v>
      </c>
      <c r="M119" s="56">
        <v>2.9999999999999997E-4</v>
      </c>
      <c r="N119" s="56">
        <v>0</v>
      </c>
    </row>
    <row r="120" spans="1:14">
      <c r="A120" t="s">
        <v>1332</v>
      </c>
      <c r="B120" t="s">
        <v>1333</v>
      </c>
      <c r="C120" t="s">
        <v>96</v>
      </c>
      <c r="D120" t="s">
        <v>108</v>
      </c>
      <c r="E120" t="s">
        <v>1334</v>
      </c>
      <c r="F120" t="s">
        <v>591</v>
      </c>
      <c r="G120" t="s">
        <v>98</v>
      </c>
      <c r="H120" s="55">
        <v>1830.43</v>
      </c>
      <c r="I120" s="55">
        <v>145.80000000000001</v>
      </c>
      <c r="J120" s="55">
        <v>0</v>
      </c>
      <c r="K120" s="55">
        <v>2.6687669399999998</v>
      </c>
      <c r="L120" s="56">
        <v>0</v>
      </c>
      <c r="M120" s="56">
        <v>6.9999999999999999E-4</v>
      </c>
      <c r="N120" s="56">
        <v>0</v>
      </c>
    </row>
    <row r="121" spans="1:14">
      <c r="A121" t="s">
        <v>1335</v>
      </c>
      <c r="B121" t="s">
        <v>1336</v>
      </c>
      <c r="C121" t="s">
        <v>96</v>
      </c>
      <c r="D121" t="s">
        <v>108</v>
      </c>
      <c r="E121" t="s">
        <v>1337</v>
      </c>
      <c r="F121" t="s">
        <v>1338</v>
      </c>
      <c r="G121" t="s">
        <v>98</v>
      </c>
      <c r="H121" s="55">
        <v>54.32</v>
      </c>
      <c r="I121" s="55">
        <v>2227</v>
      </c>
      <c r="J121" s="55">
        <v>0</v>
      </c>
      <c r="K121" s="55">
        <v>1.2097064</v>
      </c>
      <c r="L121" s="56">
        <v>0</v>
      </c>
      <c r="M121" s="56">
        <v>2.9999999999999997E-4</v>
      </c>
      <c r="N121" s="56">
        <v>0</v>
      </c>
    </row>
    <row r="122" spans="1:14">
      <c r="A122" t="s">
        <v>1339</v>
      </c>
      <c r="B122" t="s">
        <v>1340</v>
      </c>
      <c r="C122" t="s">
        <v>96</v>
      </c>
      <c r="D122" t="s">
        <v>108</v>
      </c>
      <c r="E122" t="s">
        <v>1341</v>
      </c>
      <c r="F122" t="s">
        <v>545</v>
      </c>
      <c r="G122" t="s">
        <v>98</v>
      </c>
      <c r="H122" s="55">
        <v>40.28</v>
      </c>
      <c r="I122" s="55">
        <v>29590</v>
      </c>
      <c r="J122" s="55">
        <v>0</v>
      </c>
      <c r="K122" s="55">
        <v>11.918851999999999</v>
      </c>
      <c r="L122" s="56">
        <v>0</v>
      </c>
      <c r="M122" s="56">
        <v>3.3E-3</v>
      </c>
      <c r="N122" s="56">
        <v>1E-4</v>
      </c>
    </row>
    <row r="123" spans="1:14">
      <c r="A123" t="s">
        <v>1342</v>
      </c>
      <c r="B123" t="s">
        <v>1343</v>
      </c>
      <c r="C123" t="s">
        <v>96</v>
      </c>
      <c r="D123" t="s">
        <v>108</v>
      </c>
      <c r="E123" t="s">
        <v>1344</v>
      </c>
      <c r="F123" t="s">
        <v>545</v>
      </c>
      <c r="G123" t="s">
        <v>98</v>
      </c>
      <c r="H123" s="55">
        <v>1.25</v>
      </c>
      <c r="I123" s="55">
        <v>164.4</v>
      </c>
      <c r="J123" s="55">
        <v>0</v>
      </c>
      <c r="K123" s="55">
        <v>2.055E-3</v>
      </c>
      <c r="L123" s="56">
        <v>0</v>
      </c>
      <c r="M123" s="56">
        <v>0</v>
      </c>
      <c r="N123" s="56">
        <v>0</v>
      </c>
    </row>
    <row r="124" spans="1:14">
      <c r="A124" t="s">
        <v>1345</v>
      </c>
      <c r="B124" t="s">
        <v>1346</v>
      </c>
      <c r="C124" t="s">
        <v>96</v>
      </c>
      <c r="D124" t="s">
        <v>108</v>
      </c>
      <c r="E124" t="s">
        <v>1347</v>
      </c>
      <c r="F124" t="s">
        <v>545</v>
      </c>
      <c r="G124" t="s">
        <v>98</v>
      </c>
      <c r="H124" s="55">
        <v>26.86</v>
      </c>
      <c r="I124" s="55">
        <v>2774.000031</v>
      </c>
      <c r="J124" s="55">
        <v>0</v>
      </c>
      <c r="K124" s="55">
        <v>0.74509640832659996</v>
      </c>
      <c r="L124" s="56">
        <v>0</v>
      </c>
      <c r="M124" s="56">
        <v>2.0000000000000001E-4</v>
      </c>
      <c r="N124" s="56">
        <v>0</v>
      </c>
    </row>
    <row r="125" spans="1:14">
      <c r="A125" t="s">
        <v>1348</v>
      </c>
      <c r="B125" t="s">
        <v>1349</v>
      </c>
      <c r="C125" t="s">
        <v>96</v>
      </c>
      <c r="D125" t="s">
        <v>108</v>
      </c>
      <c r="E125" t="s">
        <v>802</v>
      </c>
      <c r="F125" t="s">
        <v>545</v>
      </c>
      <c r="G125" t="s">
        <v>98</v>
      </c>
      <c r="H125" s="55">
        <v>826.39</v>
      </c>
      <c r="I125" s="55">
        <v>420.000001</v>
      </c>
      <c r="J125" s="55">
        <v>0</v>
      </c>
      <c r="K125" s="55">
        <v>3.4708380082638999</v>
      </c>
      <c r="L125" s="56">
        <v>0</v>
      </c>
      <c r="M125" s="56">
        <v>8.9999999999999998E-4</v>
      </c>
      <c r="N125" s="56">
        <v>0</v>
      </c>
    </row>
    <row r="126" spans="1:14">
      <c r="A126" t="s">
        <v>1350</v>
      </c>
      <c r="B126" t="s">
        <v>1351</v>
      </c>
      <c r="C126" t="s">
        <v>96</v>
      </c>
      <c r="D126" t="s">
        <v>108</v>
      </c>
      <c r="E126" t="s">
        <v>1352</v>
      </c>
      <c r="F126" t="s">
        <v>545</v>
      </c>
      <c r="G126" t="s">
        <v>98</v>
      </c>
      <c r="H126" s="55">
        <v>187.78</v>
      </c>
      <c r="I126" s="55">
        <v>3575</v>
      </c>
      <c r="J126" s="55">
        <v>0</v>
      </c>
      <c r="K126" s="55">
        <v>6.7131350000000003</v>
      </c>
      <c r="L126" s="56">
        <v>0</v>
      </c>
      <c r="M126" s="56">
        <v>1.8E-3</v>
      </c>
      <c r="N126" s="56">
        <v>1E-4</v>
      </c>
    </row>
    <row r="127" spans="1:14">
      <c r="A127" t="s">
        <v>1353</v>
      </c>
      <c r="B127" t="s">
        <v>1354</v>
      </c>
      <c r="C127" t="s">
        <v>96</v>
      </c>
      <c r="D127" t="s">
        <v>108</v>
      </c>
      <c r="E127" t="s">
        <v>1355</v>
      </c>
      <c r="F127" t="s">
        <v>1356</v>
      </c>
      <c r="G127" t="s">
        <v>98</v>
      </c>
      <c r="H127" s="55">
        <v>27.33</v>
      </c>
      <c r="I127" s="55">
        <v>1558</v>
      </c>
      <c r="J127" s="55">
        <v>0</v>
      </c>
      <c r="K127" s="55">
        <v>0.4258014</v>
      </c>
      <c r="L127" s="56">
        <v>0</v>
      </c>
      <c r="M127" s="56">
        <v>1E-4</v>
      </c>
      <c r="N127" s="56">
        <v>0</v>
      </c>
    </row>
    <row r="128" spans="1:14">
      <c r="A128" t="s">
        <v>1357</v>
      </c>
      <c r="B128" t="s">
        <v>1358</v>
      </c>
      <c r="C128" t="s">
        <v>96</v>
      </c>
      <c r="D128" t="s">
        <v>108</v>
      </c>
      <c r="E128" t="s">
        <v>1359</v>
      </c>
      <c r="F128" t="s">
        <v>1356</v>
      </c>
      <c r="G128" t="s">
        <v>98</v>
      </c>
      <c r="H128" s="55">
        <v>107.44</v>
      </c>
      <c r="I128" s="55">
        <v>627.29999999999995</v>
      </c>
      <c r="J128" s="55">
        <v>0</v>
      </c>
      <c r="K128" s="55">
        <v>0.67397112000000003</v>
      </c>
      <c r="L128" s="56">
        <v>0</v>
      </c>
      <c r="M128" s="56">
        <v>2.0000000000000001E-4</v>
      </c>
      <c r="N128" s="56">
        <v>0</v>
      </c>
    </row>
    <row r="129" spans="1:14">
      <c r="A129" t="s">
        <v>1360</v>
      </c>
      <c r="B129" t="s">
        <v>1361</v>
      </c>
      <c r="C129" t="s">
        <v>96</v>
      </c>
      <c r="D129" t="s">
        <v>108</v>
      </c>
      <c r="E129" t="s">
        <v>1362</v>
      </c>
      <c r="F129" t="s">
        <v>103</v>
      </c>
      <c r="G129" t="s">
        <v>98</v>
      </c>
      <c r="H129" s="55">
        <v>112.63</v>
      </c>
      <c r="I129" s="55">
        <v>2300</v>
      </c>
      <c r="J129" s="55">
        <v>0</v>
      </c>
      <c r="K129" s="55">
        <v>2.59049</v>
      </c>
      <c r="L129" s="56">
        <v>0</v>
      </c>
      <c r="M129" s="56">
        <v>6.9999999999999999E-4</v>
      </c>
      <c r="N129" s="56">
        <v>0</v>
      </c>
    </row>
    <row r="130" spans="1:14">
      <c r="A130" t="s">
        <v>1363</v>
      </c>
      <c r="B130" t="s">
        <v>1364</v>
      </c>
      <c r="C130" t="s">
        <v>96</v>
      </c>
      <c r="D130" t="s">
        <v>108</v>
      </c>
      <c r="E130" t="s">
        <v>1365</v>
      </c>
      <c r="F130" t="s">
        <v>103</v>
      </c>
      <c r="G130" t="s">
        <v>98</v>
      </c>
      <c r="H130" s="55">
        <v>26.21</v>
      </c>
      <c r="I130" s="55">
        <v>9550</v>
      </c>
      <c r="J130" s="55">
        <v>0</v>
      </c>
      <c r="K130" s="55">
        <v>2.5030549999999998</v>
      </c>
      <c r="L130" s="56">
        <v>0</v>
      </c>
      <c r="M130" s="56">
        <v>6.9999999999999999E-4</v>
      </c>
      <c r="N130" s="56">
        <v>0</v>
      </c>
    </row>
    <row r="131" spans="1:14">
      <c r="A131" t="s">
        <v>1366</v>
      </c>
      <c r="B131" t="s">
        <v>1367</v>
      </c>
      <c r="C131" t="s">
        <v>96</v>
      </c>
      <c r="D131" t="s">
        <v>108</v>
      </c>
      <c r="E131" t="s">
        <v>540</v>
      </c>
      <c r="F131" t="s">
        <v>103</v>
      </c>
      <c r="G131" t="s">
        <v>98</v>
      </c>
      <c r="H131" s="55">
        <v>12850.58</v>
      </c>
      <c r="I131" s="55">
        <v>65.599999999999994</v>
      </c>
      <c r="J131" s="55">
        <v>0</v>
      </c>
      <c r="K131" s="55">
        <v>8.4299804799999993</v>
      </c>
      <c r="L131" s="56">
        <v>0</v>
      </c>
      <c r="M131" s="56">
        <v>2.3E-3</v>
      </c>
      <c r="N131" s="56">
        <v>1E-4</v>
      </c>
    </row>
    <row r="132" spans="1:14">
      <c r="A132" t="s">
        <v>1368</v>
      </c>
      <c r="B132" t="s">
        <v>1369</v>
      </c>
      <c r="C132" t="s">
        <v>96</v>
      </c>
      <c r="D132" t="s">
        <v>108</v>
      </c>
      <c r="E132" t="s">
        <v>1370</v>
      </c>
      <c r="F132" t="s">
        <v>103</v>
      </c>
      <c r="G132" t="s">
        <v>98</v>
      </c>
      <c r="H132" s="55">
        <v>618.96</v>
      </c>
      <c r="I132" s="55">
        <v>507.8</v>
      </c>
      <c r="J132" s="55">
        <v>0</v>
      </c>
      <c r="K132" s="55">
        <v>3.14307888</v>
      </c>
      <c r="L132" s="56">
        <v>0</v>
      </c>
      <c r="M132" s="56">
        <v>8.9999999999999998E-4</v>
      </c>
      <c r="N132" s="56">
        <v>0</v>
      </c>
    </row>
    <row r="133" spans="1:14">
      <c r="A133" t="s">
        <v>1371</v>
      </c>
      <c r="B133" t="s">
        <v>1372</v>
      </c>
      <c r="C133" t="s">
        <v>96</v>
      </c>
      <c r="D133" t="s">
        <v>108</v>
      </c>
      <c r="E133" t="s">
        <v>672</v>
      </c>
      <c r="F133" t="s">
        <v>103</v>
      </c>
      <c r="G133" t="s">
        <v>98</v>
      </c>
      <c r="H133" s="55">
        <v>87.74</v>
      </c>
      <c r="I133" s="55">
        <v>4.9000000000000004</v>
      </c>
      <c r="J133" s="55">
        <v>0</v>
      </c>
      <c r="K133" s="55">
        <v>4.2992600000000001E-3</v>
      </c>
      <c r="L133" s="56">
        <v>0</v>
      </c>
      <c r="M133" s="56">
        <v>0</v>
      </c>
      <c r="N133" s="56">
        <v>0</v>
      </c>
    </row>
    <row r="134" spans="1:14">
      <c r="A134" t="s">
        <v>1373</v>
      </c>
      <c r="B134" t="s">
        <v>1374</v>
      </c>
      <c r="C134" t="s">
        <v>96</v>
      </c>
      <c r="D134" t="s">
        <v>108</v>
      </c>
      <c r="E134" t="s">
        <v>1375</v>
      </c>
      <c r="F134" t="s">
        <v>1086</v>
      </c>
      <c r="G134" t="s">
        <v>98</v>
      </c>
      <c r="H134" s="55">
        <v>130.18</v>
      </c>
      <c r="I134" s="55">
        <v>1336</v>
      </c>
      <c r="J134" s="55">
        <v>0</v>
      </c>
      <c r="K134" s="55">
        <v>1.7392048</v>
      </c>
      <c r="L134" s="56">
        <v>0</v>
      </c>
      <c r="M134" s="56">
        <v>5.0000000000000001E-4</v>
      </c>
      <c r="N134" s="56">
        <v>0</v>
      </c>
    </row>
    <row r="135" spans="1:14">
      <c r="A135" t="s">
        <v>1376</v>
      </c>
      <c r="B135" t="s">
        <v>1377</v>
      </c>
      <c r="C135" t="s">
        <v>96</v>
      </c>
      <c r="D135" t="s">
        <v>108</v>
      </c>
      <c r="E135" t="s">
        <v>1378</v>
      </c>
      <c r="F135" t="s">
        <v>1379</v>
      </c>
      <c r="G135" t="s">
        <v>98</v>
      </c>
      <c r="H135" s="55">
        <v>179.01</v>
      </c>
      <c r="I135" s="55">
        <v>574</v>
      </c>
      <c r="J135" s="55">
        <v>0</v>
      </c>
      <c r="K135" s="55">
        <v>1.0275174</v>
      </c>
      <c r="L135" s="56">
        <v>0</v>
      </c>
      <c r="M135" s="56">
        <v>2.9999999999999997E-4</v>
      </c>
      <c r="N135" s="56">
        <v>0</v>
      </c>
    </row>
    <row r="136" spans="1:14">
      <c r="A136" t="s">
        <v>1380</v>
      </c>
      <c r="B136" t="s">
        <v>1381</v>
      </c>
      <c r="C136" t="s">
        <v>96</v>
      </c>
      <c r="D136" t="s">
        <v>108</v>
      </c>
      <c r="E136" t="s">
        <v>1382</v>
      </c>
      <c r="F136" t="s">
        <v>473</v>
      </c>
      <c r="G136" t="s">
        <v>98</v>
      </c>
      <c r="H136" s="55">
        <v>221.54</v>
      </c>
      <c r="I136" s="55">
        <v>900</v>
      </c>
      <c r="J136" s="55">
        <v>0</v>
      </c>
      <c r="K136" s="55">
        <v>1.99386</v>
      </c>
      <c r="L136" s="56">
        <v>0</v>
      </c>
      <c r="M136" s="56">
        <v>5.0000000000000001E-4</v>
      </c>
      <c r="N136" s="56">
        <v>0</v>
      </c>
    </row>
    <row r="137" spans="1:14">
      <c r="A137" t="s">
        <v>1383</v>
      </c>
      <c r="B137" t="s">
        <v>1384</v>
      </c>
      <c r="C137" t="s">
        <v>96</v>
      </c>
      <c r="D137" t="s">
        <v>108</v>
      </c>
      <c r="E137" t="s">
        <v>1385</v>
      </c>
      <c r="F137" t="s">
        <v>473</v>
      </c>
      <c r="G137" t="s">
        <v>98</v>
      </c>
      <c r="H137" s="55">
        <v>138.32</v>
      </c>
      <c r="I137" s="55">
        <v>951.2</v>
      </c>
      <c r="J137" s="55">
        <v>0</v>
      </c>
      <c r="K137" s="55">
        <v>1.31569984</v>
      </c>
      <c r="L137" s="56">
        <v>0</v>
      </c>
      <c r="M137" s="56">
        <v>4.0000000000000002E-4</v>
      </c>
      <c r="N137" s="56">
        <v>0</v>
      </c>
    </row>
    <row r="138" spans="1:14">
      <c r="A138" t="s">
        <v>1386</v>
      </c>
      <c r="B138" t="s">
        <v>1387</v>
      </c>
      <c r="C138" t="s">
        <v>96</v>
      </c>
      <c r="D138" t="s">
        <v>108</v>
      </c>
      <c r="E138" t="s">
        <v>1388</v>
      </c>
      <c r="F138" t="s">
        <v>473</v>
      </c>
      <c r="G138" t="s">
        <v>98</v>
      </c>
      <c r="H138" s="55">
        <v>60.43</v>
      </c>
      <c r="I138" s="55">
        <v>417.2</v>
      </c>
      <c r="J138" s="55">
        <v>0</v>
      </c>
      <c r="K138" s="55">
        <v>0.25211396000000003</v>
      </c>
      <c r="L138" s="56">
        <v>0</v>
      </c>
      <c r="M138" s="56">
        <v>1E-4</v>
      </c>
      <c r="N138" s="56">
        <v>0</v>
      </c>
    </row>
    <row r="139" spans="1:14">
      <c r="A139" t="s">
        <v>1389</v>
      </c>
      <c r="B139" t="s">
        <v>1390</v>
      </c>
      <c r="C139" t="s">
        <v>96</v>
      </c>
      <c r="D139" t="s">
        <v>108</v>
      </c>
      <c r="E139" t="s">
        <v>1391</v>
      </c>
      <c r="F139" t="s">
        <v>473</v>
      </c>
      <c r="G139" t="s">
        <v>98</v>
      </c>
      <c r="H139" s="55">
        <v>1055.0899999999999</v>
      </c>
      <c r="I139" s="55">
        <v>1100</v>
      </c>
      <c r="J139" s="55">
        <v>0.17771999999999999</v>
      </c>
      <c r="K139" s="55">
        <v>11.783709999999999</v>
      </c>
      <c r="L139" s="56">
        <v>0</v>
      </c>
      <c r="M139" s="56">
        <v>3.2000000000000002E-3</v>
      </c>
      <c r="N139" s="56">
        <v>1E-4</v>
      </c>
    </row>
    <row r="140" spans="1:14">
      <c r="A140" t="s">
        <v>1392</v>
      </c>
      <c r="B140" t="s">
        <v>1393</v>
      </c>
      <c r="C140" t="s">
        <v>96</v>
      </c>
      <c r="D140" t="s">
        <v>108</v>
      </c>
      <c r="E140" t="s">
        <v>1394</v>
      </c>
      <c r="F140" t="s">
        <v>473</v>
      </c>
      <c r="G140" t="s">
        <v>98</v>
      </c>
      <c r="H140" s="55">
        <v>132.58000000000001</v>
      </c>
      <c r="I140" s="55">
        <v>3813</v>
      </c>
      <c r="J140" s="55">
        <v>0</v>
      </c>
      <c r="K140" s="55">
        <v>5.0552754000000002</v>
      </c>
      <c r="L140" s="56">
        <v>0</v>
      </c>
      <c r="M140" s="56">
        <v>1.4E-3</v>
      </c>
      <c r="N140" s="56">
        <v>0</v>
      </c>
    </row>
    <row r="141" spans="1:14">
      <c r="A141" t="s">
        <v>1395</v>
      </c>
      <c r="B141" t="s">
        <v>1396</v>
      </c>
      <c r="C141" t="s">
        <v>96</v>
      </c>
      <c r="D141" t="s">
        <v>108</v>
      </c>
      <c r="E141" t="s">
        <v>1397</v>
      </c>
      <c r="F141" t="s">
        <v>473</v>
      </c>
      <c r="G141" t="s">
        <v>98</v>
      </c>
      <c r="H141" s="55">
        <v>677.71</v>
      </c>
      <c r="I141" s="55">
        <v>311.2</v>
      </c>
      <c r="J141" s="55">
        <v>0</v>
      </c>
      <c r="K141" s="55">
        <v>2.1090335200000001</v>
      </c>
      <c r="L141" s="56">
        <v>0</v>
      </c>
      <c r="M141" s="56">
        <v>5.9999999999999995E-4</v>
      </c>
      <c r="N141" s="56">
        <v>0</v>
      </c>
    </row>
    <row r="142" spans="1:14">
      <c r="A142" t="s">
        <v>1398</v>
      </c>
      <c r="B142" t="s">
        <v>1399</v>
      </c>
      <c r="C142" t="s">
        <v>96</v>
      </c>
      <c r="D142" t="s">
        <v>108</v>
      </c>
      <c r="E142" t="s">
        <v>1400</v>
      </c>
      <c r="F142" t="s">
        <v>473</v>
      </c>
      <c r="G142" t="s">
        <v>98</v>
      </c>
      <c r="H142" s="55">
        <v>40.93</v>
      </c>
      <c r="I142" s="55">
        <v>5397</v>
      </c>
      <c r="J142" s="55">
        <v>0</v>
      </c>
      <c r="K142" s="55">
        <v>2.2089921000000001</v>
      </c>
      <c r="L142" s="56">
        <v>0</v>
      </c>
      <c r="M142" s="56">
        <v>5.9999999999999995E-4</v>
      </c>
      <c r="N142" s="56">
        <v>0</v>
      </c>
    </row>
    <row r="143" spans="1:14">
      <c r="A143" t="s">
        <v>1401</v>
      </c>
      <c r="B143" t="s">
        <v>1402</v>
      </c>
      <c r="C143" t="s">
        <v>96</v>
      </c>
      <c r="D143" t="s">
        <v>108</v>
      </c>
      <c r="E143" t="s">
        <v>1403</v>
      </c>
      <c r="F143" t="s">
        <v>473</v>
      </c>
      <c r="G143" t="s">
        <v>98</v>
      </c>
      <c r="H143" s="55">
        <v>160.47999999999999</v>
      </c>
      <c r="I143" s="55">
        <v>1035</v>
      </c>
      <c r="J143" s="55">
        <v>0</v>
      </c>
      <c r="K143" s="55">
        <v>1.660968</v>
      </c>
      <c r="L143" s="56">
        <v>0</v>
      </c>
      <c r="M143" s="56">
        <v>5.0000000000000001E-4</v>
      </c>
      <c r="N143" s="56">
        <v>0</v>
      </c>
    </row>
    <row r="144" spans="1:14">
      <c r="A144" t="s">
        <v>1404</v>
      </c>
      <c r="B144" t="s">
        <v>1405</v>
      </c>
      <c r="C144" t="s">
        <v>96</v>
      </c>
      <c r="D144" t="s">
        <v>108</v>
      </c>
      <c r="E144" t="s">
        <v>1406</v>
      </c>
      <c r="F144" t="s">
        <v>1108</v>
      </c>
      <c r="G144" t="s">
        <v>98</v>
      </c>
      <c r="H144" s="55">
        <v>95.95</v>
      </c>
      <c r="I144" s="55">
        <v>2373</v>
      </c>
      <c r="J144" s="55">
        <v>0</v>
      </c>
      <c r="K144" s="55">
        <v>2.2768934999999999</v>
      </c>
      <c r="L144" s="56">
        <v>0</v>
      </c>
      <c r="M144" s="56">
        <v>5.9999999999999995E-4</v>
      </c>
      <c r="N144" s="56">
        <v>0</v>
      </c>
    </row>
    <row r="145" spans="1:14">
      <c r="A145" t="s">
        <v>1407</v>
      </c>
      <c r="B145" t="s">
        <v>1408</v>
      </c>
      <c r="C145" t="s">
        <v>96</v>
      </c>
      <c r="D145" t="s">
        <v>108</v>
      </c>
      <c r="E145" t="s">
        <v>1409</v>
      </c>
      <c r="F145" t="s">
        <v>1108</v>
      </c>
      <c r="G145" t="s">
        <v>98</v>
      </c>
      <c r="H145" s="55">
        <v>4.05</v>
      </c>
      <c r="I145" s="55">
        <v>14000</v>
      </c>
      <c r="J145" s="55">
        <v>0</v>
      </c>
      <c r="K145" s="55">
        <v>0.56699999999999995</v>
      </c>
      <c r="L145" s="56">
        <v>0</v>
      </c>
      <c r="M145" s="56">
        <v>2.0000000000000001E-4</v>
      </c>
      <c r="N145" s="56">
        <v>0</v>
      </c>
    </row>
    <row r="146" spans="1:14">
      <c r="A146" t="s">
        <v>1410</v>
      </c>
      <c r="B146" t="s">
        <v>1411</v>
      </c>
      <c r="C146" t="s">
        <v>96</v>
      </c>
      <c r="D146" t="s">
        <v>108</v>
      </c>
      <c r="E146" t="s">
        <v>1412</v>
      </c>
      <c r="F146" t="s">
        <v>1108</v>
      </c>
      <c r="G146" t="s">
        <v>98</v>
      </c>
      <c r="H146" s="55">
        <v>69.849999999999994</v>
      </c>
      <c r="I146" s="55">
        <v>6480</v>
      </c>
      <c r="J146" s="55">
        <v>0</v>
      </c>
      <c r="K146" s="55">
        <v>4.5262799999999999</v>
      </c>
      <c r="L146" s="56">
        <v>0</v>
      </c>
      <c r="M146" s="56">
        <v>1.1999999999999999E-3</v>
      </c>
      <c r="N146" s="56">
        <v>0</v>
      </c>
    </row>
    <row r="147" spans="1:14">
      <c r="A147" t="s">
        <v>1413</v>
      </c>
      <c r="B147" t="s">
        <v>1414</v>
      </c>
      <c r="C147" t="s">
        <v>96</v>
      </c>
      <c r="D147" t="s">
        <v>108</v>
      </c>
      <c r="E147" t="s">
        <v>1415</v>
      </c>
      <c r="F147" t="s">
        <v>1108</v>
      </c>
      <c r="G147" t="s">
        <v>98</v>
      </c>
      <c r="H147" s="55">
        <v>443.56</v>
      </c>
      <c r="I147" s="55">
        <v>1411</v>
      </c>
      <c r="J147" s="55">
        <v>0</v>
      </c>
      <c r="K147" s="55">
        <v>6.2586316000000002</v>
      </c>
      <c r="L147" s="56">
        <v>0</v>
      </c>
      <c r="M147" s="56">
        <v>1.6999999999999999E-3</v>
      </c>
      <c r="N147" s="56">
        <v>1E-4</v>
      </c>
    </row>
    <row r="148" spans="1:14">
      <c r="A148" t="s">
        <v>1416</v>
      </c>
      <c r="B148" t="s">
        <v>1417</v>
      </c>
      <c r="C148" t="s">
        <v>96</v>
      </c>
      <c r="D148" t="s">
        <v>108</v>
      </c>
      <c r="E148" t="s">
        <v>1418</v>
      </c>
      <c r="F148" t="s">
        <v>1419</v>
      </c>
      <c r="G148" t="s">
        <v>98</v>
      </c>
      <c r="H148" s="55">
        <v>133.01</v>
      </c>
      <c r="I148" s="55">
        <v>710.8</v>
      </c>
      <c r="J148" s="55">
        <v>0</v>
      </c>
      <c r="K148" s="55">
        <v>0.94543507999999998</v>
      </c>
      <c r="L148" s="56">
        <v>0</v>
      </c>
      <c r="M148" s="56">
        <v>2.9999999999999997E-4</v>
      </c>
      <c r="N148" s="56">
        <v>0</v>
      </c>
    </row>
    <row r="149" spans="1:14">
      <c r="A149" t="s">
        <v>1420</v>
      </c>
      <c r="B149" t="s">
        <v>1421</v>
      </c>
      <c r="C149" t="s">
        <v>96</v>
      </c>
      <c r="D149" t="s">
        <v>108</v>
      </c>
      <c r="E149" t="s">
        <v>1422</v>
      </c>
      <c r="F149" t="s">
        <v>609</v>
      </c>
      <c r="G149" t="s">
        <v>98</v>
      </c>
      <c r="H149" s="55">
        <v>66.010000000000005</v>
      </c>
      <c r="I149" s="55">
        <v>7000</v>
      </c>
      <c r="J149" s="55">
        <v>0</v>
      </c>
      <c r="K149" s="55">
        <v>4.6207000000000003</v>
      </c>
      <c r="L149" s="56">
        <v>0</v>
      </c>
      <c r="M149" s="56">
        <v>1.2999999999999999E-3</v>
      </c>
      <c r="N149" s="56">
        <v>0</v>
      </c>
    </row>
    <row r="150" spans="1:14">
      <c r="A150" t="s">
        <v>1423</v>
      </c>
      <c r="B150" t="s">
        <v>1424</v>
      </c>
      <c r="C150" t="s">
        <v>96</v>
      </c>
      <c r="D150" t="s">
        <v>108</v>
      </c>
      <c r="E150" t="s">
        <v>1425</v>
      </c>
      <c r="F150" t="s">
        <v>728</v>
      </c>
      <c r="G150" t="s">
        <v>98</v>
      </c>
      <c r="H150" s="55">
        <v>196.44</v>
      </c>
      <c r="I150" s="55">
        <v>468</v>
      </c>
      <c r="J150" s="55">
        <v>0</v>
      </c>
      <c r="K150" s="55">
        <v>0.91933920000000002</v>
      </c>
      <c r="L150" s="56">
        <v>0</v>
      </c>
      <c r="M150" s="56">
        <v>2.9999999999999997E-4</v>
      </c>
      <c r="N150" s="56">
        <v>0</v>
      </c>
    </row>
    <row r="151" spans="1:14">
      <c r="A151" t="s">
        <v>1426</v>
      </c>
      <c r="B151" t="s">
        <v>1427</v>
      </c>
      <c r="C151" t="s">
        <v>96</v>
      </c>
      <c r="D151" t="s">
        <v>108</v>
      </c>
      <c r="E151" t="s">
        <v>1428</v>
      </c>
      <c r="F151" t="s">
        <v>728</v>
      </c>
      <c r="G151" t="s">
        <v>98</v>
      </c>
      <c r="H151" s="55">
        <v>677.73</v>
      </c>
      <c r="I151" s="55">
        <v>230.2</v>
      </c>
      <c r="J151" s="55">
        <v>0</v>
      </c>
      <c r="K151" s="55">
        <v>1.56013446</v>
      </c>
      <c r="L151" s="56">
        <v>0</v>
      </c>
      <c r="M151" s="56">
        <v>4.0000000000000002E-4</v>
      </c>
      <c r="N151" s="56">
        <v>0</v>
      </c>
    </row>
    <row r="152" spans="1:14">
      <c r="A152" t="s">
        <v>1429</v>
      </c>
      <c r="B152" t="s">
        <v>1430</v>
      </c>
      <c r="C152" t="s">
        <v>96</v>
      </c>
      <c r="D152" t="s">
        <v>108</v>
      </c>
      <c r="E152" t="s">
        <v>1431</v>
      </c>
      <c r="F152" t="s">
        <v>728</v>
      </c>
      <c r="G152" t="s">
        <v>98</v>
      </c>
      <c r="H152" s="55">
        <v>260.23</v>
      </c>
      <c r="I152" s="55">
        <v>776.5</v>
      </c>
      <c r="J152" s="55">
        <v>0</v>
      </c>
      <c r="K152" s="55">
        <v>2.0206859499999998</v>
      </c>
      <c r="L152" s="56">
        <v>0</v>
      </c>
      <c r="M152" s="56">
        <v>5.9999999999999995E-4</v>
      </c>
      <c r="N152" s="56">
        <v>0</v>
      </c>
    </row>
    <row r="153" spans="1:14">
      <c r="A153" t="s">
        <v>1432</v>
      </c>
      <c r="B153" t="s">
        <v>1433</v>
      </c>
      <c r="C153" t="s">
        <v>96</v>
      </c>
      <c r="D153" t="s">
        <v>108</v>
      </c>
      <c r="E153" t="s">
        <v>1434</v>
      </c>
      <c r="F153" t="s">
        <v>763</v>
      </c>
      <c r="G153" t="s">
        <v>98</v>
      </c>
      <c r="H153" s="55">
        <v>54.61</v>
      </c>
      <c r="I153" s="55">
        <v>11590</v>
      </c>
      <c r="J153" s="55">
        <v>0</v>
      </c>
      <c r="K153" s="55">
        <v>6.3292989999999998</v>
      </c>
      <c r="L153" s="56">
        <v>0</v>
      </c>
      <c r="M153" s="56">
        <v>1.6999999999999999E-3</v>
      </c>
      <c r="N153" s="56">
        <v>1E-4</v>
      </c>
    </row>
    <row r="154" spans="1:14">
      <c r="A154" t="s">
        <v>1435</v>
      </c>
      <c r="B154" t="s">
        <v>1436</v>
      </c>
      <c r="C154" t="s">
        <v>96</v>
      </c>
      <c r="D154" t="s">
        <v>108</v>
      </c>
      <c r="E154" t="s">
        <v>1437</v>
      </c>
      <c r="F154" t="s">
        <v>763</v>
      </c>
      <c r="G154" t="s">
        <v>98</v>
      </c>
      <c r="H154" s="55">
        <v>11.49</v>
      </c>
      <c r="I154" s="55">
        <v>19800</v>
      </c>
      <c r="J154" s="55">
        <v>0</v>
      </c>
      <c r="K154" s="55">
        <v>2.27502</v>
      </c>
      <c r="L154" s="56">
        <v>0</v>
      </c>
      <c r="M154" s="56">
        <v>5.9999999999999995E-4</v>
      </c>
      <c r="N154" s="56">
        <v>0</v>
      </c>
    </row>
    <row r="155" spans="1:14">
      <c r="A155" t="s">
        <v>1438</v>
      </c>
      <c r="B155" t="s">
        <v>1439</v>
      </c>
      <c r="C155" t="s">
        <v>96</v>
      </c>
      <c r="D155" t="s">
        <v>108</v>
      </c>
      <c r="E155" t="s">
        <v>1440</v>
      </c>
      <c r="F155" t="s">
        <v>763</v>
      </c>
      <c r="G155" t="s">
        <v>98</v>
      </c>
      <c r="H155" s="55">
        <v>82.94</v>
      </c>
      <c r="I155" s="55">
        <v>233.7</v>
      </c>
      <c r="J155" s="55">
        <v>0</v>
      </c>
      <c r="K155" s="55">
        <v>0.19383078000000001</v>
      </c>
      <c r="L155" s="56">
        <v>0</v>
      </c>
      <c r="M155" s="56">
        <v>1E-4</v>
      </c>
      <c r="N155" s="56">
        <v>0</v>
      </c>
    </row>
    <row r="156" spans="1:14">
      <c r="A156" t="s">
        <v>1441</v>
      </c>
      <c r="B156" t="s">
        <v>1442</v>
      </c>
      <c r="C156" t="s">
        <v>96</v>
      </c>
      <c r="D156" t="s">
        <v>108</v>
      </c>
      <c r="E156" t="s">
        <v>1443</v>
      </c>
      <c r="F156" t="s">
        <v>614</v>
      </c>
      <c r="G156" t="s">
        <v>98</v>
      </c>
      <c r="H156" s="55">
        <v>802.06</v>
      </c>
      <c r="I156" s="55">
        <v>512</v>
      </c>
      <c r="J156" s="55">
        <v>0</v>
      </c>
      <c r="K156" s="55">
        <v>4.1065471999999996</v>
      </c>
      <c r="L156" s="56">
        <v>0</v>
      </c>
      <c r="M156" s="56">
        <v>1.1000000000000001E-3</v>
      </c>
      <c r="N156" s="56">
        <v>0</v>
      </c>
    </row>
    <row r="157" spans="1:14">
      <c r="A157" t="s">
        <v>1444</v>
      </c>
      <c r="B157" t="s">
        <v>1445</v>
      </c>
      <c r="C157" t="s">
        <v>96</v>
      </c>
      <c r="D157" t="s">
        <v>108</v>
      </c>
      <c r="E157" t="s">
        <v>1446</v>
      </c>
      <c r="F157" t="s">
        <v>614</v>
      </c>
      <c r="G157" t="s">
        <v>98</v>
      </c>
      <c r="H157" s="55">
        <v>14.7</v>
      </c>
      <c r="I157" s="55">
        <v>6898</v>
      </c>
      <c r="J157" s="55">
        <v>0</v>
      </c>
      <c r="K157" s="55">
        <v>1.014006</v>
      </c>
      <c r="L157" s="56">
        <v>0</v>
      </c>
      <c r="M157" s="56">
        <v>2.9999999999999997E-4</v>
      </c>
      <c r="N157" s="56">
        <v>0</v>
      </c>
    </row>
    <row r="158" spans="1:14">
      <c r="A158" t="s">
        <v>1447</v>
      </c>
      <c r="B158" t="s">
        <v>1448</v>
      </c>
      <c r="C158" t="s">
        <v>96</v>
      </c>
      <c r="D158" t="s">
        <v>108</v>
      </c>
      <c r="E158" t="s">
        <v>815</v>
      </c>
      <c r="F158" t="s">
        <v>336</v>
      </c>
      <c r="G158" t="s">
        <v>98</v>
      </c>
      <c r="H158" s="55">
        <v>1245.04</v>
      </c>
      <c r="I158" s="55">
        <v>394</v>
      </c>
      <c r="J158" s="55">
        <v>0</v>
      </c>
      <c r="K158" s="55">
        <v>4.9054576000000001</v>
      </c>
      <c r="L158" s="56">
        <v>0</v>
      </c>
      <c r="M158" s="56">
        <v>1.2999999999999999E-3</v>
      </c>
      <c r="N158" s="56">
        <v>0</v>
      </c>
    </row>
    <row r="159" spans="1:14">
      <c r="A159" t="s">
        <v>1449</v>
      </c>
      <c r="B159" t="s">
        <v>1450</v>
      </c>
      <c r="C159" t="s">
        <v>96</v>
      </c>
      <c r="D159" t="s">
        <v>108</v>
      </c>
      <c r="E159" t="s">
        <v>1451</v>
      </c>
      <c r="F159" t="s">
        <v>1452</v>
      </c>
      <c r="G159" t="s">
        <v>98</v>
      </c>
      <c r="H159" s="55">
        <v>1979.91</v>
      </c>
      <c r="I159" s="55">
        <v>160.30000000000001</v>
      </c>
      <c r="J159" s="55">
        <v>0</v>
      </c>
      <c r="K159" s="55">
        <v>3.1737957300000001</v>
      </c>
      <c r="L159" s="56">
        <v>0</v>
      </c>
      <c r="M159" s="56">
        <v>8.9999999999999998E-4</v>
      </c>
      <c r="N159" s="56">
        <v>0</v>
      </c>
    </row>
    <row r="160" spans="1:14">
      <c r="A160" t="s">
        <v>1453</v>
      </c>
      <c r="B160" t="s">
        <v>1454</v>
      </c>
      <c r="C160" t="s">
        <v>96</v>
      </c>
      <c r="D160" t="s">
        <v>108</v>
      </c>
      <c r="E160" t="s">
        <v>1455</v>
      </c>
      <c r="F160" t="s">
        <v>1456</v>
      </c>
      <c r="G160" t="s">
        <v>98</v>
      </c>
      <c r="H160" s="55">
        <v>807.08</v>
      </c>
      <c r="I160" s="55">
        <v>592.4</v>
      </c>
      <c r="J160" s="55">
        <v>0</v>
      </c>
      <c r="K160" s="55">
        <v>4.7811419199999996</v>
      </c>
      <c r="L160" s="56">
        <v>0</v>
      </c>
      <c r="M160" s="56">
        <v>1.2999999999999999E-3</v>
      </c>
      <c r="N160" s="56">
        <v>0</v>
      </c>
    </row>
    <row r="161" spans="1:14">
      <c r="A161" t="s">
        <v>1457</v>
      </c>
      <c r="B161" t="s">
        <v>1458</v>
      </c>
      <c r="C161" t="s">
        <v>96</v>
      </c>
      <c r="D161" t="s">
        <v>108</v>
      </c>
      <c r="E161" t="s">
        <v>1459</v>
      </c>
      <c r="F161" t="s">
        <v>109</v>
      </c>
      <c r="G161" t="s">
        <v>98</v>
      </c>
      <c r="H161" s="55">
        <v>3.83</v>
      </c>
      <c r="I161" s="55">
        <v>7941</v>
      </c>
      <c r="J161" s="55">
        <v>0</v>
      </c>
      <c r="K161" s="55">
        <v>0.30414029999999997</v>
      </c>
      <c r="L161" s="56">
        <v>0</v>
      </c>
      <c r="M161" s="56">
        <v>1E-4</v>
      </c>
      <c r="N161" s="56">
        <v>0</v>
      </c>
    </row>
    <row r="162" spans="1:14">
      <c r="A162" t="s">
        <v>1460</v>
      </c>
      <c r="B162" t="s">
        <v>1461</v>
      </c>
      <c r="C162" t="s">
        <v>96</v>
      </c>
      <c r="D162" t="s">
        <v>108</v>
      </c>
      <c r="E162" t="s">
        <v>1462</v>
      </c>
      <c r="F162" t="s">
        <v>109</v>
      </c>
      <c r="G162" t="s">
        <v>98</v>
      </c>
      <c r="H162" s="55">
        <v>660.59</v>
      </c>
      <c r="I162" s="55">
        <v>130.1</v>
      </c>
      <c r="J162" s="55">
        <v>0</v>
      </c>
      <c r="K162" s="55">
        <v>0.85942759000000002</v>
      </c>
      <c r="L162" s="56">
        <v>0</v>
      </c>
      <c r="M162" s="56">
        <v>2.0000000000000001E-4</v>
      </c>
      <c r="N162" s="56">
        <v>0</v>
      </c>
    </row>
    <row r="163" spans="1:14">
      <c r="A163" t="s">
        <v>1463</v>
      </c>
      <c r="B163" t="s">
        <v>1464</v>
      </c>
      <c r="C163" t="s">
        <v>96</v>
      </c>
      <c r="D163" t="s">
        <v>108</v>
      </c>
      <c r="E163" t="s">
        <v>1465</v>
      </c>
      <c r="F163" t="s">
        <v>109</v>
      </c>
      <c r="G163" t="s">
        <v>98</v>
      </c>
      <c r="H163" s="55">
        <v>166.37</v>
      </c>
      <c r="I163" s="55">
        <v>392.7</v>
      </c>
      <c r="J163" s="55">
        <v>0</v>
      </c>
      <c r="K163" s="55">
        <v>0.65333498999999995</v>
      </c>
      <c r="L163" s="56">
        <v>0</v>
      </c>
      <c r="M163" s="56">
        <v>2.0000000000000001E-4</v>
      </c>
      <c r="N163" s="56">
        <v>0</v>
      </c>
    </row>
    <row r="164" spans="1:14">
      <c r="A164" t="s">
        <v>1466</v>
      </c>
      <c r="B164" t="s">
        <v>1467</v>
      </c>
      <c r="C164" t="s">
        <v>96</v>
      </c>
      <c r="D164" t="s">
        <v>108</v>
      </c>
      <c r="E164" t="s">
        <v>1468</v>
      </c>
      <c r="F164" t="s">
        <v>109</v>
      </c>
      <c r="G164" t="s">
        <v>98</v>
      </c>
      <c r="H164" s="55">
        <v>54.02</v>
      </c>
      <c r="I164" s="55">
        <v>243.2</v>
      </c>
      <c r="J164" s="55">
        <v>0</v>
      </c>
      <c r="K164" s="55">
        <v>0.13137663999999999</v>
      </c>
      <c r="L164" s="56">
        <v>0</v>
      </c>
      <c r="M164" s="56">
        <v>0</v>
      </c>
      <c r="N164" s="56">
        <v>0</v>
      </c>
    </row>
    <row r="165" spans="1:14">
      <c r="A165" t="s">
        <v>1469</v>
      </c>
      <c r="B165" t="s">
        <v>1470</v>
      </c>
      <c r="C165" t="s">
        <v>96</v>
      </c>
      <c r="D165" t="s">
        <v>108</v>
      </c>
      <c r="E165" t="s">
        <v>1471</v>
      </c>
      <c r="F165" t="s">
        <v>109</v>
      </c>
      <c r="G165" t="s">
        <v>98</v>
      </c>
      <c r="H165" s="55">
        <v>440.37</v>
      </c>
      <c r="I165" s="55">
        <v>460.1</v>
      </c>
      <c r="J165" s="55">
        <v>0</v>
      </c>
      <c r="K165" s="55">
        <v>2.0261423700000001</v>
      </c>
      <c r="L165" s="56">
        <v>0</v>
      </c>
      <c r="M165" s="56">
        <v>5.9999999999999995E-4</v>
      </c>
      <c r="N165" s="56">
        <v>0</v>
      </c>
    </row>
    <row r="166" spans="1:14">
      <c r="A166" t="s">
        <v>1472</v>
      </c>
      <c r="B166" t="s">
        <v>1473</v>
      </c>
      <c r="C166" t="s">
        <v>96</v>
      </c>
      <c r="D166" t="s">
        <v>108</v>
      </c>
      <c r="E166" t="s">
        <v>1474</v>
      </c>
      <c r="F166" t="s">
        <v>1264</v>
      </c>
      <c r="G166" t="s">
        <v>98</v>
      </c>
      <c r="H166" s="55">
        <v>165.87</v>
      </c>
      <c r="I166" s="55">
        <v>160.1</v>
      </c>
      <c r="J166" s="55">
        <v>0</v>
      </c>
      <c r="K166" s="55">
        <v>0.26555786999999997</v>
      </c>
      <c r="L166" s="56">
        <v>0</v>
      </c>
      <c r="M166" s="56">
        <v>1E-4</v>
      </c>
      <c r="N166" s="56">
        <v>0</v>
      </c>
    </row>
    <row r="167" spans="1:14">
      <c r="A167" t="s">
        <v>1475</v>
      </c>
      <c r="B167" t="s">
        <v>1476</v>
      </c>
      <c r="C167" t="s">
        <v>96</v>
      </c>
      <c r="D167" t="s">
        <v>108</v>
      </c>
      <c r="E167" t="s">
        <v>1477</v>
      </c>
      <c r="F167" t="s">
        <v>1264</v>
      </c>
      <c r="G167" t="s">
        <v>98</v>
      </c>
      <c r="H167" s="55">
        <v>68.87</v>
      </c>
      <c r="I167" s="55">
        <v>108.4</v>
      </c>
      <c r="J167" s="55">
        <v>0</v>
      </c>
      <c r="K167" s="55">
        <v>7.4655079999999999E-2</v>
      </c>
      <c r="L167" s="56">
        <v>0</v>
      </c>
      <c r="M167" s="56">
        <v>0</v>
      </c>
      <c r="N167" s="56">
        <v>0</v>
      </c>
    </row>
    <row r="168" spans="1:14">
      <c r="A168" t="s">
        <v>1478</v>
      </c>
      <c r="B168" t="s">
        <v>1479</v>
      </c>
      <c r="C168" t="s">
        <v>96</v>
      </c>
      <c r="D168" t="s">
        <v>108</v>
      </c>
      <c r="E168" t="s">
        <v>1480</v>
      </c>
      <c r="F168" t="s">
        <v>1264</v>
      </c>
      <c r="G168" t="s">
        <v>98</v>
      </c>
      <c r="H168" s="55">
        <v>110.38</v>
      </c>
      <c r="I168" s="55">
        <v>565.20000000000005</v>
      </c>
      <c r="J168" s="55">
        <v>0</v>
      </c>
      <c r="K168" s="55">
        <v>0.62386775999999999</v>
      </c>
      <c r="L168" s="56">
        <v>0</v>
      </c>
      <c r="M168" s="56">
        <v>2.0000000000000001E-4</v>
      </c>
      <c r="N168" s="56">
        <v>0</v>
      </c>
    </row>
    <row r="169" spans="1:14">
      <c r="A169" t="s">
        <v>1481</v>
      </c>
      <c r="B169" t="s">
        <v>1482</v>
      </c>
      <c r="C169" t="s">
        <v>96</v>
      </c>
      <c r="D169" t="s">
        <v>108</v>
      </c>
      <c r="E169" t="s">
        <v>1483</v>
      </c>
      <c r="F169" t="s">
        <v>1268</v>
      </c>
      <c r="G169" t="s">
        <v>98</v>
      </c>
      <c r="H169" s="55">
        <v>413.77</v>
      </c>
      <c r="I169" s="55">
        <v>101.4</v>
      </c>
      <c r="J169" s="55">
        <v>0</v>
      </c>
      <c r="K169" s="55">
        <v>0.41956278000000002</v>
      </c>
      <c r="L169" s="56">
        <v>0</v>
      </c>
      <c r="M169" s="56">
        <v>1E-4</v>
      </c>
      <c r="N169" s="56">
        <v>0</v>
      </c>
    </row>
    <row r="170" spans="1:14">
      <c r="A170" t="s">
        <v>1484</v>
      </c>
      <c r="B170" t="s">
        <v>1485</v>
      </c>
      <c r="C170" t="s">
        <v>96</v>
      </c>
      <c r="D170" t="s">
        <v>108</v>
      </c>
      <c r="E170" t="s">
        <v>1486</v>
      </c>
      <c r="F170" t="s">
        <v>1268</v>
      </c>
      <c r="G170" t="s">
        <v>98</v>
      </c>
      <c r="H170" s="55">
        <v>275.14999999999998</v>
      </c>
      <c r="I170" s="55">
        <v>293.60000000000002</v>
      </c>
      <c r="J170" s="55">
        <v>0</v>
      </c>
      <c r="K170" s="55">
        <v>0.80784040000000001</v>
      </c>
      <c r="L170" s="56">
        <v>0</v>
      </c>
      <c r="M170" s="56">
        <v>2.0000000000000001E-4</v>
      </c>
      <c r="N170" s="56">
        <v>0</v>
      </c>
    </row>
    <row r="171" spans="1:14">
      <c r="A171" t="s">
        <v>1487</v>
      </c>
      <c r="B171" t="s">
        <v>1488</v>
      </c>
      <c r="C171" t="s">
        <v>96</v>
      </c>
      <c r="D171" t="s">
        <v>108</v>
      </c>
      <c r="E171" t="s">
        <v>1489</v>
      </c>
      <c r="F171" t="s">
        <v>1268</v>
      </c>
      <c r="G171" t="s">
        <v>98</v>
      </c>
      <c r="H171" s="55">
        <v>366</v>
      </c>
      <c r="I171" s="55">
        <v>705</v>
      </c>
      <c r="J171" s="55">
        <v>0</v>
      </c>
      <c r="K171" s="55">
        <v>2.5802999999999998</v>
      </c>
      <c r="L171" s="56">
        <v>0</v>
      </c>
      <c r="M171" s="56">
        <v>6.9999999999999999E-4</v>
      </c>
      <c r="N171" s="56">
        <v>0</v>
      </c>
    </row>
    <row r="172" spans="1:14">
      <c r="A172" t="s">
        <v>1490</v>
      </c>
      <c r="B172" t="s">
        <v>1491</v>
      </c>
      <c r="C172" t="s">
        <v>96</v>
      </c>
      <c r="D172" t="s">
        <v>108</v>
      </c>
      <c r="E172" t="s">
        <v>1492</v>
      </c>
      <c r="F172" t="s">
        <v>110</v>
      </c>
      <c r="G172" t="s">
        <v>98</v>
      </c>
      <c r="H172" s="55">
        <v>357.29</v>
      </c>
      <c r="I172" s="55">
        <v>433</v>
      </c>
      <c r="J172" s="55">
        <v>0</v>
      </c>
      <c r="K172" s="55">
        <v>1.5470657000000001</v>
      </c>
      <c r="L172" s="56">
        <v>0</v>
      </c>
      <c r="M172" s="56">
        <v>4.0000000000000002E-4</v>
      </c>
      <c r="N172" s="56">
        <v>0</v>
      </c>
    </row>
    <row r="173" spans="1:14">
      <c r="A173" t="s">
        <v>1493</v>
      </c>
      <c r="B173" t="s">
        <v>1494</v>
      </c>
      <c r="C173" t="s">
        <v>96</v>
      </c>
      <c r="D173" t="s">
        <v>108</v>
      </c>
      <c r="E173" t="s">
        <v>1495</v>
      </c>
      <c r="F173" t="s">
        <v>110</v>
      </c>
      <c r="G173" t="s">
        <v>98</v>
      </c>
      <c r="H173" s="55">
        <v>157.11000000000001</v>
      </c>
      <c r="I173" s="55">
        <v>1999</v>
      </c>
      <c r="J173" s="55">
        <v>0</v>
      </c>
      <c r="K173" s="55">
        <v>3.1406288999999998</v>
      </c>
      <c r="L173" s="56">
        <v>0</v>
      </c>
      <c r="M173" s="56">
        <v>8.9999999999999998E-4</v>
      </c>
      <c r="N173" s="56">
        <v>0</v>
      </c>
    </row>
    <row r="174" spans="1:14">
      <c r="A174" t="s">
        <v>1496</v>
      </c>
      <c r="B174" t="s">
        <v>1497</v>
      </c>
      <c r="C174" t="s">
        <v>96</v>
      </c>
      <c r="D174" t="s">
        <v>108</v>
      </c>
      <c r="E174" t="s">
        <v>1498</v>
      </c>
      <c r="F174" t="s">
        <v>110</v>
      </c>
      <c r="G174" t="s">
        <v>98</v>
      </c>
      <c r="H174" s="55">
        <v>60.13</v>
      </c>
      <c r="I174" s="55">
        <v>1762</v>
      </c>
      <c r="J174" s="55">
        <v>0</v>
      </c>
      <c r="K174" s="55">
        <v>1.0594905999999999</v>
      </c>
      <c r="L174" s="56">
        <v>0</v>
      </c>
      <c r="M174" s="56">
        <v>2.9999999999999997E-4</v>
      </c>
      <c r="N174" s="56">
        <v>0</v>
      </c>
    </row>
    <row r="175" spans="1:14">
      <c r="A175" t="s">
        <v>1499</v>
      </c>
      <c r="B175" t="s">
        <v>1500</v>
      </c>
      <c r="C175" t="s">
        <v>96</v>
      </c>
      <c r="D175" t="s">
        <v>108</v>
      </c>
      <c r="E175" t="s">
        <v>1501</v>
      </c>
      <c r="F175" t="s">
        <v>110</v>
      </c>
      <c r="G175" t="s">
        <v>98</v>
      </c>
      <c r="H175" s="55">
        <v>638.44000000000005</v>
      </c>
      <c r="I175" s="55">
        <v>397.9</v>
      </c>
      <c r="J175" s="55">
        <v>0</v>
      </c>
      <c r="K175" s="55">
        <v>2.5403527600000002</v>
      </c>
      <c r="L175" s="56">
        <v>0</v>
      </c>
      <c r="M175" s="56">
        <v>6.9999999999999999E-4</v>
      </c>
      <c r="N175" s="56">
        <v>0</v>
      </c>
    </row>
    <row r="176" spans="1:14">
      <c r="A176" t="s">
        <v>1502</v>
      </c>
      <c r="B176" t="s">
        <v>1503</v>
      </c>
      <c r="C176" t="s">
        <v>96</v>
      </c>
      <c r="D176" t="s">
        <v>108</v>
      </c>
      <c r="E176" t="s">
        <v>1504</v>
      </c>
      <c r="F176" t="s">
        <v>110</v>
      </c>
      <c r="G176" t="s">
        <v>98</v>
      </c>
      <c r="H176" s="55">
        <v>933.98</v>
      </c>
      <c r="I176" s="55">
        <v>449.6</v>
      </c>
      <c r="J176" s="55">
        <v>0</v>
      </c>
      <c r="K176" s="55">
        <v>4.1991740799999997</v>
      </c>
      <c r="L176" s="56">
        <v>0</v>
      </c>
      <c r="M176" s="56">
        <v>1.1000000000000001E-3</v>
      </c>
      <c r="N176" s="56">
        <v>0</v>
      </c>
    </row>
    <row r="177" spans="1:14">
      <c r="A177" t="s">
        <v>1505</v>
      </c>
      <c r="B177" t="s">
        <v>1506</v>
      </c>
      <c r="C177" t="s">
        <v>96</v>
      </c>
      <c r="D177" t="s">
        <v>108</v>
      </c>
      <c r="E177" t="s">
        <v>1507</v>
      </c>
      <c r="F177" t="s">
        <v>110</v>
      </c>
      <c r="G177" t="s">
        <v>98</v>
      </c>
      <c r="H177" s="55">
        <v>96.03</v>
      </c>
      <c r="I177" s="55">
        <v>1518</v>
      </c>
      <c r="J177" s="55">
        <v>7.2020000000000001E-2</v>
      </c>
      <c r="K177" s="55">
        <v>1.5297554</v>
      </c>
      <c r="L177" s="56">
        <v>0</v>
      </c>
      <c r="M177" s="56">
        <v>4.0000000000000002E-4</v>
      </c>
      <c r="N177" s="56">
        <v>0</v>
      </c>
    </row>
    <row r="178" spans="1:14">
      <c r="A178" t="s">
        <v>1508</v>
      </c>
      <c r="B178" t="s">
        <v>1509</v>
      </c>
      <c r="C178" t="s">
        <v>96</v>
      </c>
      <c r="D178" t="s">
        <v>108</v>
      </c>
      <c r="E178" t="s">
        <v>1510</v>
      </c>
      <c r="F178" t="s">
        <v>110</v>
      </c>
      <c r="G178" t="s">
        <v>98</v>
      </c>
      <c r="H178" s="55">
        <v>6094.84</v>
      </c>
      <c r="I178" s="55">
        <v>142.1</v>
      </c>
      <c r="J178" s="55">
        <v>0</v>
      </c>
      <c r="K178" s="55">
        <v>8.6607676399999995</v>
      </c>
      <c r="L178" s="56">
        <v>0</v>
      </c>
      <c r="M178" s="56">
        <v>2.3999999999999998E-3</v>
      </c>
      <c r="N178" s="56">
        <v>1E-4</v>
      </c>
    </row>
    <row r="179" spans="1:14">
      <c r="A179" t="s">
        <v>1511</v>
      </c>
      <c r="B179" t="s">
        <v>1512</v>
      </c>
      <c r="C179" t="s">
        <v>96</v>
      </c>
      <c r="D179" t="s">
        <v>108</v>
      </c>
      <c r="E179" t="s">
        <v>1513</v>
      </c>
      <c r="F179" t="s">
        <v>112</v>
      </c>
      <c r="G179" t="s">
        <v>98</v>
      </c>
      <c r="H179" s="55">
        <v>54.96</v>
      </c>
      <c r="I179" s="55">
        <v>2290</v>
      </c>
      <c r="J179" s="55">
        <v>0</v>
      </c>
      <c r="K179" s="55">
        <v>1.2585839999999999</v>
      </c>
      <c r="L179" s="56">
        <v>0</v>
      </c>
      <c r="M179" s="56">
        <v>2.9999999999999997E-4</v>
      </c>
      <c r="N179" s="56">
        <v>0</v>
      </c>
    </row>
    <row r="180" spans="1:14">
      <c r="A180" t="s">
        <v>1514</v>
      </c>
      <c r="B180" t="s">
        <v>1515</v>
      </c>
      <c r="C180" t="s">
        <v>96</v>
      </c>
      <c r="D180" t="s">
        <v>108</v>
      </c>
      <c r="E180" t="s">
        <v>1516</v>
      </c>
      <c r="F180" t="s">
        <v>112</v>
      </c>
      <c r="G180" t="s">
        <v>98</v>
      </c>
      <c r="H180" s="55">
        <v>1079.8599999999999</v>
      </c>
      <c r="I180" s="55">
        <v>61.7</v>
      </c>
      <c r="J180" s="55">
        <v>0</v>
      </c>
      <c r="K180" s="55">
        <v>0.66627362000000001</v>
      </c>
      <c r="L180" s="56">
        <v>0</v>
      </c>
      <c r="M180" s="56">
        <v>2.0000000000000001E-4</v>
      </c>
      <c r="N180" s="56">
        <v>0</v>
      </c>
    </row>
    <row r="181" spans="1:14">
      <c r="A181" t="s">
        <v>1517</v>
      </c>
      <c r="B181" t="s">
        <v>1518</v>
      </c>
      <c r="C181" t="s">
        <v>96</v>
      </c>
      <c r="D181" t="s">
        <v>108</v>
      </c>
      <c r="E181" t="s">
        <v>1519</v>
      </c>
      <c r="F181" t="s">
        <v>112</v>
      </c>
      <c r="G181" t="s">
        <v>98</v>
      </c>
      <c r="H181" s="55">
        <v>153.96</v>
      </c>
      <c r="I181" s="55">
        <v>163.5</v>
      </c>
      <c r="J181" s="55">
        <v>0</v>
      </c>
      <c r="K181" s="55">
        <v>0.25172460000000002</v>
      </c>
      <c r="L181" s="56">
        <v>0</v>
      </c>
      <c r="M181" s="56">
        <v>1E-4</v>
      </c>
      <c r="N181" s="56">
        <v>0</v>
      </c>
    </row>
    <row r="182" spans="1:14">
      <c r="A182" s="57" t="s">
        <v>1520</v>
      </c>
      <c r="B182" s="112" t="s">
        <v>3562</v>
      </c>
      <c r="C182" s="112" t="s">
        <v>3562</v>
      </c>
      <c r="D182" s="113" t="s">
        <v>3562</v>
      </c>
      <c r="E182" s="113" t="s">
        <v>3562</v>
      </c>
      <c r="F182" s="113" t="s">
        <v>3562</v>
      </c>
      <c r="G182" s="113" t="s">
        <v>3562</v>
      </c>
      <c r="H182" s="59">
        <v>0</v>
      </c>
      <c r="I182" s="113" t="s">
        <v>3562</v>
      </c>
      <c r="J182" s="59">
        <v>0</v>
      </c>
      <c r="K182" s="59">
        <v>0</v>
      </c>
      <c r="L182" s="113" t="s">
        <v>3562</v>
      </c>
      <c r="M182" s="58">
        <v>0</v>
      </c>
      <c r="N182" s="58">
        <v>0</v>
      </c>
    </row>
    <row r="183" spans="1:14">
      <c r="A183" t="s">
        <v>177</v>
      </c>
      <c r="B183" t="s">
        <v>177</v>
      </c>
      <c r="C183" s="112" t="s">
        <v>3562</v>
      </c>
      <c r="D183" s="113" t="s">
        <v>3562</v>
      </c>
      <c r="E183" s="113" t="s">
        <v>3562</v>
      </c>
      <c r="F183" t="s">
        <v>177</v>
      </c>
      <c r="G183" t="s">
        <v>177</v>
      </c>
      <c r="H183" s="55">
        <v>0</v>
      </c>
      <c r="I183" s="55">
        <v>0</v>
      </c>
      <c r="J183" s="113" t="s">
        <v>3562</v>
      </c>
      <c r="K183" s="55">
        <v>0</v>
      </c>
      <c r="L183" s="56">
        <v>0</v>
      </c>
      <c r="M183" s="56">
        <v>0</v>
      </c>
      <c r="N183" s="56">
        <v>0</v>
      </c>
    </row>
    <row r="184" spans="1:14">
      <c r="A184" s="57" t="s">
        <v>184</v>
      </c>
      <c r="B184" s="112" t="s">
        <v>3562</v>
      </c>
      <c r="C184" s="112" t="s">
        <v>3562</v>
      </c>
      <c r="D184" s="113" t="s">
        <v>3562</v>
      </c>
      <c r="E184" s="113" t="s">
        <v>3562</v>
      </c>
      <c r="F184" s="113" t="s">
        <v>3562</v>
      </c>
      <c r="G184" s="113" t="s">
        <v>3562</v>
      </c>
      <c r="H184" s="59">
        <v>8538.7900000000009</v>
      </c>
      <c r="I184" s="113" t="s">
        <v>3562</v>
      </c>
      <c r="J184" s="59">
        <v>0.27483000000000002</v>
      </c>
      <c r="K184" s="59">
        <v>965.05316188639733</v>
      </c>
      <c r="L184" s="113" t="s">
        <v>3562</v>
      </c>
      <c r="M184" s="58">
        <v>0.26319999999999999</v>
      </c>
      <c r="N184" s="58">
        <v>7.9000000000000008E-3</v>
      </c>
    </row>
    <row r="185" spans="1:14">
      <c r="A185" s="57" t="s">
        <v>304</v>
      </c>
      <c r="B185" s="112" t="s">
        <v>3562</v>
      </c>
      <c r="C185" s="112" t="s">
        <v>3562</v>
      </c>
      <c r="D185" s="113" t="s">
        <v>3562</v>
      </c>
      <c r="E185" s="113" t="s">
        <v>3562</v>
      </c>
      <c r="F185" s="113" t="s">
        <v>3562</v>
      </c>
      <c r="G185" s="113" t="s">
        <v>3562</v>
      </c>
      <c r="H185" s="59">
        <v>4693.17</v>
      </c>
      <c r="I185" s="113" t="s">
        <v>3562</v>
      </c>
      <c r="J185" s="59">
        <v>1.0399999999999999E-3</v>
      </c>
      <c r="K185" s="59">
        <v>375.2048802164</v>
      </c>
      <c r="L185" s="113" t="s">
        <v>3562</v>
      </c>
      <c r="M185" s="58">
        <v>0.1023</v>
      </c>
      <c r="N185" s="58">
        <v>3.0999999999999999E-3</v>
      </c>
    </row>
    <row r="186" spans="1:14">
      <c r="A186" t="s">
        <v>1521</v>
      </c>
      <c r="B186" t="s">
        <v>1522</v>
      </c>
      <c r="C186" t="s">
        <v>1523</v>
      </c>
      <c r="D186" t="s">
        <v>822</v>
      </c>
      <c r="E186" t="s">
        <v>1524</v>
      </c>
      <c r="F186" t="s">
        <v>895</v>
      </c>
      <c r="G186" t="s">
        <v>100</v>
      </c>
      <c r="H186" s="55">
        <v>31.28</v>
      </c>
      <c r="I186" s="55">
        <v>4332</v>
      </c>
      <c r="J186" s="55">
        <v>0</v>
      </c>
      <c r="K186" s="55">
        <v>4.9147648991999997</v>
      </c>
      <c r="L186" s="56">
        <v>0</v>
      </c>
      <c r="M186" s="56">
        <v>1.2999999999999999E-3</v>
      </c>
      <c r="N186" s="56">
        <v>0</v>
      </c>
    </row>
    <row r="187" spans="1:14">
      <c r="A187" t="s">
        <v>1525</v>
      </c>
      <c r="B187" t="s">
        <v>1526</v>
      </c>
      <c r="C187" t="s">
        <v>1527</v>
      </c>
      <c r="D187" t="s">
        <v>822</v>
      </c>
      <c r="E187" t="s">
        <v>1528</v>
      </c>
      <c r="F187" t="s">
        <v>887</v>
      </c>
      <c r="G187" t="s">
        <v>100</v>
      </c>
      <c r="H187" s="55">
        <v>7.91</v>
      </c>
      <c r="I187" s="55">
        <v>585</v>
      </c>
      <c r="J187" s="55">
        <v>0</v>
      </c>
      <c r="K187" s="55">
        <v>0.16783398450000001</v>
      </c>
      <c r="L187" s="56">
        <v>0</v>
      </c>
      <c r="M187" s="56">
        <v>0</v>
      </c>
      <c r="N187" s="56">
        <v>0</v>
      </c>
    </row>
    <row r="188" spans="1:14">
      <c r="A188" t="s">
        <v>1529</v>
      </c>
      <c r="B188" t="s">
        <v>1530</v>
      </c>
      <c r="C188" t="s">
        <v>1527</v>
      </c>
      <c r="D188" t="s">
        <v>822</v>
      </c>
      <c r="E188" t="s">
        <v>1531</v>
      </c>
      <c r="F188" t="s">
        <v>887</v>
      </c>
      <c r="G188" t="s">
        <v>100</v>
      </c>
      <c r="H188" s="55">
        <v>78.06</v>
      </c>
      <c r="I188" s="55">
        <v>1916</v>
      </c>
      <c r="J188" s="55">
        <v>0</v>
      </c>
      <c r="K188" s="55">
        <v>5.4246485592000004</v>
      </c>
      <c r="L188" s="56">
        <v>0</v>
      </c>
      <c r="M188" s="56">
        <v>1.5E-3</v>
      </c>
      <c r="N188" s="56">
        <v>0</v>
      </c>
    </row>
    <row r="189" spans="1:14">
      <c r="A189" t="s">
        <v>1532</v>
      </c>
      <c r="B189" t="s">
        <v>1533</v>
      </c>
      <c r="C189" t="s">
        <v>1523</v>
      </c>
      <c r="D189" t="s">
        <v>822</v>
      </c>
      <c r="E189" t="s">
        <v>1534</v>
      </c>
      <c r="F189" t="s">
        <v>929</v>
      </c>
      <c r="G189" t="s">
        <v>100</v>
      </c>
      <c r="H189" s="55">
        <v>70.63</v>
      </c>
      <c r="I189" s="55">
        <v>2722</v>
      </c>
      <c r="J189" s="55">
        <v>0</v>
      </c>
      <c r="K189" s="55">
        <v>6.9730837721999999</v>
      </c>
      <c r="L189" s="56">
        <v>0</v>
      </c>
      <c r="M189" s="56">
        <v>1.9E-3</v>
      </c>
      <c r="N189" s="56">
        <v>1E-4</v>
      </c>
    </row>
    <row r="190" spans="1:14">
      <c r="A190" t="s">
        <v>1535</v>
      </c>
      <c r="B190" t="s">
        <v>1536</v>
      </c>
      <c r="C190" t="s">
        <v>1527</v>
      </c>
      <c r="D190" t="s">
        <v>822</v>
      </c>
      <c r="E190" t="s">
        <v>1537</v>
      </c>
      <c r="F190" t="s">
        <v>900</v>
      </c>
      <c r="G190" t="s">
        <v>100</v>
      </c>
      <c r="H190" s="55">
        <v>196.44</v>
      </c>
      <c r="I190" s="55">
        <v>521</v>
      </c>
      <c r="J190" s="55">
        <v>0</v>
      </c>
      <c r="K190" s="55">
        <v>3.7120618547999999</v>
      </c>
      <c r="L190" s="56">
        <v>0</v>
      </c>
      <c r="M190" s="56">
        <v>1E-3</v>
      </c>
      <c r="N190" s="56">
        <v>0</v>
      </c>
    </row>
    <row r="191" spans="1:14">
      <c r="A191" t="s">
        <v>1538</v>
      </c>
      <c r="B191" t="s">
        <v>1539</v>
      </c>
      <c r="C191" t="s">
        <v>1527</v>
      </c>
      <c r="D191" t="s">
        <v>822</v>
      </c>
      <c r="E191" t="s">
        <v>1540</v>
      </c>
      <c r="F191" t="s">
        <v>969</v>
      </c>
      <c r="G191" t="s">
        <v>100</v>
      </c>
      <c r="H191" s="55">
        <v>73.599999999999994</v>
      </c>
      <c r="I191" s="55">
        <v>2224</v>
      </c>
      <c r="J191" s="55">
        <v>0</v>
      </c>
      <c r="K191" s="55">
        <v>5.9369057280000002</v>
      </c>
      <c r="L191" s="56">
        <v>0</v>
      </c>
      <c r="M191" s="56">
        <v>1.6000000000000001E-3</v>
      </c>
      <c r="N191" s="56">
        <v>0</v>
      </c>
    </row>
    <row r="192" spans="1:14">
      <c r="A192" t="s">
        <v>1541</v>
      </c>
      <c r="B192" t="s">
        <v>1542</v>
      </c>
      <c r="C192" t="s">
        <v>1527</v>
      </c>
      <c r="D192" t="s">
        <v>822</v>
      </c>
      <c r="E192" t="s">
        <v>1543</v>
      </c>
      <c r="F192" t="s">
        <v>1010</v>
      </c>
      <c r="G192" t="s">
        <v>100</v>
      </c>
      <c r="H192" s="55">
        <v>100.48</v>
      </c>
      <c r="I192" s="55">
        <v>110.5</v>
      </c>
      <c r="J192" s="55">
        <v>0</v>
      </c>
      <c r="K192" s="55">
        <v>0.40270726080000002</v>
      </c>
      <c r="L192" s="56">
        <v>0</v>
      </c>
      <c r="M192" s="56">
        <v>1E-4</v>
      </c>
      <c r="N192" s="56">
        <v>0</v>
      </c>
    </row>
    <row r="193" spans="1:14">
      <c r="A193" t="s">
        <v>1544</v>
      </c>
      <c r="B193" t="s">
        <v>1545</v>
      </c>
      <c r="C193" t="s">
        <v>1527</v>
      </c>
      <c r="D193" t="s">
        <v>822</v>
      </c>
      <c r="E193" t="s">
        <v>1546</v>
      </c>
      <c r="F193" t="s">
        <v>1010</v>
      </c>
      <c r="G193" t="s">
        <v>100</v>
      </c>
      <c r="H193" s="55">
        <v>53.06</v>
      </c>
      <c r="I193" s="55">
        <v>1500</v>
      </c>
      <c r="J193" s="55">
        <v>0</v>
      </c>
      <c r="K193" s="55">
        <v>2.8867292999999998</v>
      </c>
      <c r="L193" s="56">
        <v>0</v>
      </c>
      <c r="M193" s="56">
        <v>8.0000000000000004E-4</v>
      </c>
      <c r="N193" s="56">
        <v>0</v>
      </c>
    </row>
    <row r="194" spans="1:14">
      <c r="A194" t="s">
        <v>1547</v>
      </c>
      <c r="B194" t="s">
        <v>1548</v>
      </c>
      <c r="C194" t="s">
        <v>1527</v>
      </c>
      <c r="D194" t="s">
        <v>822</v>
      </c>
      <c r="E194" t="s">
        <v>1549</v>
      </c>
      <c r="F194" t="s">
        <v>1550</v>
      </c>
      <c r="G194" t="s">
        <v>100</v>
      </c>
      <c r="H194" s="55">
        <v>42.89</v>
      </c>
      <c r="I194" s="55">
        <v>3963</v>
      </c>
      <c r="J194" s="55">
        <v>0</v>
      </c>
      <c r="K194" s="55">
        <v>6.1649232489000001</v>
      </c>
      <c r="L194" s="56">
        <v>0</v>
      </c>
      <c r="M194" s="56">
        <v>1.6999999999999999E-3</v>
      </c>
      <c r="N194" s="56">
        <v>1E-4</v>
      </c>
    </row>
    <row r="195" spans="1:14">
      <c r="A195" t="s">
        <v>1551</v>
      </c>
      <c r="B195" t="s">
        <v>1552</v>
      </c>
      <c r="C195" t="s">
        <v>1527</v>
      </c>
      <c r="D195" t="s">
        <v>822</v>
      </c>
      <c r="E195" t="s">
        <v>1553</v>
      </c>
      <c r="F195" t="s">
        <v>1554</v>
      </c>
      <c r="G195" t="s">
        <v>100</v>
      </c>
      <c r="H195" s="55">
        <v>41.3</v>
      </c>
      <c r="I195" s="55">
        <v>9360</v>
      </c>
      <c r="J195" s="55">
        <v>0</v>
      </c>
      <c r="K195" s="55">
        <v>14.020821359999999</v>
      </c>
      <c r="L195" s="56">
        <v>0</v>
      </c>
      <c r="M195" s="56">
        <v>3.8E-3</v>
      </c>
      <c r="N195" s="56">
        <v>1E-4</v>
      </c>
    </row>
    <row r="196" spans="1:14">
      <c r="A196" t="s">
        <v>1555</v>
      </c>
      <c r="B196" t="s">
        <v>1556</v>
      </c>
      <c r="C196" t="s">
        <v>1527</v>
      </c>
      <c r="D196" t="s">
        <v>822</v>
      </c>
      <c r="E196" t="s">
        <v>1557</v>
      </c>
      <c r="F196" t="s">
        <v>932</v>
      </c>
      <c r="G196" t="s">
        <v>100</v>
      </c>
      <c r="H196" s="55">
        <v>37.159999999999997</v>
      </c>
      <c r="I196" s="55">
        <v>3461</v>
      </c>
      <c r="J196" s="55">
        <v>0</v>
      </c>
      <c r="K196" s="55">
        <v>4.6647122652000004</v>
      </c>
      <c r="L196" s="56">
        <v>0</v>
      </c>
      <c r="M196" s="56">
        <v>1.2999999999999999E-3</v>
      </c>
      <c r="N196" s="56">
        <v>0</v>
      </c>
    </row>
    <row r="197" spans="1:14">
      <c r="A197" t="s">
        <v>1558</v>
      </c>
      <c r="B197" t="s">
        <v>1559</v>
      </c>
      <c r="C197" t="s">
        <v>1527</v>
      </c>
      <c r="D197" t="s">
        <v>822</v>
      </c>
      <c r="E197" t="s">
        <v>1560</v>
      </c>
      <c r="F197" t="s">
        <v>932</v>
      </c>
      <c r="G197" t="s">
        <v>100</v>
      </c>
      <c r="H197" s="55">
        <v>12.82</v>
      </c>
      <c r="I197" s="55">
        <v>18781</v>
      </c>
      <c r="J197" s="55">
        <v>0</v>
      </c>
      <c r="K197" s="55">
        <v>8.7328156733999993</v>
      </c>
      <c r="L197" s="56">
        <v>0</v>
      </c>
      <c r="M197" s="56">
        <v>2.3999999999999998E-3</v>
      </c>
      <c r="N197" s="56">
        <v>1E-4</v>
      </c>
    </row>
    <row r="198" spans="1:14">
      <c r="A198" t="s">
        <v>1561</v>
      </c>
      <c r="B198" t="s">
        <v>1562</v>
      </c>
      <c r="C198" t="s">
        <v>1523</v>
      </c>
      <c r="D198" t="s">
        <v>822</v>
      </c>
      <c r="E198" t="s">
        <v>1563</v>
      </c>
      <c r="F198" t="s">
        <v>932</v>
      </c>
      <c r="G198" t="s">
        <v>100</v>
      </c>
      <c r="H198" s="55">
        <v>60.45</v>
      </c>
      <c r="I198" s="55">
        <v>468</v>
      </c>
      <c r="J198" s="55">
        <v>0</v>
      </c>
      <c r="K198" s="55">
        <v>1.026100062</v>
      </c>
      <c r="L198" s="56">
        <v>0</v>
      </c>
      <c r="M198" s="56">
        <v>2.9999999999999997E-4</v>
      </c>
      <c r="N198" s="56">
        <v>0</v>
      </c>
    </row>
    <row r="199" spans="1:14">
      <c r="A199" t="s">
        <v>1564</v>
      </c>
      <c r="B199" t="s">
        <v>1565</v>
      </c>
      <c r="C199" t="s">
        <v>1523</v>
      </c>
      <c r="D199" t="s">
        <v>822</v>
      </c>
      <c r="E199" t="s">
        <v>1566</v>
      </c>
      <c r="F199" t="s">
        <v>932</v>
      </c>
      <c r="G199" t="s">
        <v>100</v>
      </c>
      <c r="H199" s="55">
        <v>129.88999999999999</v>
      </c>
      <c r="I199" s="55">
        <v>533</v>
      </c>
      <c r="J199" s="55">
        <v>0</v>
      </c>
      <c r="K199" s="55">
        <v>2.5110217899</v>
      </c>
      <c r="L199" s="56">
        <v>0</v>
      </c>
      <c r="M199" s="56">
        <v>6.9999999999999999E-4</v>
      </c>
      <c r="N199" s="56">
        <v>0</v>
      </c>
    </row>
    <row r="200" spans="1:14">
      <c r="A200" t="s">
        <v>1567</v>
      </c>
      <c r="B200" t="s">
        <v>1568</v>
      </c>
      <c r="C200" t="s">
        <v>1527</v>
      </c>
      <c r="D200" t="s">
        <v>822</v>
      </c>
      <c r="E200" t="s">
        <v>1569</v>
      </c>
      <c r="F200" t="s">
        <v>932</v>
      </c>
      <c r="G200" t="s">
        <v>100</v>
      </c>
      <c r="H200" s="55">
        <v>21.86</v>
      </c>
      <c r="I200" s="55">
        <v>12302</v>
      </c>
      <c r="J200" s="55">
        <v>0</v>
      </c>
      <c r="K200" s="55">
        <v>9.7537907843999996</v>
      </c>
      <c r="L200" s="56">
        <v>0</v>
      </c>
      <c r="M200" s="56">
        <v>2.7000000000000001E-3</v>
      </c>
      <c r="N200" s="56">
        <v>1E-4</v>
      </c>
    </row>
    <row r="201" spans="1:14">
      <c r="A201" t="s">
        <v>1570</v>
      </c>
      <c r="B201" t="s">
        <v>1571</v>
      </c>
      <c r="C201" t="s">
        <v>1527</v>
      </c>
      <c r="D201" t="s">
        <v>822</v>
      </c>
      <c r="E201" t="s">
        <v>1572</v>
      </c>
      <c r="F201" t="s">
        <v>932</v>
      </c>
      <c r="G201" t="s">
        <v>100</v>
      </c>
      <c r="H201" s="55">
        <v>7.2</v>
      </c>
      <c r="I201" s="55">
        <v>21905</v>
      </c>
      <c r="J201" s="55">
        <v>0</v>
      </c>
      <c r="K201" s="55">
        <v>5.72035932</v>
      </c>
      <c r="L201" s="56">
        <v>0</v>
      </c>
      <c r="M201" s="56">
        <v>1.6000000000000001E-3</v>
      </c>
      <c r="N201" s="56">
        <v>0</v>
      </c>
    </row>
    <row r="202" spans="1:14">
      <c r="A202" t="s">
        <v>1573</v>
      </c>
      <c r="B202" t="s">
        <v>1574</v>
      </c>
      <c r="C202" t="s">
        <v>1527</v>
      </c>
      <c r="D202" t="s">
        <v>822</v>
      </c>
      <c r="E202" t="s">
        <v>1575</v>
      </c>
      <c r="F202" t="s">
        <v>1576</v>
      </c>
      <c r="G202" t="s">
        <v>100</v>
      </c>
      <c r="H202" s="55">
        <v>114.59</v>
      </c>
      <c r="I202" s="55">
        <v>218</v>
      </c>
      <c r="J202" s="55">
        <v>0</v>
      </c>
      <c r="K202" s="55">
        <v>0.90604708739999995</v>
      </c>
      <c r="L202" s="56">
        <v>0</v>
      </c>
      <c r="M202" s="56">
        <v>2.0000000000000001E-4</v>
      </c>
      <c r="N202" s="56">
        <v>0</v>
      </c>
    </row>
    <row r="203" spans="1:14">
      <c r="A203" t="s">
        <v>1577</v>
      </c>
      <c r="B203" t="s">
        <v>1578</v>
      </c>
      <c r="C203" t="s">
        <v>1527</v>
      </c>
      <c r="D203" t="s">
        <v>822</v>
      </c>
      <c r="E203" t="s">
        <v>1579</v>
      </c>
      <c r="F203" t="s">
        <v>1576</v>
      </c>
      <c r="G203" t="s">
        <v>100</v>
      </c>
      <c r="H203" s="55">
        <v>474.33</v>
      </c>
      <c r="I203" s="55">
        <v>253</v>
      </c>
      <c r="J203" s="55">
        <v>0</v>
      </c>
      <c r="K203" s="55">
        <v>4.3525991223</v>
      </c>
      <c r="L203" s="56">
        <v>0</v>
      </c>
      <c r="M203" s="56">
        <v>1.1999999999999999E-3</v>
      </c>
      <c r="N203" s="56">
        <v>0</v>
      </c>
    </row>
    <row r="204" spans="1:14">
      <c r="A204" t="s">
        <v>1580</v>
      </c>
      <c r="B204" t="s">
        <v>1581</v>
      </c>
      <c r="C204" t="s">
        <v>1527</v>
      </c>
      <c r="D204" t="s">
        <v>822</v>
      </c>
      <c r="E204" t="s">
        <v>1582</v>
      </c>
      <c r="F204" t="s">
        <v>1576</v>
      </c>
      <c r="G204" t="s">
        <v>100</v>
      </c>
      <c r="H204" s="55">
        <v>84.19</v>
      </c>
      <c r="I204" s="55">
        <v>1428</v>
      </c>
      <c r="J204" s="55">
        <v>0</v>
      </c>
      <c r="K204" s="55">
        <v>4.3604998164</v>
      </c>
      <c r="L204" s="56">
        <v>0</v>
      </c>
      <c r="M204" s="56">
        <v>1.1999999999999999E-3</v>
      </c>
      <c r="N204" s="56">
        <v>0</v>
      </c>
    </row>
    <row r="205" spans="1:14">
      <c r="A205" t="s">
        <v>1583</v>
      </c>
      <c r="B205" t="s">
        <v>1584</v>
      </c>
      <c r="C205" t="s">
        <v>1523</v>
      </c>
      <c r="D205" t="s">
        <v>822</v>
      </c>
      <c r="E205" t="s">
        <v>1585</v>
      </c>
      <c r="F205" t="s">
        <v>1586</v>
      </c>
      <c r="G205" t="s">
        <v>100</v>
      </c>
      <c r="H205" s="55">
        <v>13.91</v>
      </c>
      <c r="I205" s="55">
        <v>987</v>
      </c>
      <c r="J205" s="55">
        <v>0</v>
      </c>
      <c r="K205" s="55">
        <v>0.49795699589999998</v>
      </c>
      <c r="L205" s="56">
        <v>0</v>
      </c>
      <c r="M205" s="56">
        <v>1E-4</v>
      </c>
      <c r="N205" s="56">
        <v>0</v>
      </c>
    </row>
    <row r="206" spans="1:14">
      <c r="A206" t="s">
        <v>1587</v>
      </c>
      <c r="B206" t="s">
        <v>1588</v>
      </c>
      <c r="C206" t="s">
        <v>1523</v>
      </c>
      <c r="D206" t="s">
        <v>822</v>
      </c>
      <c r="E206" t="s">
        <v>1049</v>
      </c>
      <c r="F206" t="s">
        <v>669</v>
      </c>
      <c r="G206" t="s">
        <v>100</v>
      </c>
      <c r="H206" s="55">
        <v>85.58</v>
      </c>
      <c r="I206" s="55">
        <v>7579</v>
      </c>
      <c r="J206" s="55">
        <v>0</v>
      </c>
      <c r="K206" s="55">
        <v>23.5251144414</v>
      </c>
      <c r="L206" s="56">
        <v>0</v>
      </c>
      <c r="M206" s="56">
        <v>6.4000000000000003E-3</v>
      </c>
      <c r="N206" s="56">
        <v>2.0000000000000001E-4</v>
      </c>
    </row>
    <row r="207" spans="1:14">
      <c r="A207" t="s">
        <v>1589</v>
      </c>
      <c r="B207" t="s">
        <v>1590</v>
      </c>
      <c r="C207" t="s">
        <v>1527</v>
      </c>
      <c r="D207" t="s">
        <v>822</v>
      </c>
      <c r="E207" t="s">
        <v>818</v>
      </c>
      <c r="F207" t="s">
        <v>682</v>
      </c>
      <c r="G207" t="s">
        <v>100</v>
      </c>
      <c r="H207" s="55">
        <v>0.56999999999999995</v>
      </c>
      <c r="I207" s="55">
        <v>21325</v>
      </c>
      <c r="J207" s="55">
        <v>1.0399999999999999E-3</v>
      </c>
      <c r="K207" s="55">
        <v>0.4419109175</v>
      </c>
      <c r="L207" s="56">
        <v>0</v>
      </c>
      <c r="M207" s="56">
        <v>1E-4</v>
      </c>
      <c r="N207" s="56">
        <v>0</v>
      </c>
    </row>
    <row r="208" spans="1:14">
      <c r="A208" t="s">
        <v>1591</v>
      </c>
      <c r="B208" t="s">
        <v>1592</v>
      </c>
      <c r="C208" t="s">
        <v>1527</v>
      </c>
      <c r="D208" t="s">
        <v>822</v>
      </c>
      <c r="E208" t="s">
        <v>1097</v>
      </c>
      <c r="F208" t="s">
        <v>1098</v>
      </c>
      <c r="G208" t="s">
        <v>100</v>
      </c>
      <c r="H208" s="55">
        <v>142.72999999999999</v>
      </c>
      <c r="I208" s="55">
        <v>3052</v>
      </c>
      <c r="J208" s="55">
        <v>0</v>
      </c>
      <c r="K208" s="55">
        <v>15.7996457892</v>
      </c>
      <c r="L208" s="56">
        <v>0</v>
      </c>
      <c r="M208" s="56">
        <v>4.3E-3</v>
      </c>
      <c r="N208" s="56">
        <v>1E-4</v>
      </c>
    </row>
    <row r="209" spans="1:14">
      <c r="A209" t="s">
        <v>1593</v>
      </c>
      <c r="B209" t="s">
        <v>1594</v>
      </c>
      <c r="C209" t="s">
        <v>1527</v>
      </c>
      <c r="D209" t="s">
        <v>822</v>
      </c>
      <c r="E209" t="s">
        <v>1101</v>
      </c>
      <c r="F209" t="s">
        <v>1098</v>
      </c>
      <c r="G209" t="s">
        <v>100</v>
      </c>
      <c r="H209" s="55">
        <v>87.62</v>
      </c>
      <c r="I209" s="55">
        <v>13739</v>
      </c>
      <c r="J209" s="55">
        <v>0</v>
      </c>
      <c r="K209" s="55">
        <v>43.662231498600001</v>
      </c>
      <c r="L209" s="56">
        <v>0</v>
      </c>
      <c r="M209" s="56">
        <v>1.1900000000000001E-2</v>
      </c>
      <c r="N209" s="56">
        <v>4.0000000000000002E-4</v>
      </c>
    </row>
    <row r="210" spans="1:14">
      <c r="A210" t="s">
        <v>1595</v>
      </c>
      <c r="B210" t="s">
        <v>1596</v>
      </c>
      <c r="C210" t="s">
        <v>1527</v>
      </c>
      <c r="D210" t="s">
        <v>822</v>
      </c>
      <c r="E210" t="s">
        <v>1104</v>
      </c>
      <c r="F210" t="s">
        <v>1098</v>
      </c>
      <c r="G210" t="s">
        <v>100</v>
      </c>
      <c r="H210" s="55">
        <v>77.67</v>
      </c>
      <c r="I210" s="55">
        <v>6938</v>
      </c>
      <c r="J210" s="55">
        <v>0</v>
      </c>
      <c r="K210" s="55">
        <v>19.5449766642</v>
      </c>
      <c r="L210" s="56">
        <v>0</v>
      </c>
      <c r="M210" s="56">
        <v>5.3E-3</v>
      </c>
      <c r="N210" s="56">
        <v>2.0000000000000001E-4</v>
      </c>
    </row>
    <row r="211" spans="1:14">
      <c r="A211" t="s">
        <v>1597</v>
      </c>
      <c r="B211" t="s">
        <v>1598</v>
      </c>
      <c r="C211" t="s">
        <v>1523</v>
      </c>
      <c r="D211" t="s">
        <v>822</v>
      </c>
      <c r="E211" t="s">
        <v>846</v>
      </c>
      <c r="F211" t="s">
        <v>847</v>
      </c>
      <c r="G211" t="s">
        <v>100</v>
      </c>
      <c r="H211" s="55">
        <v>2364.09</v>
      </c>
      <c r="I211" s="55">
        <v>1044</v>
      </c>
      <c r="J211" s="55">
        <v>0</v>
      </c>
      <c r="K211" s="55">
        <v>89.518348249200002</v>
      </c>
      <c r="L211" s="56">
        <v>0</v>
      </c>
      <c r="M211" s="56">
        <v>2.4400000000000002E-2</v>
      </c>
      <c r="N211" s="56">
        <v>6.9999999999999999E-4</v>
      </c>
    </row>
    <row r="212" spans="1:14">
      <c r="A212" t="s">
        <v>1599</v>
      </c>
      <c r="B212" t="s">
        <v>1600</v>
      </c>
      <c r="C212" t="s">
        <v>1527</v>
      </c>
      <c r="D212" t="s">
        <v>822</v>
      </c>
      <c r="E212" t="s">
        <v>1127</v>
      </c>
      <c r="F212" t="s">
        <v>112</v>
      </c>
      <c r="G212" t="s">
        <v>100</v>
      </c>
      <c r="H212" s="55">
        <v>94.68</v>
      </c>
      <c r="I212" s="55">
        <v>19951</v>
      </c>
      <c r="J212" s="55">
        <v>0</v>
      </c>
      <c r="K212" s="55">
        <v>68.512603863600006</v>
      </c>
      <c r="L212" s="56">
        <v>0</v>
      </c>
      <c r="M212" s="56">
        <v>1.8700000000000001E-2</v>
      </c>
      <c r="N212" s="56">
        <v>5.9999999999999995E-4</v>
      </c>
    </row>
    <row r="213" spans="1:14">
      <c r="A213" t="s">
        <v>1601</v>
      </c>
      <c r="B213" t="s">
        <v>1602</v>
      </c>
      <c r="C213" t="s">
        <v>1527</v>
      </c>
      <c r="D213" t="s">
        <v>822</v>
      </c>
      <c r="E213" t="s">
        <v>1308</v>
      </c>
      <c r="F213" t="s">
        <v>112</v>
      </c>
      <c r="G213" t="s">
        <v>100</v>
      </c>
      <c r="H213" s="55">
        <v>188.18</v>
      </c>
      <c r="I213" s="55">
        <v>3087</v>
      </c>
      <c r="J213" s="55">
        <v>0</v>
      </c>
      <c r="K213" s="55">
        <v>21.069665908200001</v>
      </c>
      <c r="L213" s="56">
        <v>0</v>
      </c>
      <c r="M213" s="56">
        <v>5.7000000000000002E-3</v>
      </c>
      <c r="N213" s="56">
        <v>2.0000000000000001E-4</v>
      </c>
    </row>
    <row r="214" spans="1:14">
      <c r="A214" s="57" t="s">
        <v>305</v>
      </c>
      <c r="B214" s="112" t="s">
        <v>3562</v>
      </c>
      <c r="C214" s="112" t="s">
        <v>3562</v>
      </c>
      <c r="D214" s="113" t="s">
        <v>3562</v>
      </c>
      <c r="E214" s="113" t="s">
        <v>3562</v>
      </c>
      <c r="F214" s="113" t="s">
        <v>3562</v>
      </c>
      <c r="G214" s="113" t="s">
        <v>3562</v>
      </c>
      <c r="H214" s="59">
        <v>3845.62</v>
      </c>
      <c r="I214" s="113" t="s">
        <v>3562</v>
      </c>
      <c r="J214" s="59">
        <v>0.27378999999999998</v>
      </c>
      <c r="K214" s="59">
        <v>589.84828166999728</v>
      </c>
      <c r="L214" s="113" t="s">
        <v>3562</v>
      </c>
      <c r="M214" s="58">
        <v>0.1608</v>
      </c>
      <c r="N214" s="58">
        <v>4.8999999999999998E-3</v>
      </c>
    </row>
    <row r="215" spans="1:14">
      <c r="A215" t="s">
        <v>1603</v>
      </c>
      <c r="B215" t="s">
        <v>1604</v>
      </c>
      <c r="C215" t="s">
        <v>1523</v>
      </c>
      <c r="D215" t="s">
        <v>822</v>
      </c>
      <c r="E215" s="111" t="s">
        <v>3562</v>
      </c>
      <c r="F215" t="s">
        <v>875</v>
      </c>
      <c r="G215" t="s">
        <v>100</v>
      </c>
      <c r="H215" s="55">
        <v>95.62</v>
      </c>
      <c r="I215" s="55">
        <v>3367</v>
      </c>
      <c r="J215" s="55">
        <v>0</v>
      </c>
      <c r="K215" s="55">
        <v>11.6772186258</v>
      </c>
      <c r="L215" s="56">
        <v>0</v>
      </c>
      <c r="M215" s="56">
        <v>3.2000000000000002E-3</v>
      </c>
      <c r="N215" s="56">
        <v>1E-4</v>
      </c>
    </row>
    <row r="216" spans="1:14">
      <c r="A216" t="s">
        <v>1605</v>
      </c>
      <c r="B216" t="s">
        <v>1606</v>
      </c>
      <c r="C216" t="s">
        <v>1523</v>
      </c>
      <c r="D216" t="s">
        <v>822</v>
      </c>
      <c r="E216" s="111" t="s">
        <v>3562</v>
      </c>
      <c r="F216" t="s">
        <v>875</v>
      </c>
      <c r="G216" t="s">
        <v>100</v>
      </c>
      <c r="H216" s="55">
        <v>23.08</v>
      </c>
      <c r="I216" s="55">
        <v>17010</v>
      </c>
      <c r="J216" s="55">
        <v>0</v>
      </c>
      <c r="K216" s="55">
        <v>14.239268316</v>
      </c>
      <c r="L216" s="56">
        <v>0</v>
      </c>
      <c r="M216" s="56">
        <v>3.8999999999999998E-3</v>
      </c>
      <c r="N216" s="56">
        <v>1E-4</v>
      </c>
    </row>
    <row r="217" spans="1:14">
      <c r="A217" t="s">
        <v>1607</v>
      </c>
      <c r="B217" t="s">
        <v>1608</v>
      </c>
      <c r="C217" t="s">
        <v>1523</v>
      </c>
      <c r="D217" t="s">
        <v>822</v>
      </c>
      <c r="E217" s="111" t="s">
        <v>3562</v>
      </c>
      <c r="F217" t="s">
        <v>887</v>
      </c>
      <c r="G217" t="s">
        <v>100</v>
      </c>
      <c r="H217" s="55">
        <v>30.71</v>
      </c>
      <c r="I217" s="55">
        <v>12141</v>
      </c>
      <c r="J217" s="55">
        <v>0</v>
      </c>
      <c r="K217" s="55">
        <v>13.523273489699999</v>
      </c>
      <c r="L217" s="56">
        <v>0</v>
      </c>
      <c r="M217" s="56">
        <v>3.7000000000000002E-3</v>
      </c>
      <c r="N217" s="56">
        <v>1E-4</v>
      </c>
    </row>
    <row r="218" spans="1:14">
      <c r="A218" t="s">
        <v>1609</v>
      </c>
      <c r="B218" t="s">
        <v>1610</v>
      </c>
      <c r="C218" t="s">
        <v>108</v>
      </c>
      <c r="D218" t="s">
        <v>822</v>
      </c>
      <c r="E218" s="111" t="s">
        <v>3562</v>
      </c>
      <c r="F218" t="s">
        <v>887</v>
      </c>
      <c r="G218" t="s">
        <v>102</v>
      </c>
      <c r="H218" s="55">
        <v>29.46</v>
      </c>
      <c r="I218" s="55">
        <v>9702</v>
      </c>
      <c r="J218" s="55">
        <v>0</v>
      </c>
      <c r="K218" s="55">
        <v>11.46599202672</v>
      </c>
      <c r="L218" s="56">
        <v>0</v>
      </c>
      <c r="M218" s="56">
        <v>3.0999999999999999E-3</v>
      </c>
      <c r="N218" s="56">
        <v>1E-4</v>
      </c>
    </row>
    <row r="219" spans="1:14">
      <c r="A219" t="s">
        <v>1611</v>
      </c>
      <c r="B219" t="s">
        <v>1612</v>
      </c>
      <c r="C219" t="s">
        <v>108</v>
      </c>
      <c r="D219" t="s">
        <v>822</v>
      </c>
      <c r="E219" s="111" t="s">
        <v>3562</v>
      </c>
      <c r="F219" t="s">
        <v>907</v>
      </c>
      <c r="G219" t="s">
        <v>102</v>
      </c>
      <c r="H219" s="55">
        <v>3.96</v>
      </c>
      <c r="I219" s="55">
        <v>73360</v>
      </c>
      <c r="J219" s="55">
        <v>0</v>
      </c>
      <c r="K219" s="55">
        <v>11.6539226496</v>
      </c>
      <c r="L219" s="56">
        <v>0</v>
      </c>
      <c r="M219" s="56">
        <v>3.2000000000000002E-3</v>
      </c>
      <c r="N219" s="56">
        <v>1E-4</v>
      </c>
    </row>
    <row r="220" spans="1:14">
      <c r="A220" t="s">
        <v>1613</v>
      </c>
      <c r="B220" t="s">
        <v>1614</v>
      </c>
      <c r="C220" t="s">
        <v>108</v>
      </c>
      <c r="D220" t="s">
        <v>822</v>
      </c>
      <c r="E220" s="111" t="s">
        <v>3562</v>
      </c>
      <c r="F220" t="s">
        <v>907</v>
      </c>
      <c r="G220" t="s">
        <v>102</v>
      </c>
      <c r="H220" s="55">
        <v>31.87</v>
      </c>
      <c r="I220" s="55">
        <v>5052</v>
      </c>
      <c r="J220" s="55">
        <v>0</v>
      </c>
      <c r="K220" s="55">
        <v>6.4589664398400002</v>
      </c>
      <c r="L220" s="56">
        <v>0</v>
      </c>
      <c r="M220" s="56">
        <v>1.8E-3</v>
      </c>
      <c r="N220" s="56">
        <v>1E-4</v>
      </c>
    </row>
    <row r="221" spans="1:14">
      <c r="A221" t="s">
        <v>1615</v>
      </c>
      <c r="B221" t="s">
        <v>1616</v>
      </c>
      <c r="C221" t="s">
        <v>1523</v>
      </c>
      <c r="D221" t="s">
        <v>822</v>
      </c>
      <c r="E221" s="111" t="s">
        <v>3562</v>
      </c>
      <c r="F221" t="s">
        <v>900</v>
      </c>
      <c r="G221" t="s">
        <v>100</v>
      </c>
      <c r="H221" s="55">
        <v>0.01</v>
      </c>
      <c r="I221" s="55">
        <v>54262500</v>
      </c>
      <c r="J221" s="55">
        <v>0</v>
      </c>
      <c r="K221" s="55">
        <v>19.68100875</v>
      </c>
      <c r="L221" s="56">
        <v>0</v>
      </c>
      <c r="M221" s="56">
        <v>5.4000000000000003E-3</v>
      </c>
      <c r="N221" s="56">
        <v>2.0000000000000001E-4</v>
      </c>
    </row>
    <row r="222" spans="1:14">
      <c r="A222" t="s">
        <v>1617</v>
      </c>
      <c r="B222" t="s">
        <v>1618</v>
      </c>
      <c r="C222" t="s">
        <v>1527</v>
      </c>
      <c r="D222" t="s">
        <v>822</v>
      </c>
      <c r="E222" s="111" t="s">
        <v>3562</v>
      </c>
      <c r="F222" t="s">
        <v>900</v>
      </c>
      <c r="G222" t="s">
        <v>100</v>
      </c>
      <c r="H222" s="55">
        <v>7.59</v>
      </c>
      <c r="I222" s="55">
        <v>170</v>
      </c>
      <c r="J222" s="55">
        <v>0</v>
      </c>
      <c r="K222" s="55">
        <v>4.6799181000000002E-2</v>
      </c>
      <c r="L222" s="56">
        <v>0</v>
      </c>
      <c r="M222" s="56">
        <v>0</v>
      </c>
      <c r="N222" s="56">
        <v>0</v>
      </c>
    </row>
    <row r="223" spans="1:14">
      <c r="A223" t="s">
        <v>1619</v>
      </c>
      <c r="B223" t="s">
        <v>1620</v>
      </c>
      <c r="C223" t="s">
        <v>1523</v>
      </c>
      <c r="D223" t="s">
        <v>822</v>
      </c>
      <c r="E223" s="111" t="s">
        <v>3562</v>
      </c>
      <c r="F223" t="s">
        <v>900</v>
      </c>
      <c r="G223" t="s">
        <v>100</v>
      </c>
      <c r="H223" s="55">
        <v>16.079999999999998</v>
      </c>
      <c r="I223" s="55">
        <v>38577</v>
      </c>
      <c r="J223" s="55">
        <v>0</v>
      </c>
      <c r="K223" s="55">
        <v>22.498939663200002</v>
      </c>
      <c r="L223" s="56">
        <v>0</v>
      </c>
      <c r="M223" s="56">
        <v>6.1000000000000004E-3</v>
      </c>
      <c r="N223" s="56">
        <v>2.0000000000000001E-4</v>
      </c>
    </row>
    <row r="224" spans="1:14">
      <c r="A224" t="s">
        <v>1621</v>
      </c>
      <c r="B224" t="s">
        <v>1622</v>
      </c>
      <c r="C224" t="s">
        <v>1523</v>
      </c>
      <c r="D224" t="s">
        <v>822</v>
      </c>
      <c r="E224" s="111" t="s">
        <v>3562</v>
      </c>
      <c r="F224" t="s">
        <v>900</v>
      </c>
      <c r="G224" t="s">
        <v>100</v>
      </c>
      <c r="H224" s="55">
        <v>42.61</v>
      </c>
      <c r="I224" s="55">
        <v>9325</v>
      </c>
      <c r="J224" s="55">
        <v>0</v>
      </c>
      <c r="K224" s="55">
        <v>14.4114583275</v>
      </c>
      <c r="L224" s="56">
        <v>0</v>
      </c>
      <c r="M224" s="56">
        <v>3.8999999999999998E-3</v>
      </c>
      <c r="N224" s="56">
        <v>1E-4</v>
      </c>
    </row>
    <row r="225" spans="1:14">
      <c r="A225" t="s">
        <v>1623</v>
      </c>
      <c r="B225" t="s">
        <v>1624</v>
      </c>
      <c r="C225" t="s">
        <v>1523</v>
      </c>
      <c r="D225" t="s">
        <v>822</v>
      </c>
      <c r="E225" s="111" t="s">
        <v>3562</v>
      </c>
      <c r="F225" t="s">
        <v>1625</v>
      </c>
      <c r="G225" t="s">
        <v>100</v>
      </c>
      <c r="H225" s="55">
        <v>4.3499999999999996</v>
      </c>
      <c r="I225" s="55">
        <v>41223</v>
      </c>
      <c r="J225" s="55">
        <v>0</v>
      </c>
      <c r="K225" s="55">
        <v>6.5039382134999997</v>
      </c>
      <c r="L225" s="56">
        <v>0</v>
      </c>
      <c r="M225" s="56">
        <v>1.8E-3</v>
      </c>
      <c r="N225" s="56">
        <v>1E-4</v>
      </c>
    </row>
    <row r="226" spans="1:14">
      <c r="A226" t="s">
        <v>1626</v>
      </c>
      <c r="B226" t="s">
        <v>1627</v>
      </c>
      <c r="C226" t="s">
        <v>1527</v>
      </c>
      <c r="D226" t="s">
        <v>822</v>
      </c>
      <c r="E226" s="111" t="s">
        <v>3562</v>
      </c>
      <c r="F226" t="s">
        <v>969</v>
      </c>
      <c r="G226" t="s">
        <v>100</v>
      </c>
      <c r="H226" s="55">
        <v>102.31</v>
      </c>
      <c r="I226" s="55">
        <v>254</v>
      </c>
      <c r="J226" s="55">
        <v>0</v>
      </c>
      <c r="K226" s="55">
        <v>0.94253905979999997</v>
      </c>
      <c r="L226" s="56">
        <v>0</v>
      </c>
      <c r="M226" s="56">
        <v>2.9999999999999997E-4</v>
      </c>
      <c r="N226" s="56">
        <v>0</v>
      </c>
    </row>
    <row r="227" spans="1:14">
      <c r="A227" t="s">
        <v>1628</v>
      </c>
      <c r="B227" t="s">
        <v>1629</v>
      </c>
      <c r="C227" t="s">
        <v>1527</v>
      </c>
      <c r="D227" t="s">
        <v>822</v>
      </c>
      <c r="E227" s="111" t="s">
        <v>3562</v>
      </c>
      <c r="F227" t="s">
        <v>961</v>
      </c>
      <c r="G227" t="s">
        <v>100</v>
      </c>
      <c r="H227" s="55">
        <v>87.64</v>
      </c>
      <c r="I227" s="55">
        <v>14093</v>
      </c>
      <c r="J227" s="55">
        <v>0</v>
      </c>
      <c r="K227" s="55">
        <v>44.797458560400003</v>
      </c>
      <c r="L227" s="56">
        <v>0</v>
      </c>
      <c r="M227" s="56">
        <v>1.2200000000000001E-2</v>
      </c>
      <c r="N227" s="56">
        <v>4.0000000000000002E-4</v>
      </c>
    </row>
    <row r="228" spans="1:14">
      <c r="A228" t="s">
        <v>1630</v>
      </c>
      <c r="B228" t="s">
        <v>1631</v>
      </c>
      <c r="C228" t="s">
        <v>1527</v>
      </c>
      <c r="D228" t="s">
        <v>822</v>
      </c>
      <c r="E228" s="111" t="s">
        <v>3562</v>
      </c>
      <c r="F228" t="s">
        <v>961</v>
      </c>
      <c r="G228" t="s">
        <v>100</v>
      </c>
      <c r="H228" s="55">
        <v>27.05</v>
      </c>
      <c r="I228" s="55">
        <v>35396</v>
      </c>
      <c r="J228" s="55">
        <v>0</v>
      </c>
      <c r="K228" s="55">
        <v>34.727139485999999</v>
      </c>
      <c r="L228" s="56">
        <v>0</v>
      </c>
      <c r="M228" s="56">
        <v>9.4999999999999998E-3</v>
      </c>
      <c r="N228" s="56">
        <v>2.9999999999999997E-4</v>
      </c>
    </row>
    <row r="229" spans="1:14">
      <c r="A229" t="s">
        <v>1632</v>
      </c>
      <c r="B229" t="s">
        <v>1633</v>
      </c>
      <c r="C229" t="s">
        <v>1527</v>
      </c>
      <c r="D229" t="s">
        <v>822</v>
      </c>
      <c r="E229" s="111" t="s">
        <v>3562</v>
      </c>
      <c r="F229" t="s">
        <v>961</v>
      </c>
      <c r="G229" t="s">
        <v>100</v>
      </c>
      <c r="H229" s="55">
        <v>5.6</v>
      </c>
      <c r="I229" s="55">
        <v>48688</v>
      </c>
      <c r="J229" s="55">
        <v>0</v>
      </c>
      <c r="K229" s="55">
        <v>9.8891170559999999</v>
      </c>
      <c r="L229" s="56">
        <v>0</v>
      </c>
      <c r="M229" s="56">
        <v>2.7000000000000001E-3</v>
      </c>
      <c r="N229" s="56">
        <v>1E-4</v>
      </c>
    </row>
    <row r="230" spans="1:14">
      <c r="A230" t="s">
        <v>1634</v>
      </c>
      <c r="B230" t="s">
        <v>1635</v>
      </c>
      <c r="C230" t="s">
        <v>1527</v>
      </c>
      <c r="D230" t="s">
        <v>822</v>
      </c>
      <c r="E230" s="111" t="s">
        <v>3562</v>
      </c>
      <c r="F230" t="s">
        <v>961</v>
      </c>
      <c r="G230" t="s">
        <v>100</v>
      </c>
      <c r="H230" s="55">
        <v>330.94</v>
      </c>
      <c r="I230" s="55">
        <v>433</v>
      </c>
      <c r="J230" s="55">
        <v>0</v>
      </c>
      <c r="K230" s="55">
        <v>5.1973829154000004</v>
      </c>
      <c r="L230" s="56">
        <v>0</v>
      </c>
      <c r="M230" s="56">
        <v>1.4E-3</v>
      </c>
      <c r="N230" s="56">
        <v>0</v>
      </c>
    </row>
    <row r="231" spans="1:14">
      <c r="A231" t="s">
        <v>1636</v>
      </c>
      <c r="B231" t="s">
        <v>1637</v>
      </c>
      <c r="C231" t="s">
        <v>1523</v>
      </c>
      <c r="D231" t="s">
        <v>822</v>
      </c>
      <c r="E231" s="111" t="s">
        <v>3562</v>
      </c>
      <c r="F231" t="s">
        <v>882</v>
      </c>
      <c r="G231" t="s">
        <v>100</v>
      </c>
      <c r="H231" s="55">
        <v>12.56</v>
      </c>
      <c r="I231" s="55">
        <v>21588</v>
      </c>
      <c r="J231" s="55">
        <v>7.7229999999999993E-2</v>
      </c>
      <c r="K231" s="55">
        <v>9.9116693056000003</v>
      </c>
      <c r="L231" s="56">
        <v>0</v>
      </c>
      <c r="M231" s="56">
        <v>2.7000000000000001E-3</v>
      </c>
      <c r="N231" s="56">
        <v>1E-4</v>
      </c>
    </row>
    <row r="232" spans="1:14">
      <c r="A232" t="s">
        <v>1638</v>
      </c>
      <c r="B232" t="s">
        <v>1639</v>
      </c>
      <c r="C232" t="s">
        <v>108</v>
      </c>
      <c r="D232" t="s">
        <v>822</v>
      </c>
      <c r="E232" s="111" t="s">
        <v>3562</v>
      </c>
      <c r="F232" t="s">
        <v>882</v>
      </c>
      <c r="G232" t="s">
        <v>102</v>
      </c>
      <c r="H232" s="55">
        <v>1863.58</v>
      </c>
      <c r="I232" s="55">
        <v>247.5</v>
      </c>
      <c r="J232" s="55">
        <v>0</v>
      </c>
      <c r="K232" s="55">
        <v>18.5029453818</v>
      </c>
      <c r="L232" s="56">
        <v>0</v>
      </c>
      <c r="M232" s="56">
        <v>5.0000000000000001E-3</v>
      </c>
      <c r="N232" s="56">
        <v>2.0000000000000001E-4</v>
      </c>
    </row>
    <row r="233" spans="1:14">
      <c r="A233" t="s">
        <v>1640</v>
      </c>
      <c r="B233" t="s">
        <v>1641</v>
      </c>
      <c r="C233" t="s">
        <v>1523</v>
      </c>
      <c r="D233" t="s">
        <v>822</v>
      </c>
      <c r="E233" s="111" t="s">
        <v>3562</v>
      </c>
      <c r="F233" t="s">
        <v>882</v>
      </c>
      <c r="G233" t="s">
        <v>100</v>
      </c>
      <c r="H233" s="55">
        <v>12.07</v>
      </c>
      <c r="I233" s="55">
        <v>13458</v>
      </c>
      <c r="J233" s="55">
        <v>5.3289999999999997E-2</v>
      </c>
      <c r="K233" s="55">
        <v>5.9449184362</v>
      </c>
      <c r="L233" s="56">
        <v>0</v>
      </c>
      <c r="M233" s="56">
        <v>1.6000000000000001E-3</v>
      </c>
      <c r="N233" s="56">
        <v>0</v>
      </c>
    </row>
    <row r="234" spans="1:14">
      <c r="A234" t="s">
        <v>1642</v>
      </c>
      <c r="B234" t="s">
        <v>1643</v>
      </c>
      <c r="C234" t="s">
        <v>1527</v>
      </c>
      <c r="D234" t="s">
        <v>822</v>
      </c>
      <c r="E234" s="111" t="s">
        <v>3562</v>
      </c>
      <c r="F234" t="s">
        <v>882</v>
      </c>
      <c r="G234" t="s">
        <v>100</v>
      </c>
      <c r="H234" s="55">
        <v>2.08</v>
      </c>
      <c r="I234" s="55">
        <v>80539</v>
      </c>
      <c r="J234" s="55">
        <v>0</v>
      </c>
      <c r="K234" s="55">
        <v>6.0759910224000002</v>
      </c>
      <c r="L234" s="56">
        <v>0</v>
      </c>
      <c r="M234" s="56">
        <v>1.6999999999999999E-3</v>
      </c>
      <c r="N234" s="56">
        <v>1E-4</v>
      </c>
    </row>
    <row r="235" spans="1:14">
      <c r="A235" t="s">
        <v>1644</v>
      </c>
      <c r="B235" t="s">
        <v>1645</v>
      </c>
      <c r="C235" t="s">
        <v>1523</v>
      </c>
      <c r="D235" t="s">
        <v>822</v>
      </c>
      <c r="E235" s="111" t="s">
        <v>3562</v>
      </c>
      <c r="F235" t="s">
        <v>882</v>
      </c>
      <c r="G235" t="s">
        <v>100</v>
      </c>
      <c r="H235" s="55">
        <v>29.75</v>
      </c>
      <c r="I235" s="55">
        <v>13330</v>
      </c>
      <c r="J235" s="55">
        <v>0</v>
      </c>
      <c r="K235" s="55">
        <v>14.383503225</v>
      </c>
      <c r="L235" s="56">
        <v>0</v>
      </c>
      <c r="M235" s="56">
        <v>3.8999999999999998E-3</v>
      </c>
      <c r="N235" s="56">
        <v>1E-4</v>
      </c>
    </row>
    <row r="236" spans="1:14">
      <c r="A236" t="s">
        <v>1646</v>
      </c>
      <c r="B236" t="s">
        <v>1647</v>
      </c>
      <c r="C236" t="s">
        <v>1523</v>
      </c>
      <c r="D236" t="s">
        <v>822</v>
      </c>
      <c r="E236" s="111" t="s">
        <v>3562</v>
      </c>
      <c r="F236" t="s">
        <v>1550</v>
      </c>
      <c r="G236" t="s">
        <v>100</v>
      </c>
      <c r="H236" s="55">
        <v>39.6</v>
      </c>
      <c r="I236" s="55">
        <v>7751</v>
      </c>
      <c r="J236" s="55">
        <v>0.14327000000000001</v>
      </c>
      <c r="K236" s="55">
        <v>11.275969291999999</v>
      </c>
      <c r="L236" s="56">
        <v>0</v>
      </c>
      <c r="M236" s="56">
        <v>3.0999999999999999E-3</v>
      </c>
      <c r="N236" s="56">
        <v>1E-4</v>
      </c>
    </row>
    <row r="237" spans="1:14">
      <c r="A237" t="s">
        <v>1648</v>
      </c>
      <c r="B237" t="s">
        <v>1649</v>
      </c>
      <c r="C237" t="s">
        <v>1527</v>
      </c>
      <c r="D237" t="s">
        <v>822</v>
      </c>
      <c r="E237" s="111" t="s">
        <v>3562</v>
      </c>
      <c r="F237" t="s">
        <v>1550</v>
      </c>
      <c r="G237" t="s">
        <v>100</v>
      </c>
      <c r="H237" s="55">
        <v>115.13</v>
      </c>
      <c r="I237" s="55">
        <v>15194</v>
      </c>
      <c r="J237" s="55">
        <v>0</v>
      </c>
      <c r="K237" s="55">
        <v>63.446574929400001</v>
      </c>
      <c r="L237" s="56">
        <v>0</v>
      </c>
      <c r="M237" s="56">
        <v>1.7299999999999999E-2</v>
      </c>
      <c r="N237" s="56">
        <v>5.0000000000000001E-4</v>
      </c>
    </row>
    <row r="238" spans="1:14">
      <c r="A238" t="s">
        <v>1650</v>
      </c>
      <c r="B238" t="s">
        <v>1651</v>
      </c>
      <c r="C238" t="s">
        <v>1523</v>
      </c>
      <c r="D238" t="s">
        <v>822</v>
      </c>
      <c r="E238" s="111" t="s">
        <v>3562</v>
      </c>
      <c r="F238" t="s">
        <v>1550</v>
      </c>
      <c r="G238" t="s">
        <v>100</v>
      </c>
      <c r="H238" s="55">
        <v>7.87</v>
      </c>
      <c r="I238" s="55">
        <v>34655</v>
      </c>
      <c r="J238" s="55">
        <v>0</v>
      </c>
      <c r="K238" s="55">
        <v>9.8920930094999999</v>
      </c>
      <c r="L238" s="56">
        <v>0</v>
      </c>
      <c r="M238" s="56">
        <v>2.7000000000000001E-3</v>
      </c>
      <c r="N238" s="56">
        <v>1E-4</v>
      </c>
    </row>
    <row r="239" spans="1:14">
      <c r="A239" t="s">
        <v>1652</v>
      </c>
      <c r="B239" t="s">
        <v>1653</v>
      </c>
      <c r="C239" t="s">
        <v>1527</v>
      </c>
      <c r="D239" t="s">
        <v>822</v>
      </c>
      <c r="E239" s="111" t="s">
        <v>3562</v>
      </c>
      <c r="F239" t="s">
        <v>1554</v>
      </c>
      <c r="G239" t="s">
        <v>100</v>
      </c>
      <c r="H239" s="55">
        <v>11.88</v>
      </c>
      <c r="I239" s="55">
        <v>16207</v>
      </c>
      <c r="J239" s="55">
        <v>0</v>
      </c>
      <c r="K239" s="55">
        <v>6.9833953331999998</v>
      </c>
      <c r="L239" s="56">
        <v>0</v>
      </c>
      <c r="M239" s="56">
        <v>1.9E-3</v>
      </c>
      <c r="N239" s="56">
        <v>1E-4</v>
      </c>
    </row>
    <row r="240" spans="1:14">
      <c r="A240" t="s">
        <v>1654</v>
      </c>
      <c r="B240" t="s">
        <v>1655</v>
      </c>
      <c r="C240" t="s">
        <v>108</v>
      </c>
      <c r="D240" t="s">
        <v>822</v>
      </c>
      <c r="E240" s="111" t="s">
        <v>3562</v>
      </c>
      <c r="F240" t="s">
        <v>1554</v>
      </c>
      <c r="G240" t="s">
        <v>102</v>
      </c>
      <c r="H240" s="55">
        <v>7.34</v>
      </c>
      <c r="I240" s="55">
        <v>68170</v>
      </c>
      <c r="J240" s="55">
        <v>0</v>
      </c>
      <c r="K240" s="55">
        <v>20.072754664800001</v>
      </c>
      <c r="L240" s="56">
        <v>0</v>
      </c>
      <c r="M240" s="56">
        <v>5.4999999999999997E-3</v>
      </c>
      <c r="N240" s="56">
        <v>2.0000000000000001E-4</v>
      </c>
    </row>
    <row r="241" spans="1:14">
      <c r="A241" t="s">
        <v>1656</v>
      </c>
      <c r="B241" t="s">
        <v>1657</v>
      </c>
      <c r="C241" t="s">
        <v>1527</v>
      </c>
      <c r="D241" t="s">
        <v>822</v>
      </c>
      <c r="E241" s="111" t="s">
        <v>3562</v>
      </c>
      <c r="F241" t="s">
        <v>1554</v>
      </c>
      <c r="G241" t="s">
        <v>100</v>
      </c>
      <c r="H241" s="55">
        <v>14.72</v>
      </c>
      <c r="I241" s="55">
        <v>2271</v>
      </c>
      <c r="J241" s="55">
        <v>0</v>
      </c>
      <c r="K241" s="55">
        <v>1.2124741824</v>
      </c>
      <c r="L241" s="56">
        <v>0</v>
      </c>
      <c r="M241" s="56">
        <v>2.9999999999999997E-4</v>
      </c>
      <c r="N241" s="56">
        <v>0</v>
      </c>
    </row>
    <row r="242" spans="1:14">
      <c r="A242" t="s">
        <v>1658</v>
      </c>
      <c r="B242" t="s">
        <v>1659</v>
      </c>
      <c r="C242" t="s">
        <v>1527</v>
      </c>
      <c r="D242" t="s">
        <v>822</v>
      </c>
      <c r="E242" s="111" t="s">
        <v>3562</v>
      </c>
      <c r="F242" t="s">
        <v>1554</v>
      </c>
      <c r="G242" t="s">
        <v>100</v>
      </c>
      <c r="H242" s="55">
        <v>5.12</v>
      </c>
      <c r="I242" s="55">
        <v>49522</v>
      </c>
      <c r="J242" s="55">
        <v>0</v>
      </c>
      <c r="K242" s="55">
        <v>9.1963542528000009</v>
      </c>
      <c r="L242" s="56">
        <v>0</v>
      </c>
      <c r="M242" s="56">
        <v>2.5000000000000001E-3</v>
      </c>
      <c r="N242" s="56">
        <v>1E-4</v>
      </c>
    </row>
    <row r="243" spans="1:14">
      <c r="A243" t="s">
        <v>1660</v>
      </c>
      <c r="B243" t="s">
        <v>1661</v>
      </c>
      <c r="C243" t="s">
        <v>1523</v>
      </c>
      <c r="D243" t="s">
        <v>822</v>
      </c>
      <c r="E243" s="111" t="s">
        <v>3562</v>
      </c>
      <c r="F243" t="s">
        <v>1554</v>
      </c>
      <c r="G243" t="s">
        <v>100</v>
      </c>
      <c r="H243" s="55">
        <v>69.06</v>
      </c>
      <c r="I243" s="55">
        <v>10437.815699999985</v>
      </c>
      <c r="J243" s="55">
        <v>0</v>
      </c>
      <c r="K243" s="55">
        <v>26.144705479817301</v>
      </c>
      <c r="L243" s="56">
        <v>0</v>
      </c>
      <c r="M243" s="56">
        <v>7.1000000000000004E-3</v>
      </c>
      <c r="N243" s="56">
        <v>2.0000000000000001E-4</v>
      </c>
    </row>
    <row r="244" spans="1:14">
      <c r="A244" t="s">
        <v>1662</v>
      </c>
      <c r="B244" t="s">
        <v>1663</v>
      </c>
      <c r="C244" t="s">
        <v>1527</v>
      </c>
      <c r="D244" t="s">
        <v>822</v>
      </c>
      <c r="E244" s="111" t="s">
        <v>3562</v>
      </c>
      <c r="F244" t="s">
        <v>932</v>
      </c>
      <c r="G244" t="s">
        <v>100</v>
      </c>
      <c r="H244" s="55">
        <v>6.37</v>
      </c>
      <c r="I244" s="55">
        <v>59660</v>
      </c>
      <c r="J244" s="55">
        <v>0</v>
      </c>
      <c r="K244" s="55">
        <v>13.783840434</v>
      </c>
      <c r="L244" s="56">
        <v>0</v>
      </c>
      <c r="M244" s="56">
        <v>3.8E-3</v>
      </c>
      <c r="N244" s="56">
        <v>1E-4</v>
      </c>
    </row>
    <row r="245" spans="1:14">
      <c r="A245" t="s">
        <v>1664</v>
      </c>
      <c r="B245" t="s">
        <v>1665</v>
      </c>
      <c r="C245" t="s">
        <v>1527</v>
      </c>
      <c r="D245" t="s">
        <v>822</v>
      </c>
      <c r="E245" s="111" t="s">
        <v>3562</v>
      </c>
      <c r="F245" t="s">
        <v>932</v>
      </c>
      <c r="G245" t="s">
        <v>100</v>
      </c>
      <c r="H245" s="55">
        <v>17.96</v>
      </c>
      <c r="I245" s="55">
        <v>12138</v>
      </c>
      <c r="J245" s="55">
        <v>0</v>
      </c>
      <c r="K245" s="55">
        <v>7.9068048696000002</v>
      </c>
      <c r="L245" s="56">
        <v>0</v>
      </c>
      <c r="M245" s="56">
        <v>2.2000000000000001E-3</v>
      </c>
      <c r="N245" s="56">
        <v>1E-4</v>
      </c>
    </row>
    <row r="246" spans="1:14">
      <c r="A246" t="s">
        <v>1666</v>
      </c>
      <c r="B246" t="s">
        <v>1667</v>
      </c>
      <c r="C246" t="s">
        <v>1523</v>
      </c>
      <c r="D246" t="s">
        <v>822</v>
      </c>
      <c r="E246" s="111" t="s">
        <v>3562</v>
      </c>
      <c r="F246" t="s">
        <v>932</v>
      </c>
      <c r="G246" t="s">
        <v>100</v>
      </c>
      <c r="H246" s="55">
        <v>32.36</v>
      </c>
      <c r="I246" s="55">
        <v>5469</v>
      </c>
      <c r="J246" s="55">
        <v>0</v>
      </c>
      <c r="K246" s="55">
        <v>6.4189499868000004</v>
      </c>
      <c r="L246" s="56">
        <v>0</v>
      </c>
      <c r="M246" s="56">
        <v>1.8E-3</v>
      </c>
      <c r="N246" s="56">
        <v>1E-4</v>
      </c>
    </row>
    <row r="247" spans="1:14">
      <c r="A247" t="s">
        <v>1668</v>
      </c>
      <c r="B247" t="s">
        <v>1669</v>
      </c>
      <c r="C247" t="s">
        <v>1523</v>
      </c>
      <c r="D247" t="s">
        <v>822</v>
      </c>
      <c r="E247" s="111" t="s">
        <v>3562</v>
      </c>
      <c r="F247" t="s">
        <v>932</v>
      </c>
      <c r="G247" t="s">
        <v>100</v>
      </c>
      <c r="H247" s="55">
        <v>9.18</v>
      </c>
      <c r="I247" s="55">
        <v>42651</v>
      </c>
      <c r="J247" s="55">
        <v>0</v>
      </c>
      <c r="K247" s="55">
        <v>14.201017248599999</v>
      </c>
      <c r="L247" s="56">
        <v>0</v>
      </c>
      <c r="M247" s="56">
        <v>3.8999999999999998E-3</v>
      </c>
      <c r="N247" s="56">
        <v>1E-4</v>
      </c>
    </row>
    <row r="248" spans="1:14">
      <c r="A248" t="s">
        <v>1670</v>
      </c>
      <c r="B248" t="s">
        <v>1671</v>
      </c>
      <c r="C248" t="s">
        <v>1527</v>
      </c>
      <c r="D248" t="s">
        <v>822</v>
      </c>
      <c r="E248" s="111" t="s">
        <v>3562</v>
      </c>
      <c r="F248" t="s">
        <v>932</v>
      </c>
      <c r="G248" t="s">
        <v>100</v>
      </c>
      <c r="H248" s="55">
        <v>14.49</v>
      </c>
      <c r="I248" s="55">
        <v>37604</v>
      </c>
      <c r="J248" s="55">
        <v>0</v>
      </c>
      <c r="K248" s="55">
        <v>19.762868689200001</v>
      </c>
      <c r="L248" s="56">
        <v>0</v>
      </c>
      <c r="M248" s="56">
        <v>5.4000000000000003E-3</v>
      </c>
      <c r="N248" s="56">
        <v>2.0000000000000001E-4</v>
      </c>
    </row>
    <row r="249" spans="1:14">
      <c r="A249" t="s">
        <v>1672</v>
      </c>
      <c r="B249" t="s">
        <v>1673</v>
      </c>
      <c r="C249" t="s">
        <v>1527</v>
      </c>
      <c r="D249" t="s">
        <v>822</v>
      </c>
      <c r="E249" s="111" t="s">
        <v>3562</v>
      </c>
      <c r="F249" t="s">
        <v>932</v>
      </c>
      <c r="G249" t="s">
        <v>100</v>
      </c>
      <c r="H249" s="55">
        <v>17.68</v>
      </c>
      <c r="I249" s="55">
        <v>29488</v>
      </c>
      <c r="J249" s="55">
        <v>0</v>
      </c>
      <c r="K249" s="55">
        <v>18.9092861568</v>
      </c>
      <c r="L249" s="56">
        <v>0</v>
      </c>
      <c r="M249" s="56">
        <v>5.1999999999999998E-3</v>
      </c>
      <c r="N249" s="56">
        <v>2.0000000000000001E-4</v>
      </c>
    </row>
    <row r="250" spans="1:14">
      <c r="A250" t="s">
        <v>1674</v>
      </c>
      <c r="B250" t="s">
        <v>1675</v>
      </c>
      <c r="C250" t="s">
        <v>1523</v>
      </c>
      <c r="D250" t="s">
        <v>822</v>
      </c>
      <c r="E250" s="111" t="s">
        <v>3562</v>
      </c>
      <c r="F250" t="s">
        <v>932</v>
      </c>
      <c r="G250" t="s">
        <v>100</v>
      </c>
      <c r="H250" s="55">
        <v>40.93</v>
      </c>
      <c r="I250" s="55">
        <v>2744</v>
      </c>
      <c r="J250" s="55">
        <v>0</v>
      </c>
      <c r="K250" s="55">
        <v>4.0735533384</v>
      </c>
      <c r="L250" s="56">
        <v>0</v>
      </c>
      <c r="M250" s="56">
        <v>1.1000000000000001E-3</v>
      </c>
      <c r="N250" s="56">
        <v>0</v>
      </c>
    </row>
    <row r="251" spans="1:14">
      <c r="A251" t="s">
        <v>1676</v>
      </c>
      <c r="B251" t="s">
        <v>1677</v>
      </c>
      <c r="C251" t="s">
        <v>1523</v>
      </c>
      <c r="D251" t="s">
        <v>822</v>
      </c>
      <c r="E251" s="111" t="s">
        <v>3562</v>
      </c>
      <c r="F251" t="s">
        <v>932</v>
      </c>
      <c r="G251" t="s">
        <v>100</v>
      </c>
      <c r="H251" s="55">
        <v>14.97</v>
      </c>
      <c r="I251" s="55">
        <v>26035</v>
      </c>
      <c r="J251" s="55">
        <v>0</v>
      </c>
      <c r="K251" s="55">
        <v>14.1360130665</v>
      </c>
      <c r="L251" s="56">
        <v>0</v>
      </c>
      <c r="M251" s="56">
        <v>3.8999999999999998E-3</v>
      </c>
      <c r="N251" s="56">
        <v>1E-4</v>
      </c>
    </row>
    <row r="252" spans="1:14">
      <c r="A252" t="s">
        <v>1678</v>
      </c>
      <c r="B252" t="s">
        <v>1679</v>
      </c>
      <c r="C252" t="s">
        <v>1523</v>
      </c>
      <c r="D252" t="s">
        <v>822</v>
      </c>
      <c r="E252" s="111" t="s">
        <v>3562</v>
      </c>
      <c r="F252" t="s">
        <v>1576</v>
      </c>
      <c r="G252" t="s">
        <v>100</v>
      </c>
      <c r="H252" s="55">
        <v>74.849999999999994</v>
      </c>
      <c r="I252" s="55">
        <v>3566</v>
      </c>
      <c r="J252" s="55">
        <v>0</v>
      </c>
      <c r="K252" s="55">
        <v>9.6810106769999997</v>
      </c>
      <c r="L252" s="56">
        <v>0</v>
      </c>
      <c r="M252" s="56">
        <v>2.5999999999999999E-3</v>
      </c>
      <c r="N252" s="56">
        <v>1E-4</v>
      </c>
    </row>
    <row r="253" spans="1:14">
      <c r="A253" t="s">
        <v>1680</v>
      </c>
      <c r="B253" t="s">
        <v>1681</v>
      </c>
      <c r="C253" t="s">
        <v>108</v>
      </c>
      <c r="D253" t="s">
        <v>822</v>
      </c>
      <c r="E253" s="111" t="s">
        <v>3562</v>
      </c>
      <c r="F253" t="s">
        <v>1576</v>
      </c>
      <c r="G253" t="s">
        <v>100</v>
      </c>
      <c r="H253" s="55">
        <v>3.54</v>
      </c>
      <c r="I253" s="55">
        <v>149800</v>
      </c>
      <c r="J253" s="55">
        <v>0</v>
      </c>
      <c r="K253" s="55">
        <v>19.233690840000001</v>
      </c>
      <c r="L253" s="56">
        <v>0</v>
      </c>
      <c r="M253" s="56">
        <v>5.1999999999999998E-3</v>
      </c>
      <c r="N253" s="56">
        <v>2.0000000000000001E-4</v>
      </c>
    </row>
    <row r="254" spans="1:14">
      <c r="A254" t="s">
        <v>1682</v>
      </c>
      <c r="B254" t="s">
        <v>1683</v>
      </c>
      <c r="C254" t="s">
        <v>1527</v>
      </c>
      <c r="D254" t="s">
        <v>822</v>
      </c>
      <c r="E254" s="111" t="s">
        <v>3562</v>
      </c>
      <c r="F254" t="s">
        <v>669</v>
      </c>
      <c r="G254" t="s">
        <v>100</v>
      </c>
      <c r="H254" s="55">
        <v>133.47999999999999</v>
      </c>
      <c r="I254" s="55">
        <v>1914</v>
      </c>
      <c r="J254" s="55">
        <v>0</v>
      </c>
      <c r="K254" s="55">
        <v>9.2662857144000004</v>
      </c>
      <c r="L254" s="56">
        <v>0</v>
      </c>
      <c r="M254" s="56">
        <v>2.5000000000000001E-3</v>
      </c>
      <c r="N254" s="56">
        <v>1E-4</v>
      </c>
    </row>
    <row r="255" spans="1:14">
      <c r="A255" t="s">
        <v>1684</v>
      </c>
      <c r="B255" t="s">
        <v>1685</v>
      </c>
      <c r="C255" t="s">
        <v>1686</v>
      </c>
      <c r="D255" t="s">
        <v>822</v>
      </c>
      <c r="E255" s="111" t="s">
        <v>3562</v>
      </c>
      <c r="F255" t="s">
        <v>1086</v>
      </c>
      <c r="G255" t="s">
        <v>104</v>
      </c>
      <c r="H255" s="55">
        <v>450.17</v>
      </c>
      <c r="I255" s="55">
        <v>1044</v>
      </c>
      <c r="J255" s="55">
        <v>0</v>
      </c>
      <c r="K255" s="55">
        <v>21.71718937332</v>
      </c>
      <c r="L255" s="56">
        <v>0</v>
      </c>
      <c r="M255" s="56">
        <v>5.8999999999999999E-3</v>
      </c>
      <c r="N255" s="56">
        <v>2.0000000000000001E-4</v>
      </c>
    </row>
    <row r="256" spans="1:14">
      <c r="A256" t="s">
        <v>186</v>
      </c>
      <c r="B256" s="112" t="s">
        <v>3562</v>
      </c>
      <c r="C256" s="112" t="s">
        <v>3562</v>
      </c>
      <c r="D256" s="113" t="s">
        <v>3562</v>
      </c>
      <c r="E256" s="113" t="s">
        <v>3562</v>
      </c>
      <c r="F256" s="113" t="s">
        <v>3562</v>
      </c>
      <c r="G256" s="113" t="s">
        <v>3562</v>
      </c>
      <c r="H256" s="113" t="s">
        <v>3562</v>
      </c>
      <c r="I256" s="113" t="s">
        <v>3562</v>
      </c>
      <c r="J256" s="113" t="s">
        <v>3562</v>
      </c>
      <c r="K256" s="113" t="s">
        <v>3562</v>
      </c>
      <c r="L256" s="113" t="s">
        <v>3562</v>
      </c>
      <c r="M256" s="113" t="s">
        <v>3562</v>
      </c>
      <c r="N256" s="113" t="s">
        <v>3562</v>
      </c>
    </row>
    <row r="257" spans="1:14">
      <c r="A257" t="s">
        <v>298</v>
      </c>
      <c r="B257" s="112" t="s">
        <v>3562</v>
      </c>
      <c r="C257" s="112" t="s">
        <v>3562</v>
      </c>
      <c r="D257" s="113" t="s">
        <v>3562</v>
      </c>
      <c r="E257" s="113" t="s">
        <v>3562</v>
      </c>
      <c r="F257" s="113" t="s">
        <v>3562</v>
      </c>
      <c r="G257" s="113" t="s">
        <v>3562</v>
      </c>
      <c r="H257" s="113" t="s">
        <v>3562</v>
      </c>
      <c r="I257" s="113" t="s">
        <v>3562</v>
      </c>
      <c r="J257" s="113" t="s">
        <v>3562</v>
      </c>
      <c r="K257" s="113" t="s">
        <v>3562</v>
      </c>
      <c r="L257" s="113" t="s">
        <v>3562</v>
      </c>
      <c r="M257" s="113" t="s">
        <v>3562</v>
      </c>
      <c r="N257" s="113" t="s">
        <v>3562</v>
      </c>
    </row>
    <row r="258" spans="1:14">
      <c r="A258" t="s">
        <v>299</v>
      </c>
      <c r="B258" s="112" t="s">
        <v>3562</v>
      </c>
      <c r="C258" s="112" t="s">
        <v>3562</v>
      </c>
      <c r="D258" s="113" t="s">
        <v>3562</v>
      </c>
      <c r="E258" s="113" t="s">
        <v>3562</v>
      </c>
      <c r="F258" s="113" t="s">
        <v>3562</v>
      </c>
      <c r="G258" s="113" t="s">
        <v>3562</v>
      </c>
      <c r="H258" s="113" t="s">
        <v>3562</v>
      </c>
      <c r="I258" s="113" t="s">
        <v>3562</v>
      </c>
      <c r="J258" s="113" t="s">
        <v>3562</v>
      </c>
      <c r="K258" s="113" t="s">
        <v>3562</v>
      </c>
      <c r="L258" s="113" t="s">
        <v>3562</v>
      </c>
      <c r="M258" s="113" t="s">
        <v>3562</v>
      </c>
      <c r="N258" s="113" t="s">
        <v>3562</v>
      </c>
    </row>
    <row r="259" spans="1:14">
      <c r="A259" t="s">
        <v>300</v>
      </c>
      <c r="B259" s="112" t="s">
        <v>3562</v>
      </c>
      <c r="C259" s="112" t="s">
        <v>3562</v>
      </c>
      <c r="D259" s="113" t="s">
        <v>3562</v>
      </c>
      <c r="E259" s="113" t="s">
        <v>3562</v>
      </c>
      <c r="F259" s="113" t="s">
        <v>3562</v>
      </c>
      <c r="G259" s="113" t="s">
        <v>3562</v>
      </c>
      <c r="H259" s="113" t="s">
        <v>3562</v>
      </c>
      <c r="I259" s="113" t="s">
        <v>3562</v>
      </c>
      <c r="J259" s="113" t="s">
        <v>3562</v>
      </c>
      <c r="K259" s="113" t="s">
        <v>3562</v>
      </c>
      <c r="L259" s="113" t="s">
        <v>3562</v>
      </c>
      <c r="M259" s="113" t="s">
        <v>3562</v>
      </c>
      <c r="N259" s="113" t="s">
        <v>3562</v>
      </c>
    </row>
    <row r="260" spans="1:14">
      <c r="A260" t="s">
        <v>301</v>
      </c>
      <c r="B260" s="112" t="s">
        <v>3562</v>
      </c>
      <c r="C260" s="112" t="s">
        <v>3562</v>
      </c>
      <c r="D260" s="113" t="s">
        <v>3562</v>
      </c>
      <c r="E260" s="113" t="s">
        <v>3562</v>
      </c>
      <c r="F260" s="113" t="s">
        <v>3562</v>
      </c>
      <c r="G260" s="113" t="s">
        <v>3562</v>
      </c>
      <c r="H260" s="113" t="s">
        <v>3562</v>
      </c>
      <c r="I260" s="113" t="s">
        <v>3562</v>
      </c>
      <c r="J260" s="113" t="s">
        <v>3562</v>
      </c>
      <c r="K260" s="113" t="s">
        <v>3562</v>
      </c>
      <c r="L260" s="113" t="s">
        <v>3562</v>
      </c>
      <c r="M260" s="113" t="s">
        <v>3562</v>
      </c>
      <c r="N260" s="113" t="s">
        <v>3562</v>
      </c>
    </row>
    <row r="261" spans="1:14" hidden="1">
      <c r="D261" s="13"/>
      <c r="E261" s="13"/>
      <c r="F261" s="13"/>
    </row>
    <row r="262" spans="1:14" hidden="1">
      <c r="D262" s="13"/>
      <c r="E262" s="13"/>
      <c r="F262" s="13"/>
    </row>
    <row r="263" spans="1:14" hidden="1">
      <c r="D263" s="13"/>
      <c r="E263" s="13"/>
      <c r="F263" s="13"/>
    </row>
    <row r="264" spans="1:14" hidden="1">
      <c r="D264" s="13"/>
      <c r="E264" s="13"/>
      <c r="F264" s="13"/>
    </row>
    <row r="265" spans="1:14" hidden="1">
      <c r="D265" s="13"/>
      <c r="E265" s="13"/>
      <c r="F265" s="13"/>
    </row>
    <row r="266" spans="1:14" hidden="1">
      <c r="D266" s="13"/>
      <c r="E266" s="13"/>
      <c r="F266" s="13"/>
    </row>
    <row r="267" spans="1:14" hidden="1">
      <c r="D267" s="13"/>
      <c r="E267" s="13"/>
      <c r="F267" s="13"/>
    </row>
    <row r="268" spans="1:14" hidden="1">
      <c r="D268" s="13"/>
      <c r="E268" s="13"/>
      <c r="F268" s="13"/>
    </row>
    <row r="269" spans="1:14" hidden="1">
      <c r="A269" s="13"/>
      <c r="D269" s="13"/>
      <c r="E269" s="13"/>
      <c r="F269" s="13"/>
    </row>
    <row r="270" spans="1:14" hidden="1">
      <c r="A270" s="13"/>
      <c r="D270" s="13"/>
      <c r="E270" s="13"/>
      <c r="F270" s="13"/>
    </row>
    <row r="271" spans="1:14" hidden="1">
      <c r="A271" s="15"/>
      <c r="D271" s="13"/>
      <c r="E271" s="13"/>
      <c r="F271" s="13"/>
    </row>
    <row r="272" spans="1:14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3561</v>
      </c>
    </row>
    <row r="2" spans="1:15" s="1" customFormat="1">
      <c r="A2" s="2" t="s">
        <v>1</v>
      </c>
      <c r="B2" s="9" t="s">
        <v>2772</v>
      </c>
    </row>
    <row r="3" spans="1:15" s="1" customFormat="1">
      <c r="A3" s="2" t="s">
        <v>2</v>
      </c>
      <c r="B3" s="20" t="s">
        <v>2773</v>
      </c>
    </row>
    <row r="4" spans="1:15" s="1" customFormat="1">
      <c r="A4" s="2" t="s">
        <v>3</v>
      </c>
      <c r="B4" s="61" t="s">
        <v>165</v>
      </c>
    </row>
    <row r="5" spans="1:15" ht="18.75">
      <c r="A5" s="88" t="s">
        <v>162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90"/>
    </row>
    <row r="6" spans="1:15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50</v>
      </c>
      <c r="G6" s="33" t="s">
        <v>155</v>
      </c>
      <c r="H6" s="33" t="s">
        <v>156</v>
      </c>
      <c r="I6" s="114" t="s">
        <v>160</v>
      </c>
      <c r="J6" s="33" t="s">
        <v>53</v>
      </c>
      <c r="K6" s="33" t="s">
        <v>69</v>
      </c>
      <c r="L6" s="33" t="s">
        <v>54</v>
      </c>
      <c r="M6" s="33" t="s">
        <v>151</v>
      </c>
      <c r="O6" s="13"/>
    </row>
    <row r="7" spans="1:15" s="15" customFormat="1">
      <c r="A7" s="105" t="s">
        <v>3562</v>
      </c>
      <c r="B7" s="106" t="s">
        <v>3562</v>
      </c>
      <c r="C7" s="106" t="s">
        <v>3562</v>
      </c>
      <c r="D7" s="106" t="s">
        <v>3562</v>
      </c>
      <c r="E7" s="106" t="s">
        <v>3562</v>
      </c>
      <c r="F7" s="106" t="s">
        <v>3562</v>
      </c>
      <c r="G7" s="21" t="s">
        <v>152</v>
      </c>
      <c r="H7" s="106" t="s">
        <v>3562</v>
      </c>
      <c r="I7" s="16" t="s">
        <v>153</v>
      </c>
      <c r="J7" s="21" t="s">
        <v>6</v>
      </c>
      <c r="K7" s="21" t="s">
        <v>7</v>
      </c>
      <c r="L7" s="29" t="s">
        <v>7</v>
      </c>
      <c r="M7" s="29" t="s">
        <v>7</v>
      </c>
    </row>
    <row r="8" spans="1:15" s="17" customFormat="1" ht="20.25">
      <c r="A8" s="107" t="s">
        <v>3562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24" t="s">
        <v>73</v>
      </c>
      <c r="N8" s="25"/>
    </row>
    <row r="9" spans="1:15" s="17" customFormat="1" ht="20.25">
      <c r="A9" s="18" t="s">
        <v>161</v>
      </c>
      <c r="B9" s="108" t="s">
        <v>3562</v>
      </c>
      <c r="C9" s="108" t="s">
        <v>3562</v>
      </c>
      <c r="D9" s="108" t="s">
        <v>3562</v>
      </c>
      <c r="E9" s="108" t="s">
        <v>3562</v>
      </c>
      <c r="F9" s="108" t="s">
        <v>3562</v>
      </c>
      <c r="G9" s="53">
        <v>340846.18</v>
      </c>
      <c r="H9" s="108" t="s">
        <v>3562</v>
      </c>
      <c r="I9" s="53">
        <v>4.4900000000000001E-3</v>
      </c>
      <c r="J9" s="53">
        <v>10936.881848274463</v>
      </c>
      <c r="K9" s="108" t="s">
        <v>3562</v>
      </c>
      <c r="L9" s="54">
        <v>1</v>
      </c>
      <c r="M9" s="54">
        <v>0.09</v>
      </c>
      <c r="N9" s="25"/>
    </row>
    <row r="10" spans="1:15">
      <c r="A10" s="57" t="s">
        <v>172</v>
      </c>
      <c r="B10" s="112" t="s">
        <v>3562</v>
      </c>
      <c r="C10" s="113" t="s">
        <v>3562</v>
      </c>
      <c r="D10" s="113" t="s">
        <v>3562</v>
      </c>
      <c r="E10" s="113" t="s">
        <v>3562</v>
      </c>
      <c r="F10" s="113" t="s">
        <v>3562</v>
      </c>
      <c r="G10" s="59">
        <v>318060.15000000002</v>
      </c>
      <c r="H10" s="113" t="s">
        <v>3562</v>
      </c>
      <c r="I10" s="59">
        <v>0</v>
      </c>
      <c r="J10" s="59">
        <v>8438.6328620380009</v>
      </c>
      <c r="K10" s="113" t="s">
        <v>3562</v>
      </c>
      <c r="L10" s="58">
        <v>0.77159999999999995</v>
      </c>
      <c r="M10" s="58">
        <v>6.9500000000000006E-2</v>
      </c>
    </row>
    <row r="11" spans="1:15">
      <c r="A11" s="57" t="s">
        <v>1687</v>
      </c>
      <c r="B11" s="112" t="s">
        <v>3562</v>
      </c>
      <c r="C11" s="113" t="s">
        <v>3562</v>
      </c>
      <c r="D11" s="113" t="s">
        <v>3562</v>
      </c>
      <c r="E11" s="113" t="s">
        <v>3562</v>
      </c>
      <c r="F11" s="113" t="s">
        <v>3562</v>
      </c>
      <c r="G11" s="59">
        <v>27584.87</v>
      </c>
      <c r="H11" s="113" t="s">
        <v>3562</v>
      </c>
      <c r="I11" s="59">
        <v>0</v>
      </c>
      <c r="J11" s="59">
        <v>906.10746189999998</v>
      </c>
      <c r="K11" s="113" t="s">
        <v>3562</v>
      </c>
      <c r="L11" s="58">
        <v>8.2799999999999999E-2</v>
      </c>
      <c r="M11" s="58">
        <v>7.4999999999999997E-3</v>
      </c>
    </row>
    <row r="12" spans="1:15">
      <c r="A12" t="s">
        <v>1688</v>
      </c>
      <c r="B12" t="s">
        <v>1689</v>
      </c>
      <c r="C12" t="s">
        <v>96</v>
      </c>
      <c r="D12" t="s">
        <v>1690</v>
      </c>
      <c r="E12" t="s">
        <v>1691</v>
      </c>
      <c r="F12" t="s">
        <v>98</v>
      </c>
      <c r="G12" s="55">
        <v>7455</v>
      </c>
      <c r="H12" s="55">
        <v>1850</v>
      </c>
      <c r="I12" s="55">
        <v>0</v>
      </c>
      <c r="J12" s="55">
        <v>137.91749999999999</v>
      </c>
      <c r="K12" s="56">
        <v>2.0000000000000001E-4</v>
      </c>
      <c r="L12" s="56">
        <v>1.26E-2</v>
      </c>
      <c r="M12" s="56">
        <v>1.1000000000000001E-3</v>
      </c>
    </row>
    <row r="13" spans="1:15">
      <c r="A13" t="s">
        <v>1692</v>
      </c>
      <c r="B13" t="s">
        <v>1693</v>
      </c>
      <c r="C13" t="s">
        <v>96</v>
      </c>
      <c r="D13" t="s">
        <v>1690</v>
      </c>
      <c r="E13" t="s">
        <v>1691</v>
      </c>
      <c r="F13" t="s">
        <v>98</v>
      </c>
      <c r="G13" s="55">
        <v>1497.36</v>
      </c>
      <c r="H13" s="55">
        <v>3429</v>
      </c>
      <c r="I13" s="55">
        <v>0</v>
      </c>
      <c r="J13" s="55">
        <v>51.344474400000003</v>
      </c>
      <c r="K13" s="56">
        <v>0</v>
      </c>
      <c r="L13" s="56">
        <v>4.7000000000000002E-3</v>
      </c>
      <c r="M13" s="56">
        <v>4.0000000000000002E-4</v>
      </c>
    </row>
    <row r="14" spans="1:15">
      <c r="A14" t="s">
        <v>1694</v>
      </c>
      <c r="B14" t="s">
        <v>1695</v>
      </c>
      <c r="C14" t="s">
        <v>96</v>
      </c>
      <c r="D14" t="s">
        <v>1690</v>
      </c>
      <c r="E14" t="s">
        <v>1691</v>
      </c>
      <c r="F14" t="s">
        <v>98</v>
      </c>
      <c r="G14" s="55">
        <v>3324.3</v>
      </c>
      <c r="H14" s="55">
        <v>1855</v>
      </c>
      <c r="I14" s="55">
        <v>0</v>
      </c>
      <c r="J14" s="55">
        <v>61.665765</v>
      </c>
      <c r="K14" s="56">
        <v>1E-4</v>
      </c>
      <c r="L14" s="56">
        <v>5.5999999999999999E-3</v>
      </c>
      <c r="M14" s="56">
        <v>5.0000000000000001E-4</v>
      </c>
    </row>
    <row r="15" spans="1:15">
      <c r="A15" t="s">
        <v>1696</v>
      </c>
      <c r="B15" t="s">
        <v>1697</v>
      </c>
      <c r="C15" t="s">
        <v>96</v>
      </c>
      <c r="D15" t="s">
        <v>1698</v>
      </c>
      <c r="E15" t="s">
        <v>1691</v>
      </c>
      <c r="F15" t="s">
        <v>98</v>
      </c>
      <c r="G15" s="55">
        <v>328.67</v>
      </c>
      <c r="H15" s="55">
        <v>2759</v>
      </c>
      <c r="I15" s="55">
        <v>0</v>
      </c>
      <c r="J15" s="55">
        <v>9.0680052999999994</v>
      </c>
      <c r="K15" s="56">
        <v>0</v>
      </c>
      <c r="L15" s="56">
        <v>8.0000000000000004E-4</v>
      </c>
      <c r="M15" s="56">
        <v>1E-4</v>
      </c>
    </row>
    <row r="16" spans="1:15">
      <c r="A16" t="s">
        <v>1699</v>
      </c>
      <c r="B16" t="s">
        <v>1700</v>
      </c>
      <c r="C16" t="s">
        <v>96</v>
      </c>
      <c r="D16" t="s">
        <v>1698</v>
      </c>
      <c r="E16" t="s">
        <v>1691</v>
      </c>
      <c r="F16" t="s">
        <v>98</v>
      </c>
      <c r="G16" s="55">
        <v>4360</v>
      </c>
      <c r="H16" s="55">
        <v>1833</v>
      </c>
      <c r="I16" s="55">
        <v>0</v>
      </c>
      <c r="J16" s="55">
        <v>79.918800000000005</v>
      </c>
      <c r="K16" s="56">
        <v>1E-4</v>
      </c>
      <c r="L16" s="56">
        <v>7.3000000000000001E-3</v>
      </c>
      <c r="M16" s="56">
        <v>6.9999999999999999E-4</v>
      </c>
    </row>
    <row r="17" spans="1:13">
      <c r="A17" t="s">
        <v>1701</v>
      </c>
      <c r="B17" t="s">
        <v>1702</v>
      </c>
      <c r="C17" t="s">
        <v>96</v>
      </c>
      <c r="D17" t="s">
        <v>1698</v>
      </c>
      <c r="E17" t="s">
        <v>1691</v>
      </c>
      <c r="F17" t="s">
        <v>98</v>
      </c>
      <c r="G17" s="55">
        <v>2701.82</v>
      </c>
      <c r="H17" s="55">
        <v>3381</v>
      </c>
      <c r="I17" s="55">
        <v>0</v>
      </c>
      <c r="J17" s="55">
        <v>91.348534200000003</v>
      </c>
      <c r="K17" s="56">
        <v>0</v>
      </c>
      <c r="L17" s="56">
        <v>8.3999999999999995E-3</v>
      </c>
      <c r="M17" s="56">
        <v>8.0000000000000004E-4</v>
      </c>
    </row>
    <row r="18" spans="1:13">
      <c r="A18" t="s">
        <v>1703</v>
      </c>
      <c r="B18" t="s">
        <v>1704</v>
      </c>
      <c r="C18" t="s">
        <v>96</v>
      </c>
      <c r="D18" t="s">
        <v>1698</v>
      </c>
      <c r="E18" t="s">
        <v>1691</v>
      </c>
      <c r="F18" t="s">
        <v>98</v>
      </c>
      <c r="G18" s="55">
        <v>3212.57</v>
      </c>
      <c r="H18" s="55">
        <v>1860</v>
      </c>
      <c r="I18" s="55">
        <v>0</v>
      </c>
      <c r="J18" s="55">
        <v>59.753802</v>
      </c>
      <c r="K18" s="56">
        <v>0</v>
      </c>
      <c r="L18" s="56">
        <v>5.4999999999999997E-3</v>
      </c>
      <c r="M18" s="56">
        <v>5.0000000000000001E-4</v>
      </c>
    </row>
    <row r="19" spans="1:13">
      <c r="A19" t="s">
        <v>1705</v>
      </c>
      <c r="B19" t="s">
        <v>1706</v>
      </c>
      <c r="C19" t="s">
        <v>96</v>
      </c>
      <c r="D19" t="s">
        <v>1698</v>
      </c>
      <c r="E19" t="s">
        <v>1691</v>
      </c>
      <c r="F19" t="s">
        <v>98</v>
      </c>
      <c r="G19" s="55">
        <v>676.7</v>
      </c>
      <c r="H19" s="55">
        <v>1841</v>
      </c>
      <c r="I19" s="55">
        <v>0</v>
      </c>
      <c r="J19" s="55">
        <v>12.458047000000001</v>
      </c>
      <c r="K19" s="56">
        <v>0</v>
      </c>
      <c r="L19" s="56">
        <v>1.1000000000000001E-3</v>
      </c>
      <c r="M19" s="56">
        <v>1E-4</v>
      </c>
    </row>
    <row r="20" spans="1:13">
      <c r="A20" t="s">
        <v>1707</v>
      </c>
      <c r="B20" t="s">
        <v>1708</v>
      </c>
      <c r="C20" t="s">
        <v>96</v>
      </c>
      <c r="D20" t="s">
        <v>1709</v>
      </c>
      <c r="E20" t="s">
        <v>1691</v>
      </c>
      <c r="F20" t="s">
        <v>98</v>
      </c>
      <c r="G20" s="55">
        <v>764.49</v>
      </c>
      <c r="H20" s="55">
        <v>1848</v>
      </c>
      <c r="I20" s="55">
        <v>0</v>
      </c>
      <c r="J20" s="55">
        <v>14.1277752</v>
      </c>
      <c r="K20" s="56">
        <v>0</v>
      </c>
      <c r="L20" s="56">
        <v>1.2999999999999999E-3</v>
      </c>
      <c r="M20" s="56">
        <v>1E-4</v>
      </c>
    </row>
    <row r="21" spans="1:13">
      <c r="A21" t="s">
        <v>1710</v>
      </c>
      <c r="B21" t="s">
        <v>1711</v>
      </c>
      <c r="C21" t="s">
        <v>96</v>
      </c>
      <c r="D21" t="s">
        <v>1709</v>
      </c>
      <c r="E21" t="s">
        <v>1691</v>
      </c>
      <c r="F21" t="s">
        <v>98</v>
      </c>
      <c r="G21" s="55">
        <v>1460.36</v>
      </c>
      <c r="H21" s="55">
        <v>3393</v>
      </c>
      <c r="I21" s="55">
        <v>0</v>
      </c>
      <c r="J21" s="55">
        <v>49.5500148</v>
      </c>
      <c r="K21" s="56">
        <v>0</v>
      </c>
      <c r="L21" s="56">
        <v>4.4999999999999997E-3</v>
      </c>
      <c r="M21" s="56">
        <v>4.0000000000000002E-4</v>
      </c>
    </row>
    <row r="22" spans="1:13">
      <c r="A22" t="s">
        <v>1712</v>
      </c>
      <c r="B22" t="s">
        <v>1713</v>
      </c>
      <c r="C22" t="s">
        <v>96</v>
      </c>
      <c r="D22" t="s">
        <v>1714</v>
      </c>
      <c r="E22" t="s">
        <v>1691</v>
      </c>
      <c r="F22" t="s">
        <v>98</v>
      </c>
      <c r="G22" s="55">
        <v>104.02</v>
      </c>
      <c r="H22" s="55">
        <v>33260</v>
      </c>
      <c r="I22" s="55">
        <v>0</v>
      </c>
      <c r="J22" s="55">
        <v>34.597051999999998</v>
      </c>
      <c r="K22" s="56">
        <v>0</v>
      </c>
      <c r="L22" s="56">
        <v>3.2000000000000002E-3</v>
      </c>
      <c r="M22" s="56">
        <v>2.9999999999999997E-4</v>
      </c>
    </row>
    <row r="23" spans="1:13">
      <c r="A23" t="s">
        <v>1715</v>
      </c>
      <c r="B23" t="s">
        <v>1716</v>
      </c>
      <c r="C23" t="s">
        <v>96</v>
      </c>
      <c r="D23" t="s">
        <v>1714</v>
      </c>
      <c r="E23" t="s">
        <v>1691</v>
      </c>
      <c r="F23" t="s">
        <v>98</v>
      </c>
      <c r="G23" s="55">
        <v>317.95</v>
      </c>
      <c r="H23" s="55">
        <v>18500</v>
      </c>
      <c r="I23" s="55">
        <v>0</v>
      </c>
      <c r="J23" s="55">
        <v>58.820749999999997</v>
      </c>
      <c r="K23" s="56">
        <v>0</v>
      </c>
      <c r="L23" s="56">
        <v>5.4000000000000003E-3</v>
      </c>
      <c r="M23" s="56">
        <v>5.0000000000000001E-4</v>
      </c>
    </row>
    <row r="24" spans="1:13">
      <c r="A24" t="s">
        <v>1717</v>
      </c>
      <c r="B24" t="s">
        <v>1718</v>
      </c>
      <c r="C24" t="s">
        <v>96</v>
      </c>
      <c r="D24" t="s">
        <v>1714</v>
      </c>
      <c r="E24" t="s">
        <v>1691</v>
      </c>
      <c r="F24" t="s">
        <v>98</v>
      </c>
      <c r="G24" s="55">
        <v>72.63</v>
      </c>
      <c r="H24" s="55">
        <v>18340</v>
      </c>
      <c r="I24" s="55">
        <v>0</v>
      </c>
      <c r="J24" s="55">
        <v>13.320342</v>
      </c>
      <c r="K24" s="56">
        <v>0</v>
      </c>
      <c r="L24" s="56">
        <v>1.1999999999999999E-3</v>
      </c>
      <c r="M24" s="56">
        <v>1E-4</v>
      </c>
    </row>
    <row r="25" spans="1:13">
      <c r="A25" t="s">
        <v>1719</v>
      </c>
      <c r="B25" t="s">
        <v>1720</v>
      </c>
      <c r="C25" t="s">
        <v>96</v>
      </c>
      <c r="D25" t="s">
        <v>1714</v>
      </c>
      <c r="E25" t="s">
        <v>1691</v>
      </c>
      <c r="F25" t="s">
        <v>98</v>
      </c>
      <c r="G25" s="55">
        <v>1309</v>
      </c>
      <c r="H25" s="55">
        <v>17740</v>
      </c>
      <c r="I25" s="55">
        <v>0</v>
      </c>
      <c r="J25" s="55">
        <v>232.2166</v>
      </c>
      <c r="K25" s="56">
        <v>1E-4</v>
      </c>
      <c r="L25" s="56">
        <v>2.12E-2</v>
      </c>
      <c r="M25" s="56">
        <v>1.9E-3</v>
      </c>
    </row>
    <row r="26" spans="1:13">
      <c r="A26" s="57" t="s">
        <v>1721</v>
      </c>
      <c r="B26" s="112" t="s">
        <v>3562</v>
      </c>
      <c r="C26" s="113" t="s">
        <v>3562</v>
      </c>
      <c r="D26" s="113" t="s">
        <v>3562</v>
      </c>
      <c r="E26" s="113" t="s">
        <v>3562</v>
      </c>
      <c r="F26" s="113" t="s">
        <v>3562</v>
      </c>
      <c r="G26" s="59">
        <v>0</v>
      </c>
      <c r="H26" s="113" t="s">
        <v>3562</v>
      </c>
      <c r="I26" s="59">
        <v>0</v>
      </c>
      <c r="J26" s="59">
        <v>0</v>
      </c>
      <c r="K26" s="113" t="s">
        <v>3562</v>
      </c>
      <c r="L26" s="58">
        <v>0</v>
      </c>
      <c r="M26" s="58">
        <v>0</v>
      </c>
    </row>
    <row r="27" spans="1:13">
      <c r="A27" t="s">
        <v>177</v>
      </c>
      <c r="B27" t="s">
        <v>177</v>
      </c>
      <c r="C27" s="113" t="s">
        <v>3562</v>
      </c>
      <c r="D27" s="113" t="s">
        <v>3562</v>
      </c>
      <c r="E27" t="s">
        <v>177</v>
      </c>
      <c r="F27" t="s">
        <v>177</v>
      </c>
      <c r="G27" s="55">
        <v>0</v>
      </c>
      <c r="H27" s="55">
        <v>0</v>
      </c>
      <c r="I27" s="113" t="s">
        <v>3562</v>
      </c>
      <c r="J27" s="55">
        <v>0</v>
      </c>
      <c r="K27" s="56">
        <v>0</v>
      </c>
      <c r="L27" s="56">
        <v>0</v>
      </c>
      <c r="M27" s="56">
        <v>0</v>
      </c>
    </row>
    <row r="28" spans="1:13">
      <c r="A28" s="57" t="s">
        <v>1722</v>
      </c>
      <c r="B28" s="112" t="s">
        <v>3562</v>
      </c>
      <c r="C28" s="113" t="s">
        <v>3562</v>
      </c>
      <c r="D28" s="113" t="s">
        <v>3562</v>
      </c>
      <c r="E28" s="113" t="s">
        <v>3562</v>
      </c>
      <c r="F28" s="113" t="s">
        <v>3562</v>
      </c>
      <c r="G28" s="59">
        <v>290475.28000000003</v>
      </c>
      <c r="H28" s="113" t="s">
        <v>3562</v>
      </c>
      <c r="I28" s="59">
        <v>0</v>
      </c>
      <c r="J28" s="59">
        <v>7532.5254001379999</v>
      </c>
      <c r="K28" s="113" t="s">
        <v>3562</v>
      </c>
      <c r="L28" s="58">
        <v>0.68869999999999998</v>
      </c>
      <c r="M28" s="58">
        <v>6.2E-2</v>
      </c>
    </row>
    <row r="29" spans="1:13">
      <c r="A29" t="s">
        <v>1723</v>
      </c>
      <c r="B29" t="s">
        <v>1724</v>
      </c>
      <c r="C29" t="s">
        <v>96</v>
      </c>
      <c r="D29" t="s">
        <v>1690</v>
      </c>
      <c r="E29" t="s">
        <v>1725</v>
      </c>
      <c r="F29" t="s">
        <v>98</v>
      </c>
      <c r="G29" s="55">
        <v>34671.25</v>
      </c>
      <c r="H29" s="55">
        <v>381.09</v>
      </c>
      <c r="I29" s="55">
        <v>0</v>
      </c>
      <c r="J29" s="55">
        <v>132.12866662499999</v>
      </c>
      <c r="K29" s="56">
        <v>4.0000000000000002E-4</v>
      </c>
      <c r="L29" s="56">
        <v>1.21E-2</v>
      </c>
      <c r="M29" s="56">
        <v>1.1000000000000001E-3</v>
      </c>
    </row>
    <row r="30" spans="1:13">
      <c r="A30" t="s">
        <v>1726</v>
      </c>
      <c r="B30" t="s">
        <v>1727</v>
      </c>
      <c r="C30" t="s">
        <v>96</v>
      </c>
      <c r="D30" t="s">
        <v>1690</v>
      </c>
      <c r="E30" t="s">
        <v>1725</v>
      </c>
      <c r="F30" t="s">
        <v>98</v>
      </c>
      <c r="G30" s="55">
        <v>3794.19</v>
      </c>
      <c r="H30" s="55">
        <v>352.49</v>
      </c>
      <c r="I30" s="55">
        <v>0</v>
      </c>
      <c r="J30" s="55">
        <v>13.374140331</v>
      </c>
      <c r="K30" s="56">
        <v>0</v>
      </c>
      <c r="L30" s="56">
        <v>1.1999999999999999E-3</v>
      </c>
      <c r="M30" s="56">
        <v>1E-4</v>
      </c>
    </row>
    <row r="31" spans="1:13">
      <c r="A31" t="s">
        <v>1728</v>
      </c>
      <c r="B31" t="s">
        <v>1729</v>
      </c>
      <c r="C31" t="s">
        <v>96</v>
      </c>
      <c r="D31" t="s">
        <v>1698</v>
      </c>
      <c r="E31" t="s">
        <v>1725</v>
      </c>
      <c r="F31" t="s">
        <v>98</v>
      </c>
      <c r="G31" s="55">
        <v>112067.82</v>
      </c>
      <c r="H31" s="55">
        <v>3826</v>
      </c>
      <c r="I31" s="55">
        <v>0</v>
      </c>
      <c r="J31" s="55">
        <v>4287.7147931999998</v>
      </c>
      <c r="K31" s="56">
        <v>6.6E-3</v>
      </c>
      <c r="L31" s="56">
        <v>0.39200000000000002</v>
      </c>
      <c r="M31" s="56">
        <v>3.5299999999999998E-2</v>
      </c>
    </row>
    <row r="32" spans="1:13">
      <c r="A32" t="s">
        <v>1730</v>
      </c>
      <c r="B32" t="s">
        <v>1731</v>
      </c>
      <c r="C32" t="s">
        <v>96</v>
      </c>
      <c r="D32" t="s">
        <v>1698</v>
      </c>
      <c r="E32" t="s">
        <v>1725</v>
      </c>
      <c r="F32" t="s">
        <v>98</v>
      </c>
      <c r="G32" s="55">
        <v>22218</v>
      </c>
      <c r="H32" s="55">
        <v>353.53</v>
      </c>
      <c r="I32" s="55">
        <v>0</v>
      </c>
      <c r="J32" s="55">
        <v>78.547295399999996</v>
      </c>
      <c r="K32" s="56">
        <v>1E-4</v>
      </c>
      <c r="L32" s="56">
        <v>7.1999999999999998E-3</v>
      </c>
      <c r="M32" s="56">
        <v>5.9999999999999995E-4</v>
      </c>
    </row>
    <row r="33" spans="1:13">
      <c r="A33" t="s">
        <v>1732</v>
      </c>
      <c r="B33" t="s">
        <v>1733</v>
      </c>
      <c r="C33" t="s">
        <v>96</v>
      </c>
      <c r="D33" t="s">
        <v>1709</v>
      </c>
      <c r="E33" t="s">
        <v>1725</v>
      </c>
      <c r="F33" t="s">
        <v>98</v>
      </c>
      <c r="G33" s="55">
        <v>39086</v>
      </c>
      <c r="H33" s="55">
        <v>353.96</v>
      </c>
      <c r="I33" s="55">
        <v>0</v>
      </c>
      <c r="J33" s="55">
        <v>138.34880559999999</v>
      </c>
      <c r="K33" s="56">
        <v>1E-4</v>
      </c>
      <c r="L33" s="56">
        <v>1.26E-2</v>
      </c>
      <c r="M33" s="56">
        <v>1.1000000000000001E-3</v>
      </c>
    </row>
    <row r="34" spans="1:13">
      <c r="A34" t="s">
        <v>1734</v>
      </c>
      <c r="B34" t="s">
        <v>1735</v>
      </c>
      <c r="C34" t="s">
        <v>96</v>
      </c>
      <c r="D34" t="s">
        <v>1714</v>
      </c>
      <c r="E34" t="s">
        <v>1725</v>
      </c>
      <c r="F34" t="s">
        <v>98</v>
      </c>
      <c r="G34" s="55">
        <v>38582</v>
      </c>
      <c r="H34" s="55">
        <v>3518.37</v>
      </c>
      <c r="I34" s="55">
        <v>0</v>
      </c>
      <c r="J34" s="55">
        <v>1357.4575133999999</v>
      </c>
      <c r="K34" s="56">
        <v>1.6000000000000001E-3</v>
      </c>
      <c r="L34" s="56">
        <v>0.1241</v>
      </c>
      <c r="M34" s="56">
        <v>1.12E-2</v>
      </c>
    </row>
    <row r="35" spans="1:13">
      <c r="A35" t="s">
        <v>1736</v>
      </c>
      <c r="B35" t="s">
        <v>1737</v>
      </c>
      <c r="C35" t="s">
        <v>96</v>
      </c>
      <c r="D35" t="s">
        <v>1714</v>
      </c>
      <c r="E35" t="s">
        <v>1725</v>
      </c>
      <c r="F35" t="s">
        <v>98</v>
      </c>
      <c r="G35" s="55">
        <v>3979.02</v>
      </c>
      <c r="H35" s="55">
        <v>3822.41</v>
      </c>
      <c r="I35" s="55">
        <v>0</v>
      </c>
      <c r="J35" s="55">
        <v>152.094458382</v>
      </c>
      <c r="K35" s="56">
        <v>4.0000000000000002E-4</v>
      </c>
      <c r="L35" s="56">
        <v>1.3899999999999999E-2</v>
      </c>
      <c r="M35" s="56">
        <v>1.2999999999999999E-3</v>
      </c>
    </row>
    <row r="36" spans="1:13">
      <c r="A36" t="s">
        <v>1738</v>
      </c>
      <c r="B36" t="s">
        <v>1739</v>
      </c>
      <c r="C36" t="s">
        <v>96</v>
      </c>
      <c r="D36" t="s">
        <v>1714</v>
      </c>
      <c r="E36" t="s">
        <v>1725</v>
      </c>
      <c r="F36" t="s">
        <v>98</v>
      </c>
      <c r="G36" s="55">
        <v>36077</v>
      </c>
      <c r="H36" s="55">
        <v>3805.36</v>
      </c>
      <c r="I36" s="55">
        <v>0</v>
      </c>
      <c r="J36" s="55">
        <v>1372.8597272</v>
      </c>
      <c r="K36" s="56">
        <v>1E-3</v>
      </c>
      <c r="L36" s="56">
        <v>0.1255</v>
      </c>
      <c r="M36" s="56">
        <v>1.1299999999999999E-2</v>
      </c>
    </row>
    <row r="37" spans="1:13">
      <c r="A37" s="57" t="s">
        <v>1740</v>
      </c>
      <c r="B37" s="112" t="s">
        <v>3562</v>
      </c>
      <c r="C37" s="113" t="s">
        <v>3562</v>
      </c>
      <c r="D37" s="113" t="s">
        <v>3562</v>
      </c>
      <c r="E37" s="113" t="s">
        <v>3562</v>
      </c>
      <c r="F37" s="113" t="s">
        <v>3562</v>
      </c>
      <c r="G37" s="59">
        <v>0</v>
      </c>
      <c r="H37" s="113" t="s">
        <v>3562</v>
      </c>
      <c r="I37" s="59">
        <v>0</v>
      </c>
      <c r="J37" s="59">
        <v>0</v>
      </c>
      <c r="K37" s="113" t="s">
        <v>3562</v>
      </c>
      <c r="L37" s="58">
        <v>0</v>
      </c>
      <c r="M37" s="58">
        <v>0</v>
      </c>
    </row>
    <row r="38" spans="1:13">
      <c r="A38" t="s">
        <v>177</v>
      </c>
      <c r="B38" t="s">
        <v>177</v>
      </c>
      <c r="C38" s="113" t="s">
        <v>3562</v>
      </c>
      <c r="D38" s="113" t="s">
        <v>3562</v>
      </c>
      <c r="E38" t="s">
        <v>177</v>
      </c>
      <c r="F38" t="s">
        <v>177</v>
      </c>
      <c r="G38" s="55">
        <v>0</v>
      </c>
      <c r="H38" s="55">
        <v>0</v>
      </c>
      <c r="I38" s="113" t="s">
        <v>3562</v>
      </c>
      <c r="J38" s="55">
        <v>0</v>
      </c>
      <c r="K38" s="56">
        <v>0</v>
      </c>
      <c r="L38" s="56">
        <v>0</v>
      </c>
      <c r="M38" s="56">
        <v>0</v>
      </c>
    </row>
    <row r="39" spans="1:13">
      <c r="A39" s="57" t="s">
        <v>819</v>
      </c>
      <c r="B39" s="112" t="s">
        <v>3562</v>
      </c>
      <c r="C39" s="113" t="s">
        <v>3562</v>
      </c>
      <c r="D39" s="113" t="s">
        <v>3562</v>
      </c>
      <c r="E39" s="113" t="s">
        <v>3562</v>
      </c>
      <c r="F39" s="113" t="s">
        <v>3562</v>
      </c>
      <c r="G39" s="59">
        <v>0</v>
      </c>
      <c r="H39" s="113" t="s">
        <v>3562</v>
      </c>
      <c r="I39" s="59">
        <v>0</v>
      </c>
      <c r="J39" s="59">
        <v>0</v>
      </c>
      <c r="K39" s="113" t="s">
        <v>3562</v>
      </c>
      <c r="L39" s="58">
        <v>0</v>
      </c>
      <c r="M39" s="58">
        <v>0</v>
      </c>
    </row>
    <row r="40" spans="1:13">
      <c r="A40" t="s">
        <v>177</v>
      </c>
      <c r="B40" t="s">
        <v>177</v>
      </c>
      <c r="C40" s="113" t="s">
        <v>3562</v>
      </c>
      <c r="D40" s="113" t="s">
        <v>3562</v>
      </c>
      <c r="E40" t="s">
        <v>177</v>
      </c>
      <c r="F40" t="s">
        <v>177</v>
      </c>
      <c r="G40" s="55">
        <v>0</v>
      </c>
      <c r="H40" s="55">
        <v>0</v>
      </c>
      <c r="I40" s="113" t="s">
        <v>3562</v>
      </c>
      <c r="J40" s="55">
        <v>0</v>
      </c>
      <c r="K40" s="56">
        <v>0</v>
      </c>
      <c r="L40" s="56">
        <v>0</v>
      </c>
      <c r="M40" s="56">
        <v>0</v>
      </c>
    </row>
    <row r="41" spans="1:13">
      <c r="A41" s="57" t="s">
        <v>1741</v>
      </c>
      <c r="B41" s="112" t="s">
        <v>3562</v>
      </c>
      <c r="C41" s="113" t="s">
        <v>3562</v>
      </c>
      <c r="D41" s="113" t="s">
        <v>3562</v>
      </c>
      <c r="E41" s="113" t="s">
        <v>3562</v>
      </c>
      <c r="F41" s="113" t="s">
        <v>3562</v>
      </c>
      <c r="G41" s="59">
        <v>0</v>
      </c>
      <c r="H41" s="113" t="s">
        <v>3562</v>
      </c>
      <c r="I41" s="59">
        <v>0</v>
      </c>
      <c r="J41" s="59">
        <v>0</v>
      </c>
      <c r="K41" s="113" t="s">
        <v>3562</v>
      </c>
      <c r="L41" s="58">
        <v>0</v>
      </c>
      <c r="M41" s="58">
        <v>0</v>
      </c>
    </row>
    <row r="42" spans="1:13">
      <c r="A42" t="s">
        <v>177</v>
      </c>
      <c r="B42" t="s">
        <v>177</v>
      </c>
      <c r="C42" s="113" t="s">
        <v>3562</v>
      </c>
      <c r="D42" s="113" t="s">
        <v>3562</v>
      </c>
      <c r="E42" t="s">
        <v>177</v>
      </c>
      <c r="F42" t="s">
        <v>177</v>
      </c>
      <c r="G42" s="55">
        <v>0</v>
      </c>
      <c r="H42" s="55">
        <v>0</v>
      </c>
      <c r="I42" s="113" t="s">
        <v>3562</v>
      </c>
      <c r="J42" s="55">
        <v>0</v>
      </c>
      <c r="K42" s="56">
        <v>0</v>
      </c>
      <c r="L42" s="56">
        <v>0</v>
      </c>
      <c r="M42" s="56">
        <v>0</v>
      </c>
    </row>
    <row r="43" spans="1:13">
      <c r="A43" s="57" t="s">
        <v>184</v>
      </c>
      <c r="B43" s="112" t="s">
        <v>3562</v>
      </c>
      <c r="C43" s="113" t="s">
        <v>3562</v>
      </c>
      <c r="D43" s="113" t="s">
        <v>3562</v>
      </c>
      <c r="E43" s="113" t="s">
        <v>3562</v>
      </c>
      <c r="F43" s="113" t="s">
        <v>3562</v>
      </c>
      <c r="G43" s="59">
        <v>22786.03</v>
      </c>
      <c r="H43" s="113" t="s">
        <v>3562</v>
      </c>
      <c r="I43" s="59">
        <v>4.4900000000000001E-3</v>
      </c>
      <c r="J43" s="59">
        <v>2498.2489862364632</v>
      </c>
      <c r="K43" s="113" t="s">
        <v>3562</v>
      </c>
      <c r="L43" s="58">
        <v>0.22839999999999999</v>
      </c>
      <c r="M43" s="58">
        <v>2.06E-2</v>
      </c>
    </row>
    <row r="44" spans="1:13">
      <c r="A44" s="57" t="s">
        <v>1742</v>
      </c>
      <c r="B44" s="112" t="s">
        <v>3562</v>
      </c>
      <c r="C44" s="113" t="s">
        <v>3562</v>
      </c>
      <c r="D44" s="113" t="s">
        <v>3562</v>
      </c>
      <c r="E44" s="113" t="s">
        <v>3562</v>
      </c>
      <c r="F44" s="113" t="s">
        <v>3562</v>
      </c>
      <c r="G44" s="59">
        <v>22786.03</v>
      </c>
      <c r="H44" s="113" t="s">
        <v>3562</v>
      </c>
      <c r="I44" s="59">
        <v>4.4900000000000001E-3</v>
      </c>
      <c r="J44" s="59">
        <v>2498.2489862364632</v>
      </c>
      <c r="K44" s="113" t="s">
        <v>3562</v>
      </c>
      <c r="L44" s="58">
        <v>0.22839999999999999</v>
      </c>
      <c r="M44" s="58">
        <v>2.06E-2</v>
      </c>
    </row>
    <row r="45" spans="1:13">
      <c r="A45" t="s">
        <v>1743</v>
      </c>
      <c r="B45" t="s">
        <v>1744</v>
      </c>
      <c r="C45" t="s">
        <v>1523</v>
      </c>
      <c r="D45" s="111" t="s">
        <v>3562</v>
      </c>
      <c r="E45" t="s">
        <v>1691</v>
      </c>
      <c r="F45" t="s">
        <v>100</v>
      </c>
      <c r="G45" s="55">
        <v>106.58</v>
      </c>
      <c r="H45" s="55">
        <v>5335</v>
      </c>
      <c r="I45" s="55">
        <v>0</v>
      </c>
      <c r="J45" s="55">
        <v>20.623277960999999</v>
      </c>
      <c r="K45" s="56">
        <v>0</v>
      </c>
      <c r="L45" s="56">
        <v>1.9E-3</v>
      </c>
      <c r="M45" s="56">
        <v>2.0000000000000001E-4</v>
      </c>
    </row>
    <row r="46" spans="1:13">
      <c r="A46" t="s">
        <v>1745</v>
      </c>
      <c r="B46" t="s">
        <v>1746</v>
      </c>
      <c r="C46" t="s">
        <v>1523</v>
      </c>
      <c r="D46" s="111" t="s">
        <v>3562</v>
      </c>
      <c r="E46" t="s">
        <v>1691</v>
      </c>
      <c r="F46" t="s">
        <v>100</v>
      </c>
      <c r="G46" s="55">
        <v>257.88</v>
      </c>
      <c r="H46" s="55">
        <v>6333</v>
      </c>
      <c r="I46" s="55">
        <v>0</v>
      </c>
      <c r="J46" s="55">
        <v>59.2344970308</v>
      </c>
      <c r="K46" s="56">
        <v>0</v>
      </c>
      <c r="L46" s="56">
        <v>5.4000000000000003E-3</v>
      </c>
      <c r="M46" s="56">
        <v>5.0000000000000001E-4</v>
      </c>
    </row>
    <row r="47" spans="1:13">
      <c r="A47" t="s">
        <v>1747</v>
      </c>
      <c r="B47" t="s">
        <v>1748</v>
      </c>
      <c r="C47" t="s">
        <v>108</v>
      </c>
      <c r="D47" s="111" t="s">
        <v>3562</v>
      </c>
      <c r="E47" t="s">
        <v>1691</v>
      </c>
      <c r="F47" t="s">
        <v>100</v>
      </c>
      <c r="G47" s="55">
        <v>767.69</v>
      </c>
      <c r="H47" s="55">
        <v>6579.6</v>
      </c>
      <c r="I47" s="55">
        <v>0</v>
      </c>
      <c r="J47" s="55">
        <v>183.20314760747999</v>
      </c>
      <c r="K47" s="56">
        <v>0</v>
      </c>
      <c r="L47" s="56">
        <v>1.6799999999999999E-2</v>
      </c>
      <c r="M47" s="56">
        <v>1.5E-3</v>
      </c>
    </row>
    <row r="48" spans="1:13">
      <c r="A48" t="s">
        <v>1749</v>
      </c>
      <c r="B48" t="s">
        <v>1750</v>
      </c>
      <c r="C48" t="s">
        <v>108</v>
      </c>
      <c r="D48" s="111" t="s">
        <v>3562</v>
      </c>
      <c r="E48" t="s">
        <v>1691</v>
      </c>
      <c r="F48" t="s">
        <v>100</v>
      </c>
      <c r="G48" s="55">
        <v>584.34</v>
      </c>
      <c r="H48" s="55">
        <v>1866.48</v>
      </c>
      <c r="I48" s="55">
        <v>0</v>
      </c>
      <c r="J48" s="55">
        <v>39.558199144463998</v>
      </c>
      <c r="K48" s="56">
        <v>0</v>
      </c>
      <c r="L48" s="56">
        <v>3.5999999999999999E-3</v>
      </c>
      <c r="M48" s="56">
        <v>2.9999999999999997E-4</v>
      </c>
    </row>
    <row r="49" spans="1:13">
      <c r="A49" t="s">
        <v>1751</v>
      </c>
      <c r="B49" t="s">
        <v>1752</v>
      </c>
      <c r="C49" t="s">
        <v>108</v>
      </c>
      <c r="D49" s="111" t="s">
        <v>3562</v>
      </c>
      <c r="E49" t="s">
        <v>1691</v>
      </c>
      <c r="F49" t="s">
        <v>100</v>
      </c>
      <c r="G49" s="55">
        <v>83.06</v>
      </c>
      <c r="H49" s="55">
        <v>4831.8</v>
      </c>
      <c r="I49" s="55">
        <v>0</v>
      </c>
      <c r="J49" s="55">
        <v>14.556214001160001</v>
      </c>
      <c r="K49" s="56">
        <v>0</v>
      </c>
      <c r="L49" s="56">
        <v>1.2999999999999999E-3</v>
      </c>
      <c r="M49" s="56">
        <v>1E-4</v>
      </c>
    </row>
    <row r="50" spans="1:13">
      <c r="A50" t="s">
        <v>1753</v>
      </c>
      <c r="B50" t="s">
        <v>1754</v>
      </c>
      <c r="C50" t="s">
        <v>1523</v>
      </c>
      <c r="D50" s="111" t="s">
        <v>3562</v>
      </c>
      <c r="E50" t="s">
        <v>1691</v>
      </c>
      <c r="F50" t="s">
        <v>100</v>
      </c>
      <c r="G50" s="55">
        <v>66.290000000000006</v>
      </c>
      <c r="H50" s="55">
        <v>40564</v>
      </c>
      <c r="I50" s="55">
        <v>0</v>
      </c>
      <c r="J50" s="55">
        <v>97.529578801200003</v>
      </c>
      <c r="K50" s="56">
        <v>0</v>
      </c>
      <c r="L50" s="56">
        <v>8.8999999999999999E-3</v>
      </c>
      <c r="M50" s="56">
        <v>8.0000000000000004E-4</v>
      </c>
    </row>
    <row r="51" spans="1:13">
      <c r="A51" t="s">
        <v>1755</v>
      </c>
      <c r="B51" t="s">
        <v>1756</v>
      </c>
      <c r="C51" t="s">
        <v>1686</v>
      </c>
      <c r="D51" s="111" t="s">
        <v>3562</v>
      </c>
      <c r="E51" t="s">
        <v>1691</v>
      </c>
      <c r="F51" t="s">
        <v>100</v>
      </c>
      <c r="G51" s="55">
        <v>4948.6099999999997</v>
      </c>
      <c r="H51" s="55">
        <v>855.35</v>
      </c>
      <c r="I51" s="55">
        <v>0</v>
      </c>
      <c r="J51" s="55">
        <v>153.52342254814499</v>
      </c>
      <c r="K51" s="56">
        <v>0</v>
      </c>
      <c r="L51" s="56">
        <v>1.4E-2</v>
      </c>
      <c r="M51" s="56">
        <v>1.2999999999999999E-3</v>
      </c>
    </row>
    <row r="52" spans="1:13">
      <c r="A52" t="s">
        <v>1757</v>
      </c>
      <c r="B52" t="s">
        <v>1758</v>
      </c>
      <c r="C52" t="s">
        <v>1686</v>
      </c>
      <c r="D52" s="111" t="s">
        <v>3562</v>
      </c>
      <c r="E52" t="s">
        <v>1691</v>
      </c>
      <c r="F52" t="s">
        <v>100</v>
      </c>
      <c r="G52" s="55">
        <v>1429.46</v>
      </c>
      <c r="H52" s="55">
        <v>1064</v>
      </c>
      <c r="I52" s="55">
        <v>0</v>
      </c>
      <c r="J52" s="55">
        <v>55.1646911088</v>
      </c>
      <c r="K52" s="56">
        <v>0</v>
      </c>
      <c r="L52" s="56">
        <v>5.0000000000000001E-3</v>
      </c>
      <c r="M52" s="56">
        <v>5.0000000000000001E-4</v>
      </c>
    </row>
    <row r="53" spans="1:13">
      <c r="A53" t="s">
        <v>1759</v>
      </c>
      <c r="B53" t="s">
        <v>1760</v>
      </c>
      <c r="C53" t="s">
        <v>108</v>
      </c>
      <c r="D53" s="111" t="s">
        <v>3562</v>
      </c>
      <c r="E53" t="s">
        <v>1691</v>
      </c>
      <c r="F53" t="s">
        <v>100</v>
      </c>
      <c r="G53" s="55">
        <v>252.45</v>
      </c>
      <c r="H53" s="55">
        <v>4281.5</v>
      </c>
      <c r="I53" s="55">
        <v>0</v>
      </c>
      <c r="J53" s="55">
        <v>39.202961762249998</v>
      </c>
      <c r="K53" s="56">
        <v>0</v>
      </c>
      <c r="L53" s="56">
        <v>3.5999999999999999E-3</v>
      </c>
      <c r="M53" s="56">
        <v>2.9999999999999997E-4</v>
      </c>
    </row>
    <row r="54" spans="1:13">
      <c r="A54" t="s">
        <v>1761</v>
      </c>
      <c r="B54" t="s">
        <v>1762</v>
      </c>
      <c r="C54" t="s">
        <v>1686</v>
      </c>
      <c r="D54" s="111" t="s">
        <v>3562</v>
      </c>
      <c r="E54" t="s">
        <v>1691</v>
      </c>
      <c r="F54" t="s">
        <v>100</v>
      </c>
      <c r="G54" s="55">
        <v>1575.81</v>
      </c>
      <c r="H54" s="55">
        <v>491.97</v>
      </c>
      <c r="I54" s="55">
        <v>0</v>
      </c>
      <c r="J54" s="55">
        <v>28.118362681539001</v>
      </c>
      <c r="K54" s="56">
        <v>0</v>
      </c>
      <c r="L54" s="56">
        <v>2.5999999999999999E-3</v>
      </c>
      <c r="M54" s="56">
        <v>2.0000000000000001E-4</v>
      </c>
    </row>
    <row r="55" spans="1:13">
      <c r="A55" t="s">
        <v>1763</v>
      </c>
      <c r="B55" t="s">
        <v>1764</v>
      </c>
      <c r="C55" t="s">
        <v>1686</v>
      </c>
      <c r="D55" s="111" t="s">
        <v>3562</v>
      </c>
      <c r="E55" t="s">
        <v>1691</v>
      </c>
      <c r="F55" t="s">
        <v>100</v>
      </c>
      <c r="G55" s="55">
        <v>184.09</v>
      </c>
      <c r="H55" s="55">
        <v>3962.75</v>
      </c>
      <c r="I55" s="55">
        <v>0</v>
      </c>
      <c r="J55" s="55">
        <v>26.459061024825001</v>
      </c>
      <c r="K55" s="56">
        <v>0</v>
      </c>
      <c r="L55" s="56">
        <v>2.3999999999999998E-3</v>
      </c>
      <c r="M55" s="56">
        <v>2.0000000000000001E-4</v>
      </c>
    </row>
    <row r="56" spans="1:13">
      <c r="A56" t="s">
        <v>1765</v>
      </c>
      <c r="B56" t="s">
        <v>1766</v>
      </c>
      <c r="C56" t="s">
        <v>108</v>
      </c>
      <c r="D56" s="111" t="s">
        <v>3562</v>
      </c>
      <c r="E56" t="s">
        <v>1691</v>
      </c>
      <c r="F56" t="s">
        <v>102</v>
      </c>
      <c r="G56" s="55">
        <v>1400.48</v>
      </c>
      <c r="H56" s="55">
        <v>690</v>
      </c>
      <c r="I56" s="55">
        <v>0</v>
      </c>
      <c r="J56" s="55">
        <v>38.765342419200003</v>
      </c>
      <c r="K56" s="56">
        <v>0</v>
      </c>
      <c r="L56" s="56">
        <v>3.5000000000000001E-3</v>
      </c>
      <c r="M56" s="56">
        <v>2.9999999999999997E-4</v>
      </c>
    </row>
    <row r="57" spans="1:13">
      <c r="A57" t="s">
        <v>1767</v>
      </c>
      <c r="B57" t="s">
        <v>1768</v>
      </c>
      <c r="C57" t="s">
        <v>108</v>
      </c>
      <c r="D57" s="111" t="s">
        <v>3562</v>
      </c>
      <c r="E57" t="s">
        <v>1691</v>
      </c>
      <c r="F57" t="s">
        <v>100</v>
      </c>
      <c r="G57" s="55">
        <v>907.9</v>
      </c>
      <c r="H57" s="55">
        <v>772.45</v>
      </c>
      <c r="I57" s="55">
        <v>0</v>
      </c>
      <c r="J57" s="55">
        <v>25.436417765849999</v>
      </c>
      <c r="K57" s="56">
        <v>0</v>
      </c>
      <c r="L57" s="56">
        <v>2.3E-3</v>
      </c>
      <c r="M57" s="56">
        <v>2.0000000000000001E-4</v>
      </c>
    </row>
    <row r="58" spans="1:13">
      <c r="A58" t="s">
        <v>1769</v>
      </c>
      <c r="B58" t="s">
        <v>1770</v>
      </c>
      <c r="C58" t="s">
        <v>1523</v>
      </c>
      <c r="D58" s="111" t="s">
        <v>3562</v>
      </c>
      <c r="E58" t="s">
        <v>1691</v>
      </c>
      <c r="F58" t="s">
        <v>100</v>
      </c>
      <c r="G58" s="55">
        <v>33.799999999999997</v>
      </c>
      <c r="H58" s="55">
        <v>5397</v>
      </c>
      <c r="I58" s="55">
        <v>0</v>
      </c>
      <c r="J58" s="55">
        <v>6.6163226220000002</v>
      </c>
      <c r="K58" s="56">
        <v>0</v>
      </c>
      <c r="L58" s="56">
        <v>5.9999999999999995E-4</v>
      </c>
      <c r="M58" s="56">
        <v>1E-4</v>
      </c>
    </row>
    <row r="59" spans="1:13">
      <c r="A59" t="s">
        <v>1771</v>
      </c>
      <c r="B59" t="s">
        <v>1772</v>
      </c>
      <c r="C59" t="s">
        <v>108</v>
      </c>
      <c r="D59" s="111" t="s">
        <v>3562</v>
      </c>
      <c r="E59" t="s">
        <v>1691</v>
      </c>
      <c r="F59" t="s">
        <v>100</v>
      </c>
      <c r="G59" s="55">
        <v>936.87</v>
      </c>
      <c r="H59" s="55">
        <v>567.15</v>
      </c>
      <c r="I59" s="55">
        <v>0</v>
      </c>
      <c r="J59" s="55">
        <v>19.271912909535001</v>
      </c>
      <c r="K59" s="56">
        <v>0</v>
      </c>
      <c r="L59" s="56">
        <v>1.8E-3</v>
      </c>
      <c r="M59" s="56">
        <v>2.0000000000000001E-4</v>
      </c>
    </row>
    <row r="60" spans="1:13">
      <c r="A60" t="s">
        <v>1773</v>
      </c>
      <c r="B60" t="s">
        <v>1774</v>
      </c>
      <c r="C60" t="s">
        <v>108</v>
      </c>
      <c r="D60" s="111" t="s">
        <v>3562</v>
      </c>
      <c r="E60" t="s">
        <v>1691</v>
      </c>
      <c r="F60" t="s">
        <v>102</v>
      </c>
      <c r="G60" s="55">
        <v>1653.87</v>
      </c>
      <c r="H60" s="55">
        <v>2972.5</v>
      </c>
      <c r="I60" s="55">
        <v>0</v>
      </c>
      <c r="J60" s="55">
        <v>197.21541391470001</v>
      </c>
      <c r="K60" s="56">
        <v>0</v>
      </c>
      <c r="L60" s="56">
        <v>1.7999999999999999E-2</v>
      </c>
      <c r="M60" s="56">
        <v>1.6000000000000001E-3</v>
      </c>
    </row>
    <row r="61" spans="1:13">
      <c r="A61" t="s">
        <v>1775</v>
      </c>
      <c r="B61" t="s">
        <v>1776</v>
      </c>
      <c r="C61" t="s">
        <v>1523</v>
      </c>
      <c r="D61" s="111" t="s">
        <v>3562</v>
      </c>
      <c r="E61" t="s">
        <v>1691</v>
      </c>
      <c r="F61" t="s">
        <v>100</v>
      </c>
      <c r="G61" s="55">
        <v>206.41</v>
      </c>
      <c r="H61" s="55">
        <v>7266</v>
      </c>
      <c r="I61" s="55">
        <v>0</v>
      </c>
      <c r="J61" s="55">
        <v>54.396841426199998</v>
      </c>
      <c r="K61" s="56">
        <v>0</v>
      </c>
      <c r="L61" s="56">
        <v>5.0000000000000001E-3</v>
      </c>
      <c r="M61" s="56">
        <v>4.0000000000000002E-4</v>
      </c>
    </row>
    <row r="62" spans="1:13">
      <c r="A62" t="s">
        <v>1777</v>
      </c>
      <c r="B62" t="s">
        <v>1778</v>
      </c>
      <c r="C62" t="s">
        <v>1523</v>
      </c>
      <c r="D62" s="111" t="s">
        <v>3562</v>
      </c>
      <c r="E62" t="s">
        <v>1691</v>
      </c>
      <c r="F62" t="s">
        <v>100</v>
      </c>
      <c r="G62" s="55">
        <v>267.06</v>
      </c>
      <c r="H62" s="55">
        <v>3487.98</v>
      </c>
      <c r="I62" s="55">
        <v>4.4900000000000001E-3</v>
      </c>
      <c r="J62" s="55">
        <v>33.789992780276002</v>
      </c>
      <c r="K62" s="56">
        <v>0</v>
      </c>
      <c r="L62" s="56">
        <v>3.0999999999999999E-3</v>
      </c>
      <c r="M62" s="56">
        <v>2.9999999999999997E-4</v>
      </c>
    </row>
    <row r="63" spans="1:13">
      <c r="A63" t="s">
        <v>1779</v>
      </c>
      <c r="B63" t="s">
        <v>1780</v>
      </c>
      <c r="C63" t="s">
        <v>108</v>
      </c>
      <c r="D63" s="111" t="s">
        <v>3562</v>
      </c>
      <c r="E63" t="s">
        <v>1691</v>
      </c>
      <c r="F63" t="s">
        <v>105</v>
      </c>
      <c r="G63" s="55">
        <v>373.16</v>
      </c>
      <c r="H63" s="55">
        <v>5340</v>
      </c>
      <c r="I63" s="55">
        <v>0</v>
      </c>
      <c r="J63" s="55">
        <v>54.581344490399999</v>
      </c>
      <c r="K63" s="56">
        <v>0</v>
      </c>
      <c r="L63" s="56">
        <v>5.0000000000000001E-3</v>
      </c>
      <c r="M63" s="56">
        <v>4.0000000000000002E-4</v>
      </c>
    </row>
    <row r="64" spans="1:13">
      <c r="A64" t="s">
        <v>1781</v>
      </c>
      <c r="B64" t="s">
        <v>1782</v>
      </c>
      <c r="C64" t="s">
        <v>1686</v>
      </c>
      <c r="D64" s="111" t="s">
        <v>3562</v>
      </c>
      <c r="E64" t="s">
        <v>1691</v>
      </c>
      <c r="F64" t="s">
        <v>100</v>
      </c>
      <c r="G64" s="55">
        <v>903.07</v>
      </c>
      <c r="H64" s="55">
        <v>1022.25</v>
      </c>
      <c r="I64" s="55">
        <v>0</v>
      </c>
      <c r="J64" s="55">
        <v>33.483133163025002</v>
      </c>
      <c r="K64" s="56">
        <v>0</v>
      </c>
      <c r="L64" s="56">
        <v>3.0999999999999999E-3</v>
      </c>
      <c r="M64" s="56">
        <v>2.9999999999999997E-4</v>
      </c>
    </row>
    <row r="65" spans="1:13">
      <c r="A65" t="s">
        <v>1783</v>
      </c>
      <c r="B65" t="s">
        <v>1784</v>
      </c>
      <c r="C65" t="s">
        <v>108</v>
      </c>
      <c r="D65" s="111" t="s">
        <v>3562</v>
      </c>
      <c r="E65" t="s">
        <v>1691</v>
      </c>
      <c r="F65" t="s">
        <v>100</v>
      </c>
      <c r="G65" s="55">
        <v>127.98</v>
      </c>
      <c r="H65" s="55">
        <v>4819</v>
      </c>
      <c r="I65" s="55">
        <v>0</v>
      </c>
      <c r="J65" s="55">
        <v>22.369000937399999</v>
      </c>
      <c r="K65" s="56">
        <v>0</v>
      </c>
      <c r="L65" s="56">
        <v>2E-3</v>
      </c>
      <c r="M65" s="56">
        <v>2.0000000000000001E-4</v>
      </c>
    </row>
    <row r="66" spans="1:13">
      <c r="A66" t="s">
        <v>1785</v>
      </c>
      <c r="B66" t="s">
        <v>1786</v>
      </c>
      <c r="C66" t="s">
        <v>1523</v>
      </c>
      <c r="D66" s="111" t="s">
        <v>3562</v>
      </c>
      <c r="E66" t="s">
        <v>1691</v>
      </c>
      <c r="F66" t="s">
        <v>100</v>
      </c>
      <c r="G66" s="55">
        <v>361.61</v>
      </c>
      <c r="H66" s="55">
        <v>6526.5</v>
      </c>
      <c r="I66" s="55">
        <v>0</v>
      </c>
      <c r="J66" s="55">
        <v>85.598928809550003</v>
      </c>
      <c r="K66" s="56">
        <v>0</v>
      </c>
      <c r="L66" s="56">
        <v>7.7999999999999996E-3</v>
      </c>
      <c r="M66" s="56">
        <v>6.9999999999999999E-4</v>
      </c>
    </row>
    <row r="67" spans="1:13">
      <c r="A67" t="s">
        <v>1787</v>
      </c>
      <c r="B67" t="s">
        <v>1788</v>
      </c>
      <c r="C67" t="s">
        <v>1686</v>
      </c>
      <c r="D67" s="111" t="s">
        <v>3562</v>
      </c>
      <c r="E67" t="s">
        <v>1691</v>
      </c>
      <c r="F67" t="s">
        <v>100</v>
      </c>
      <c r="G67" s="55">
        <v>21.77</v>
      </c>
      <c r="H67" s="55">
        <v>93137</v>
      </c>
      <c r="I67" s="55">
        <v>0</v>
      </c>
      <c r="J67" s="55">
        <v>73.5407796123</v>
      </c>
      <c r="K67" s="56">
        <v>0</v>
      </c>
      <c r="L67" s="56">
        <v>6.7000000000000002E-3</v>
      </c>
      <c r="M67" s="56">
        <v>5.9999999999999995E-4</v>
      </c>
    </row>
    <row r="68" spans="1:13">
      <c r="A68" t="s">
        <v>1789</v>
      </c>
      <c r="B68" t="s">
        <v>1790</v>
      </c>
      <c r="C68" t="s">
        <v>108</v>
      </c>
      <c r="D68" s="111" t="s">
        <v>3562</v>
      </c>
      <c r="E68" t="s">
        <v>1691</v>
      </c>
      <c r="F68" t="s">
        <v>102</v>
      </c>
      <c r="G68" s="55">
        <v>312.98</v>
      </c>
      <c r="H68" s="55">
        <v>21775</v>
      </c>
      <c r="I68" s="55">
        <v>0</v>
      </c>
      <c r="J68" s="55">
        <v>273.39613618200002</v>
      </c>
      <c r="K68" s="56">
        <v>0</v>
      </c>
      <c r="L68" s="56">
        <v>2.5000000000000001E-2</v>
      </c>
      <c r="M68" s="56">
        <v>2.3E-3</v>
      </c>
    </row>
    <row r="69" spans="1:13">
      <c r="A69" t="s">
        <v>1791</v>
      </c>
      <c r="B69" t="s">
        <v>1792</v>
      </c>
      <c r="C69" t="s">
        <v>108</v>
      </c>
      <c r="D69" s="111" t="s">
        <v>3562</v>
      </c>
      <c r="E69" t="s">
        <v>1691</v>
      </c>
      <c r="F69" t="s">
        <v>102</v>
      </c>
      <c r="G69" s="55">
        <v>192.69</v>
      </c>
      <c r="H69" s="55">
        <v>9116.7000000000007</v>
      </c>
      <c r="I69" s="55">
        <v>0</v>
      </c>
      <c r="J69" s="55">
        <v>70.471653763068005</v>
      </c>
      <c r="K69" s="56">
        <v>0</v>
      </c>
      <c r="L69" s="56">
        <v>6.4000000000000003E-3</v>
      </c>
      <c r="M69" s="56">
        <v>5.9999999999999995E-4</v>
      </c>
    </row>
    <row r="70" spans="1:13">
      <c r="A70" t="s">
        <v>1793</v>
      </c>
      <c r="B70" t="s">
        <v>1794</v>
      </c>
      <c r="C70" t="s">
        <v>108</v>
      </c>
      <c r="D70" s="111" t="s">
        <v>3562</v>
      </c>
      <c r="E70" t="s">
        <v>1691</v>
      </c>
      <c r="F70" t="s">
        <v>102</v>
      </c>
      <c r="G70" s="55">
        <v>301.02</v>
      </c>
      <c r="H70" s="55">
        <v>2553.8000000000002</v>
      </c>
      <c r="I70" s="55">
        <v>0</v>
      </c>
      <c r="J70" s="55">
        <v>30.838969445616002</v>
      </c>
      <c r="K70" s="56">
        <v>0</v>
      </c>
      <c r="L70" s="56">
        <v>2.8E-3</v>
      </c>
      <c r="M70" s="56">
        <v>2.9999999999999997E-4</v>
      </c>
    </row>
    <row r="71" spans="1:13">
      <c r="A71" t="s">
        <v>1795</v>
      </c>
      <c r="B71" t="s">
        <v>1796</v>
      </c>
      <c r="C71" t="s">
        <v>1797</v>
      </c>
      <c r="D71" s="111" t="s">
        <v>3562</v>
      </c>
      <c r="E71" t="s">
        <v>1691</v>
      </c>
      <c r="F71" t="s">
        <v>168</v>
      </c>
      <c r="G71" s="55">
        <v>2150.9299999999998</v>
      </c>
      <c r="H71" s="55">
        <v>247450</v>
      </c>
      <c r="I71" s="55">
        <v>0</v>
      </c>
      <c r="J71" s="55">
        <v>136.452324518545</v>
      </c>
      <c r="K71" s="56">
        <v>0</v>
      </c>
      <c r="L71" s="56">
        <v>1.2500000000000001E-2</v>
      </c>
      <c r="M71" s="56">
        <v>1.1000000000000001E-3</v>
      </c>
    </row>
    <row r="72" spans="1:13">
      <c r="A72" t="s">
        <v>1798</v>
      </c>
      <c r="B72" t="s">
        <v>1799</v>
      </c>
      <c r="C72" t="s">
        <v>108</v>
      </c>
      <c r="D72" s="111" t="s">
        <v>3562</v>
      </c>
      <c r="E72" t="s">
        <v>1691</v>
      </c>
      <c r="F72" t="s">
        <v>102</v>
      </c>
      <c r="G72" s="55">
        <v>36.950000000000003</v>
      </c>
      <c r="H72" s="55">
        <v>19498</v>
      </c>
      <c r="I72" s="55">
        <v>0</v>
      </c>
      <c r="J72" s="55">
        <v>28.901616327599999</v>
      </c>
      <c r="K72" s="56">
        <v>0</v>
      </c>
      <c r="L72" s="56">
        <v>2.5999999999999999E-3</v>
      </c>
      <c r="M72" s="56">
        <v>2.0000000000000001E-4</v>
      </c>
    </row>
    <row r="73" spans="1:13">
      <c r="A73" t="s">
        <v>1800</v>
      </c>
      <c r="B73" t="s">
        <v>1801</v>
      </c>
      <c r="C73" t="s">
        <v>1523</v>
      </c>
      <c r="D73" s="111" t="s">
        <v>3562</v>
      </c>
      <c r="E73" t="s">
        <v>1691</v>
      </c>
      <c r="F73" t="s">
        <v>100</v>
      </c>
      <c r="G73" s="55">
        <v>64.900000000000006</v>
      </c>
      <c r="H73" s="55">
        <v>17881</v>
      </c>
      <c r="I73" s="55">
        <v>0</v>
      </c>
      <c r="J73" s="55">
        <v>42.090497163000002</v>
      </c>
      <c r="K73" s="56">
        <v>0</v>
      </c>
      <c r="L73" s="56">
        <v>3.8E-3</v>
      </c>
      <c r="M73" s="56">
        <v>2.9999999999999997E-4</v>
      </c>
    </row>
    <row r="74" spans="1:13">
      <c r="A74" t="s">
        <v>1802</v>
      </c>
      <c r="B74" t="s">
        <v>1803</v>
      </c>
      <c r="C74" t="s">
        <v>1523</v>
      </c>
      <c r="D74" s="111" t="s">
        <v>3562</v>
      </c>
      <c r="E74" t="s">
        <v>1691</v>
      </c>
      <c r="F74" t="s">
        <v>100</v>
      </c>
      <c r="G74" s="55">
        <v>245.09</v>
      </c>
      <c r="H74" s="55">
        <v>3760</v>
      </c>
      <c r="I74" s="55">
        <v>0</v>
      </c>
      <c r="J74" s="55">
        <v>33.424197767999999</v>
      </c>
      <c r="K74" s="56">
        <v>0</v>
      </c>
      <c r="L74" s="56">
        <v>3.0999999999999999E-3</v>
      </c>
      <c r="M74" s="56">
        <v>2.9999999999999997E-4</v>
      </c>
    </row>
    <row r="75" spans="1:13">
      <c r="A75" t="s">
        <v>1804</v>
      </c>
      <c r="B75" t="s">
        <v>1805</v>
      </c>
      <c r="C75" t="s">
        <v>1523</v>
      </c>
      <c r="D75" s="111" t="s">
        <v>3562</v>
      </c>
      <c r="E75" t="s">
        <v>1691</v>
      </c>
      <c r="F75" t="s">
        <v>100</v>
      </c>
      <c r="G75" s="55">
        <v>294.29000000000002</v>
      </c>
      <c r="H75" s="55">
        <v>11399</v>
      </c>
      <c r="I75" s="55">
        <v>0</v>
      </c>
      <c r="J75" s="55">
        <v>121.6717667217</v>
      </c>
      <c r="K75" s="56">
        <v>0</v>
      </c>
      <c r="L75" s="56">
        <v>1.11E-2</v>
      </c>
      <c r="M75" s="56">
        <v>1E-3</v>
      </c>
    </row>
    <row r="76" spans="1:13">
      <c r="A76" t="s">
        <v>1806</v>
      </c>
      <c r="B76" t="s">
        <v>1807</v>
      </c>
      <c r="C76" t="s">
        <v>1523</v>
      </c>
      <c r="D76" s="111" t="s">
        <v>3562</v>
      </c>
      <c r="E76" t="s">
        <v>1691</v>
      </c>
      <c r="F76" t="s">
        <v>100</v>
      </c>
      <c r="G76" s="55">
        <v>531.22</v>
      </c>
      <c r="H76" s="55">
        <v>4006</v>
      </c>
      <c r="I76" s="55">
        <v>0</v>
      </c>
      <c r="J76" s="55">
        <v>77.185001696399993</v>
      </c>
      <c r="K76" s="56">
        <v>0</v>
      </c>
      <c r="L76" s="56">
        <v>7.1000000000000004E-3</v>
      </c>
      <c r="M76" s="56">
        <v>5.9999999999999995E-4</v>
      </c>
    </row>
    <row r="77" spans="1:13">
      <c r="A77" t="s">
        <v>1808</v>
      </c>
      <c r="B77" t="s">
        <v>1809</v>
      </c>
      <c r="C77" t="s">
        <v>1686</v>
      </c>
      <c r="D77" s="111" t="s">
        <v>3562</v>
      </c>
      <c r="E77" t="s">
        <v>1691</v>
      </c>
      <c r="F77" t="s">
        <v>100</v>
      </c>
      <c r="G77" s="55">
        <v>187.62</v>
      </c>
      <c r="H77" s="55">
        <v>5893.5</v>
      </c>
      <c r="I77" s="55">
        <v>0</v>
      </c>
      <c r="J77" s="55">
        <v>40.105134306899998</v>
      </c>
      <c r="K77" s="56">
        <v>0</v>
      </c>
      <c r="L77" s="56">
        <v>3.7000000000000002E-3</v>
      </c>
      <c r="M77" s="56">
        <v>2.9999999999999997E-4</v>
      </c>
    </row>
    <row r="78" spans="1:13">
      <c r="A78" t="s">
        <v>1810</v>
      </c>
      <c r="B78" t="s">
        <v>1811</v>
      </c>
      <c r="C78" t="s">
        <v>108</v>
      </c>
      <c r="D78" s="111" t="s">
        <v>3562</v>
      </c>
      <c r="E78" t="s">
        <v>1691</v>
      </c>
      <c r="F78" t="s">
        <v>102</v>
      </c>
      <c r="G78" s="55">
        <v>85.86</v>
      </c>
      <c r="H78" s="55">
        <v>20075</v>
      </c>
      <c r="I78" s="55">
        <v>0</v>
      </c>
      <c r="J78" s="55">
        <v>69.145522181999993</v>
      </c>
      <c r="K78" s="56">
        <v>0</v>
      </c>
      <c r="L78" s="56">
        <v>6.3E-3</v>
      </c>
      <c r="M78" s="56">
        <v>5.9999999999999995E-4</v>
      </c>
    </row>
    <row r="79" spans="1:13">
      <c r="A79" t="s">
        <v>1812</v>
      </c>
      <c r="B79" t="s">
        <v>1813</v>
      </c>
      <c r="C79" t="s">
        <v>1523</v>
      </c>
      <c r="D79" s="111" t="s">
        <v>3562</v>
      </c>
      <c r="E79" t="s">
        <v>1691</v>
      </c>
      <c r="F79" t="s">
        <v>100</v>
      </c>
      <c r="G79" s="55">
        <v>75.34</v>
      </c>
      <c r="H79" s="55">
        <v>4602</v>
      </c>
      <c r="I79" s="55">
        <v>0</v>
      </c>
      <c r="J79" s="55">
        <v>12.575341443599999</v>
      </c>
      <c r="K79" s="56">
        <v>0</v>
      </c>
      <c r="L79" s="56">
        <v>1.1000000000000001E-3</v>
      </c>
      <c r="M79" s="56">
        <v>1E-4</v>
      </c>
    </row>
    <row r="80" spans="1:13">
      <c r="A80" t="s">
        <v>1814</v>
      </c>
      <c r="B80" t="s">
        <v>1815</v>
      </c>
      <c r="C80" t="s">
        <v>1523</v>
      </c>
      <c r="D80" s="111" t="s">
        <v>3562</v>
      </c>
      <c r="E80" t="s">
        <v>1691</v>
      </c>
      <c r="F80" t="s">
        <v>100</v>
      </c>
      <c r="G80" s="55">
        <v>57.86</v>
      </c>
      <c r="H80" s="55">
        <v>8929</v>
      </c>
      <c r="I80" s="55">
        <v>0</v>
      </c>
      <c r="J80" s="55">
        <v>18.7382404638</v>
      </c>
      <c r="K80" s="56">
        <v>0</v>
      </c>
      <c r="L80" s="56">
        <v>1.6999999999999999E-3</v>
      </c>
      <c r="M80" s="56">
        <v>2.0000000000000001E-4</v>
      </c>
    </row>
    <row r="81" spans="1:13">
      <c r="A81" t="s">
        <v>1816</v>
      </c>
      <c r="B81" t="s">
        <v>1817</v>
      </c>
      <c r="C81" t="s">
        <v>1686</v>
      </c>
      <c r="D81" s="111" t="s">
        <v>3562</v>
      </c>
      <c r="E81" t="s">
        <v>1691</v>
      </c>
      <c r="F81" t="s">
        <v>100</v>
      </c>
      <c r="G81" s="55">
        <v>399.86</v>
      </c>
      <c r="H81" s="55">
        <v>3163.375</v>
      </c>
      <c r="I81" s="55">
        <v>0</v>
      </c>
      <c r="J81" s="55">
        <v>45.878181514425002</v>
      </c>
      <c r="K81" s="56">
        <v>0</v>
      </c>
      <c r="L81" s="56">
        <v>4.1999999999999997E-3</v>
      </c>
      <c r="M81" s="56">
        <v>4.0000000000000002E-4</v>
      </c>
    </row>
    <row r="82" spans="1:13">
      <c r="A82" t="s">
        <v>1818</v>
      </c>
      <c r="B82" t="s">
        <v>1819</v>
      </c>
      <c r="C82" t="s">
        <v>1523</v>
      </c>
      <c r="D82" s="111" t="s">
        <v>3562</v>
      </c>
      <c r="E82" t="s">
        <v>1691</v>
      </c>
      <c r="F82" t="s">
        <v>100</v>
      </c>
      <c r="G82" s="55">
        <v>90.11</v>
      </c>
      <c r="H82" s="55">
        <v>19248</v>
      </c>
      <c r="I82" s="55">
        <v>0</v>
      </c>
      <c r="J82" s="55">
        <v>62.908040145599998</v>
      </c>
      <c r="K82" s="56">
        <v>0</v>
      </c>
      <c r="L82" s="56">
        <v>5.7999999999999996E-3</v>
      </c>
      <c r="M82" s="56">
        <v>5.0000000000000001E-4</v>
      </c>
    </row>
    <row r="83" spans="1:13">
      <c r="A83" t="s">
        <v>1820</v>
      </c>
      <c r="B83" t="s">
        <v>1821</v>
      </c>
      <c r="C83" t="s">
        <v>101</v>
      </c>
      <c r="D83" s="111" t="s">
        <v>3562</v>
      </c>
      <c r="E83" t="s">
        <v>1691</v>
      </c>
      <c r="F83" t="s">
        <v>107</v>
      </c>
      <c r="G83" s="55">
        <v>309.07</v>
      </c>
      <c r="H83" s="55">
        <v>9441</v>
      </c>
      <c r="I83" s="55">
        <v>0</v>
      </c>
      <c r="J83" s="55">
        <v>72.227518072110001</v>
      </c>
      <c r="K83" s="56">
        <v>0</v>
      </c>
      <c r="L83" s="56">
        <v>6.6E-3</v>
      </c>
      <c r="M83" s="56">
        <v>5.9999999999999995E-4</v>
      </c>
    </row>
    <row r="84" spans="1:13">
      <c r="A84" s="57" t="s">
        <v>1822</v>
      </c>
      <c r="B84" s="112" t="s">
        <v>3562</v>
      </c>
      <c r="C84" s="113" t="s">
        <v>3562</v>
      </c>
      <c r="D84" s="113" t="s">
        <v>3562</v>
      </c>
      <c r="E84" s="113" t="s">
        <v>3562</v>
      </c>
      <c r="F84" s="113" t="s">
        <v>3562</v>
      </c>
      <c r="G84" s="59">
        <v>0</v>
      </c>
      <c r="H84" s="113" t="s">
        <v>3562</v>
      </c>
      <c r="I84" s="59">
        <v>0</v>
      </c>
      <c r="J84" s="59">
        <v>0</v>
      </c>
      <c r="K84" s="113" t="s">
        <v>3562</v>
      </c>
      <c r="L84" s="58">
        <v>0</v>
      </c>
      <c r="M84" s="58">
        <v>0</v>
      </c>
    </row>
    <row r="85" spans="1:13">
      <c r="A85" t="s">
        <v>177</v>
      </c>
      <c r="B85" t="s">
        <v>177</v>
      </c>
      <c r="C85" s="113" t="s">
        <v>3562</v>
      </c>
      <c r="D85" s="113" t="s">
        <v>3562</v>
      </c>
      <c r="E85" t="s">
        <v>177</v>
      </c>
      <c r="F85" t="s">
        <v>177</v>
      </c>
      <c r="G85" s="55">
        <v>0</v>
      </c>
      <c r="H85" s="55">
        <v>0</v>
      </c>
      <c r="I85" s="113" t="s">
        <v>3562</v>
      </c>
      <c r="J85" s="55">
        <v>0</v>
      </c>
      <c r="K85" s="56">
        <v>0</v>
      </c>
      <c r="L85" s="56">
        <v>0</v>
      </c>
      <c r="M85" s="56">
        <v>0</v>
      </c>
    </row>
    <row r="86" spans="1:13">
      <c r="A86" s="57" t="s">
        <v>819</v>
      </c>
      <c r="B86" s="112" t="s">
        <v>3562</v>
      </c>
      <c r="C86" s="113" t="s">
        <v>3562</v>
      </c>
      <c r="D86" s="113" t="s">
        <v>3562</v>
      </c>
      <c r="E86" s="113" t="s">
        <v>3562</v>
      </c>
      <c r="F86" s="113" t="s">
        <v>3562</v>
      </c>
      <c r="G86" s="59">
        <v>0</v>
      </c>
      <c r="H86" s="113" t="s">
        <v>3562</v>
      </c>
      <c r="I86" s="59">
        <v>0</v>
      </c>
      <c r="J86" s="59">
        <v>0</v>
      </c>
      <c r="K86" s="113" t="s">
        <v>3562</v>
      </c>
      <c r="L86" s="58">
        <v>0</v>
      </c>
      <c r="M86" s="58">
        <v>0</v>
      </c>
    </row>
    <row r="87" spans="1:13">
      <c r="A87" t="s">
        <v>177</v>
      </c>
      <c r="B87" t="s">
        <v>177</v>
      </c>
      <c r="C87" s="113" t="s">
        <v>3562</v>
      </c>
      <c r="D87" s="113" t="s">
        <v>3562</v>
      </c>
      <c r="E87" t="s">
        <v>177</v>
      </c>
      <c r="F87" t="s">
        <v>177</v>
      </c>
      <c r="G87" s="55">
        <v>0</v>
      </c>
      <c r="H87" s="55">
        <v>0</v>
      </c>
      <c r="I87" s="113" t="s">
        <v>3562</v>
      </c>
      <c r="J87" s="55">
        <v>0</v>
      </c>
      <c r="K87" s="56">
        <v>0</v>
      </c>
      <c r="L87" s="56">
        <v>0</v>
      </c>
      <c r="M87" s="56">
        <v>0</v>
      </c>
    </row>
    <row r="88" spans="1:13">
      <c r="A88" s="57" t="s">
        <v>1741</v>
      </c>
      <c r="B88" s="112" t="s">
        <v>3562</v>
      </c>
      <c r="C88" s="113" t="s">
        <v>3562</v>
      </c>
      <c r="D88" s="113" t="s">
        <v>3562</v>
      </c>
      <c r="E88" s="113" t="s">
        <v>3562</v>
      </c>
      <c r="F88" s="113" t="s">
        <v>3562</v>
      </c>
      <c r="G88" s="59">
        <v>0</v>
      </c>
      <c r="H88" s="113" t="s">
        <v>3562</v>
      </c>
      <c r="I88" s="59">
        <v>0</v>
      </c>
      <c r="J88" s="59">
        <v>0</v>
      </c>
      <c r="K88" s="113" t="s">
        <v>3562</v>
      </c>
      <c r="L88" s="58">
        <v>0</v>
      </c>
      <c r="M88" s="58">
        <v>0</v>
      </c>
    </row>
    <row r="89" spans="1:13">
      <c r="A89" t="s">
        <v>177</v>
      </c>
      <c r="B89" t="s">
        <v>177</v>
      </c>
      <c r="C89" s="113" t="s">
        <v>3562</v>
      </c>
      <c r="D89" s="113" t="s">
        <v>3562</v>
      </c>
      <c r="E89" t="s">
        <v>177</v>
      </c>
      <c r="F89" t="s">
        <v>177</v>
      </c>
      <c r="G89" s="55">
        <v>0</v>
      </c>
      <c r="H89" s="55">
        <v>0</v>
      </c>
      <c r="I89" s="113" t="s">
        <v>3562</v>
      </c>
      <c r="J89" s="55">
        <v>0</v>
      </c>
      <c r="K89" s="56">
        <v>0</v>
      </c>
      <c r="L89" s="56">
        <v>0</v>
      </c>
      <c r="M89" s="56">
        <v>0</v>
      </c>
    </row>
    <row r="90" spans="1:13">
      <c r="A90" t="s">
        <v>186</v>
      </c>
      <c r="B90" s="112" t="s">
        <v>3562</v>
      </c>
      <c r="C90" s="113" t="s">
        <v>3562</v>
      </c>
      <c r="D90" s="113" t="s">
        <v>3562</v>
      </c>
      <c r="E90" s="113" t="s">
        <v>3562</v>
      </c>
      <c r="F90" s="113" t="s">
        <v>3562</v>
      </c>
      <c r="G90" s="113" t="s">
        <v>3562</v>
      </c>
      <c r="H90" s="113" t="s">
        <v>3562</v>
      </c>
      <c r="I90" s="113" t="s">
        <v>3562</v>
      </c>
      <c r="J90" s="113" t="s">
        <v>3562</v>
      </c>
      <c r="K90" s="113" t="s">
        <v>3562</v>
      </c>
      <c r="L90" s="113" t="s">
        <v>3562</v>
      </c>
      <c r="M90" s="113" t="s">
        <v>3562</v>
      </c>
    </row>
    <row r="91" spans="1:13">
      <c r="A91" t="s">
        <v>298</v>
      </c>
      <c r="B91" s="112" t="s">
        <v>3562</v>
      </c>
      <c r="C91" s="113" t="s">
        <v>3562</v>
      </c>
      <c r="D91" s="113" t="s">
        <v>3562</v>
      </c>
      <c r="E91" s="113" t="s">
        <v>3562</v>
      </c>
      <c r="F91" s="113" t="s">
        <v>3562</v>
      </c>
      <c r="G91" s="113" t="s">
        <v>3562</v>
      </c>
      <c r="H91" s="113" t="s">
        <v>3562</v>
      </c>
      <c r="I91" s="113" t="s">
        <v>3562</v>
      </c>
      <c r="J91" s="113" t="s">
        <v>3562</v>
      </c>
      <c r="K91" s="113" t="s">
        <v>3562</v>
      </c>
      <c r="L91" s="113" t="s">
        <v>3562</v>
      </c>
      <c r="M91" s="113" t="s">
        <v>3562</v>
      </c>
    </row>
    <row r="92" spans="1:13">
      <c r="A92" t="s">
        <v>299</v>
      </c>
      <c r="B92" s="112" t="s">
        <v>3562</v>
      </c>
      <c r="C92" s="113" t="s">
        <v>3562</v>
      </c>
      <c r="D92" s="113" t="s">
        <v>3562</v>
      </c>
      <c r="E92" s="113" t="s">
        <v>3562</v>
      </c>
      <c r="F92" s="113" t="s">
        <v>3562</v>
      </c>
      <c r="G92" s="113" t="s">
        <v>3562</v>
      </c>
      <c r="H92" s="113" t="s">
        <v>3562</v>
      </c>
      <c r="I92" s="113" t="s">
        <v>3562</v>
      </c>
      <c r="J92" s="113" t="s">
        <v>3562</v>
      </c>
      <c r="K92" s="113" t="s">
        <v>3562</v>
      </c>
      <c r="L92" s="113" t="s">
        <v>3562</v>
      </c>
      <c r="M92" s="113" t="s">
        <v>3562</v>
      </c>
    </row>
    <row r="93" spans="1:13">
      <c r="A93" t="s">
        <v>300</v>
      </c>
      <c r="B93" s="112" t="s">
        <v>3562</v>
      </c>
      <c r="C93" s="113" t="s">
        <v>3562</v>
      </c>
      <c r="D93" s="113" t="s">
        <v>3562</v>
      </c>
      <c r="E93" s="113" t="s">
        <v>3562</v>
      </c>
      <c r="F93" s="113" t="s">
        <v>3562</v>
      </c>
      <c r="G93" s="113" t="s">
        <v>3562</v>
      </c>
      <c r="H93" s="113" t="s">
        <v>3562</v>
      </c>
      <c r="I93" s="113" t="s">
        <v>3562</v>
      </c>
      <c r="J93" s="113" t="s">
        <v>3562</v>
      </c>
      <c r="K93" s="113" t="s">
        <v>3562</v>
      </c>
      <c r="L93" s="113" t="s">
        <v>3562</v>
      </c>
      <c r="M93" s="113" t="s">
        <v>3562</v>
      </c>
    </row>
    <row r="94" spans="1:13">
      <c r="A94" t="s">
        <v>301</v>
      </c>
      <c r="B94" s="112" t="s">
        <v>3562</v>
      </c>
      <c r="C94" s="113" t="s">
        <v>3562</v>
      </c>
      <c r="D94" s="113" t="s">
        <v>3562</v>
      </c>
      <c r="E94" s="113" t="s">
        <v>3562</v>
      </c>
      <c r="F94" s="113" t="s">
        <v>3562</v>
      </c>
      <c r="G94" s="113" t="s">
        <v>3562</v>
      </c>
      <c r="H94" s="113" t="s">
        <v>3562</v>
      </c>
      <c r="I94" s="113" t="s">
        <v>3562</v>
      </c>
      <c r="J94" s="113" t="s">
        <v>3562</v>
      </c>
      <c r="K94" s="113" t="s">
        <v>3562</v>
      </c>
      <c r="L94" s="113" t="s">
        <v>3562</v>
      </c>
      <c r="M94" s="113" t="s">
        <v>3562</v>
      </c>
    </row>
    <row r="95" spans="1:13" hidden="1">
      <c r="C95" s="13"/>
      <c r="D95" s="13"/>
      <c r="E95" s="13"/>
      <c r="F95" s="13"/>
    </row>
    <row r="96" spans="1:13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3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3561</v>
      </c>
    </row>
    <row r="2" spans="1:16" s="1" customFormat="1">
      <c r="A2" s="2" t="s">
        <v>1</v>
      </c>
      <c r="B2" s="9" t="s">
        <v>2772</v>
      </c>
    </row>
    <row r="3" spans="1:16" s="1" customFormat="1">
      <c r="A3" s="2" t="s">
        <v>2</v>
      </c>
      <c r="B3" s="20" t="s">
        <v>2773</v>
      </c>
    </row>
    <row r="4" spans="1:16" s="1" customFormat="1">
      <c r="A4" s="2" t="s">
        <v>3</v>
      </c>
      <c r="B4" s="61" t="s">
        <v>165</v>
      </c>
    </row>
    <row r="5" spans="1:16" ht="18.75">
      <c r="A5" s="88" t="s">
        <v>89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</row>
    <row r="6" spans="1:16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50</v>
      </c>
      <c r="I6" s="33" t="s">
        <v>155</v>
      </c>
      <c r="J6" s="33" t="s">
        <v>156</v>
      </c>
      <c r="K6" s="33" t="s">
        <v>53</v>
      </c>
      <c r="L6" s="33" t="s">
        <v>69</v>
      </c>
      <c r="M6" s="33" t="s">
        <v>54</v>
      </c>
      <c r="N6" s="121" t="s">
        <v>151</v>
      </c>
      <c r="P6" s="13"/>
    </row>
    <row r="7" spans="1:16" s="15" customFormat="1">
      <c r="A7" s="105" t="s">
        <v>3562</v>
      </c>
      <c r="B7" s="106" t="s">
        <v>3562</v>
      </c>
      <c r="C7" s="106" t="s">
        <v>3562</v>
      </c>
      <c r="D7" s="106" t="s">
        <v>3562</v>
      </c>
      <c r="E7" s="106" t="s">
        <v>3562</v>
      </c>
      <c r="F7" s="106" t="s">
        <v>3562</v>
      </c>
      <c r="G7" s="106" t="s">
        <v>3562</v>
      </c>
      <c r="H7" s="106" t="s">
        <v>3562</v>
      </c>
      <c r="I7" s="21" t="s">
        <v>152</v>
      </c>
      <c r="J7" s="106" t="s">
        <v>3562</v>
      </c>
      <c r="K7" s="21" t="s">
        <v>6</v>
      </c>
      <c r="L7" s="21" t="s">
        <v>7</v>
      </c>
      <c r="M7" s="21" t="s">
        <v>7</v>
      </c>
      <c r="N7" s="22" t="s">
        <v>7</v>
      </c>
    </row>
    <row r="8" spans="1:16" s="17" customFormat="1" ht="20.25">
      <c r="A8" s="107" t="s">
        <v>3562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4" t="s">
        <v>73</v>
      </c>
      <c r="N8" s="24" t="s">
        <v>74</v>
      </c>
      <c r="O8" s="25"/>
    </row>
    <row r="9" spans="1:16" s="17" customFormat="1" ht="20.25">
      <c r="A9" s="18" t="s">
        <v>90</v>
      </c>
      <c r="B9" s="108" t="s">
        <v>3562</v>
      </c>
      <c r="C9" s="108" t="s">
        <v>3562</v>
      </c>
      <c r="D9" s="108" t="s">
        <v>3562</v>
      </c>
      <c r="E9" s="108" t="s">
        <v>3562</v>
      </c>
      <c r="F9" s="108" t="s">
        <v>3562</v>
      </c>
      <c r="G9" s="108" t="s">
        <v>3562</v>
      </c>
      <c r="H9" s="108" t="s">
        <v>3562</v>
      </c>
      <c r="I9" s="53">
        <v>11835.23</v>
      </c>
      <c r="J9" s="108" t="s">
        <v>3562</v>
      </c>
      <c r="K9" s="53">
        <v>1257.357565986335</v>
      </c>
      <c r="L9" s="108" t="s">
        <v>3562</v>
      </c>
      <c r="M9" s="54">
        <v>1</v>
      </c>
      <c r="N9" s="54">
        <v>1.03E-2</v>
      </c>
      <c r="O9" s="25"/>
    </row>
    <row r="10" spans="1:16">
      <c r="A10" s="57" t="s">
        <v>172</v>
      </c>
      <c r="B10" s="113" t="s">
        <v>3562</v>
      </c>
      <c r="C10" s="113" t="s">
        <v>3562</v>
      </c>
      <c r="D10" s="113" t="s">
        <v>3562</v>
      </c>
      <c r="E10" s="113" t="s">
        <v>3562</v>
      </c>
      <c r="F10" s="113" t="s">
        <v>3562</v>
      </c>
      <c r="G10" s="113" t="s">
        <v>3562</v>
      </c>
      <c r="H10" s="113" t="s">
        <v>3562</v>
      </c>
      <c r="I10" s="59">
        <v>0</v>
      </c>
      <c r="J10" s="113" t="s">
        <v>3562</v>
      </c>
      <c r="K10" s="59">
        <v>0</v>
      </c>
      <c r="L10" s="113" t="s">
        <v>3562</v>
      </c>
      <c r="M10" s="58">
        <v>0</v>
      </c>
      <c r="N10" s="58">
        <v>0</v>
      </c>
    </row>
    <row r="11" spans="1:16">
      <c r="A11" s="57" t="s">
        <v>1823</v>
      </c>
      <c r="B11" s="113" t="s">
        <v>3562</v>
      </c>
      <c r="C11" s="113" t="s">
        <v>3562</v>
      </c>
      <c r="D11" s="113" t="s">
        <v>3562</v>
      </c>
      <c r="E11" s="113" t="s">
        <v>3562</v>
      </c>
      <c r="F11" s="113" t="s">
        <v>3562</v>
      </c>
      <c r="G11" s="113" t="s">
        <v>3562</v>
      </c>
      <c r="H11" s="113" t="s">
        <v>3562</v>
      </c>
      <c r="I11" s="59">
        <v>0</v>
      </c>
      <c r="J11" s="113" t="s">
        <v>3562</v>
      </c>
      <c r="K11" s="59">
        <v>0</v>
      </c>
      <c r="L11" s="113" t="s">
        <v>3562</v>
      </c>
      <c r="M11" s="58">
        <v>0</v>
      </c>
      <c r="N11" s="58">
        <v>0</v>
      </c>
    </row>
    <row r="12" spans="1:16">
      <c r="A12" t="s">
        <v>177</v>
      </c>
      <c r="B12" t="s">
        <v>177</v>
      </c>
      <c r="C12" s="113" t="s">
        <v>3562</v>
      </c>
      <c r="D12" s="113" t="s">
        <v>3562</v>
      </c>
      <c r="E12" t="s">
        <v>177</v>
      </c>
      <c r="F12" t="s">
        <v>177</v>
      </c>
      <c r="G12" s="113" t="s">
        <v>3562</v>
      </c>
      <c r="H12" t="s">
        <v>177</v>
      </c>
      <c r="I12" s="55">
        <v>0</v>
      </c>
      <c r="J12" s="55">
        <v>0</v>
      </c>
      <c r="K12" s="55">
        <v>0</v>
      </c>
      <c r="L12" s="56">
        <v>0</v>
      </c>
      <c r="M12" s="56">
        <v>0</v>
      </c>
      <c r="N12" s="56">
        <v>0</v>
      </c>
    </row>
    <row r="13" spans="1:16">
      <c r="A13" s="57" t="s">
        <v>1824</v>
      </c>
      <c r="B13" s="113" t="s">
        <v>3562</v>
      </c>
      <c r="C13" s="113" t="s">
        <v>3562</v>
      </c>
      <c r="D13" s="113" t="s">
        <v>3562</v>
      </c>
      <c r="E13" s="113" t="s">
        <v>3562</v>
      </c>
      <c r="F13" s="113" t="s">
        <v>3562</v>
      </c>
      <c r="G13" s="113" t="s">
        <v>3562</v>
      </c>
      <c r="H13" s="113" t="s">
        <v>3562</v>
      </c>
      <c r="I13" s="59">
        <v>0</v>
      </c>
      <c r="J13" s="113" t="s">
        <v>3562</v>
      </c>
      <c r="K13" s="59">
        <v>0</v>
      </c>
      <c r="L13" s="113" t="s">
        <v>3562</v>
      </c>
      <c r="M13" s="58">
        <v>0</v>
      </c>
      <c r="N13" s="58">
        <v>0</v>
      </c>
    </row>
    <row r="14" spans="1:16">
      <c r="A14" t="s">
        <v>177</v>
      </c>
      <c r="B14" t="s">
        <v>177</v>
      </c>
      <c r="C14" s="113" t="s">
        <v>3562</v>
      </c>
      <c r="D14" s="113" t="s">
        <v>3562</v>
      </c>
      <c r="E14" t="s">
        <v>177</v>
      </c>
      <c r="F14" t="s">
        <v>177</v>
      </c>
      <c r="G14" s="113" t="s">
        <v>3562</v>
      </c>
      <c r="H14" t="s">
        <v>177</v>
      </c>
      <c r="I14" s="55">
        <v>0</v>
      </c>
      <c r="J14" s="55">
        <v>0</v>
      </c>
      <c r="K14" s="55">
        <v>0</v>
      </c>
      <c r="L14" s="56">
        <v>0</v>
      </c>
      <c r="M14" s="56">
        <v>0</v>
      </c>
      <c r="N14" s="56">
        <v>0</v>
      </c>
    </row>
    <row r="15" spans="1:16">
      <c r="A15" s="57" t="s">
        <v>88</v>
      </c>
      <c r="B15" s="113" t="s">
        <v>3562</v>
      </c>
      <c r="C15" s="113" t="s">
        <v>3562</v>
      </c>
      <c r="D15" s="113" t="s">
        <v>3562</v>
      </c>
      <c r="E15" s="113" t="s">
        <v>3562</v>
      </c>
      <c r="F15" s="113" t="s">
        <v>3562</v>
      </c>
      <c r="G15" s="113" t="s">
        <v>3562</v>
      </c>
      <c r="H15" s="113" t="s">
        <v>3562</v>
      </c>
      <c r="I15" s="59">
        <v>0</v>
      </c>
      <c r="J15" s="113" t="s">
        <v>3562</v>
      </c>
      <c r="K15" s="59">
        <v>0</v>
      </c>
      <c r="L15" s="113" t="s">
        <v>3562</v>
      </c>
      <c r="M15" s="58">
        <v>0</v>
      </c>
      <c r="N15" s="58">
        <v>0</v>
      </c>
    </row>
    <row r="16" spans="1:16">
      <c r="A16" t="s">
        <v>177</v>
      </c>
      <c r="B16" t="s">
        <v>177</v>
      </c>
      <c r="C16" s="113" t="s">
        <v>3562</v>
      </c>
      <c r="D16" s="113" t="s">
        <v>3562</v>
      </c>
      <c r="E16" t="s">
        <v>177</v>
      </c>
      <c r="F16" t="s">
        <v>177</v>
      </c>
      <c r="G16" s="113" t="s">
        <v>3562</v>
      </c>
      <c r="H16" t="s">
        <v>177</v>
      </c>
      <c r="I16" s="55">
        <v>0</v>
      </c>
      <c r="J16" s="55">
        <v>0</v>
      </c>
      <c r="K16" s="55">
        <v>0</v>
      </c>
      <c r="L16" s="56">
        <v>0</v>
      </c>
      <c r="M16" s="56">
        <v>0</v>
      </c>
      <c r="N16" s="56">
        <v>0</v>
      </c>
    </row>
    <row r="17" spans="1:14">
      <c r="A17" s="57" t="s">
        <v>819</v>
      </c>
      <c r="B17" s="113" t="s">
        <v>3562</v>
      </c>
      <c r="C17" s="113" t="s">
        <v>3562</v>
      </c>
      <c r="D17" s="113" t="s">
        <v>3562</v>
      </c>
      <c r="E17" s="113" t="s">
        <v>3562</v>
      </c>
      <c r="F17" s="113" t="s">
        <v>3562</v>
      </c>
      <c r="G17" s="113" t="s">
        <v>3562</v>
      </c>
      <c r="H17" s="113" t="s">
        <v>3562</v>
      </c>
      <c r="I17" s="59">
        <v>0</v>
      </c>
      <c r="J17" s="113" t="s">
        <v>3562</v>
      </c>
      <c r="K17" s="59">
        <v>0</v>
      </c>
      <c r="L17" s="113" t="s">
        <v>3562</v>
      </c>
      <c r="M17" s="58">
        <v>0</v>
      </c>
      <c r="N17" s="58">
        <v>0</v>
      </c>
    </row>
    <row r="18" spans="1:14">
      <c r="A18" t="s">
        <v>177</v>
      </c>
      <c r="B18" t="s">
        <v>177</v>
      </c>
      <c r="C18" s="113" t="s">
        <v>3562</v>
      </c>
      <c r="D18" s="113" t="s">
        <v>3562</v>
      </c>
      <c r="E18" t="s">
        <v>177</v>
      </c>
      <c r="F18" t="s">
        <v>177</v>
      </c>
      <c r="G18" s="113" t="s">
        <v>3562</v>
      </c>
      <c r="H18" t="s">
        <v>177</v>
      </c>
      <c r="I18" s="55">
        <v>0</v>
      </c>
      <c r="J18" s="55">
        <v>0</v>
      </c>
      <c r="K18" s="55">
        <v>0</v>
      </c>
      <c r="L18" s="56">
        <v>0</v>
      </c>
      <c r="M18" s="56">
        <v>0</v>
      </c>
      <c r="N18" s="56">
        <v>0</v>
      </c>
    </row>
    <row r="19" spans="1:14">
      <c r="A19" s="57" t="s">
        <v>184</v>
      </c>
      <c r="B19" s="113" t="s">
        <v>3562</v>
      </c>
      <c r="C19" s="113" t="s">
        <v>3562</v>
      </c>
      <c r="D19" s="113" t="s">
        <v>3562</v>
      </c>
      <c r="E19" s="113" t="s">
        <v>3562</v>
      </c>
      <c r="F19" s="113" t="s">
        <v>3562</v>
      </c>
      <c r="G19" s="113" t="s">
        <v>3562</v>
      </c>
      <c r="H19" s="113" t="s">
        <v>3562</v>
      </c>
      <c r="I19" s="59">
        <v>11835.23</v>
      </c>
      <c r="J19" s="113" t="s">
        <v>3562</v>
      </c>
      <c r="K19" s="59">
        <v>1257.357565986335</v>
      </c>
      <c r="L19" s="113" t="s">
        <v>3562</v>
      </c>
      <c r="M19" s="58">
        <v>1</v>
      </c>
      <c r="N19" s="58">
        <v>1.03E-2</v>
      </c>
    </row>
    <row r="20" spans="1:14">
      <c r="A20" s="57" t="s">
        <v>1823</v>
      </c>
      <c r="B20" s="113" t="s">
        <v>3562</v>
      </c>
      <c r="C20" s="113" t="s">
        <v>3562</v>
      </c>
      <c r="D20" s="113" t="s">
        <v>3562</v>
      </c>
      <c r="E20" s="113" t="s">
        <v>3562</v>
      </c>
      <c r="F20" s="113" t="s">
        <v>3562</v>
      </c>
      <c r="G20" s="113" t="s">
        <v>3562</v>
      </c>
      <c r="H20" s="113" t="s">
        <v>3562</v>
      </c>
      <c r="I20" s="59">
        <v>0</v>
      </c>
      <c r="J20" s="113" t="s">
        <v>3562</v>
      </c>
      <c r="K20" s="59">
        <v>0</v>
      </c>
      <c r="L20" s="113" t="s">
        <v>3562</v>
      </c>
      <c r="M20" s="58">
        <v>0</v>
      </c>
      <c r="N20" s="58">
        <v>0</v>
      </c>
    </row>
    <row r="21" spans="1:14">
      <c r="A21" t="s">
        <v>177</v>
      </c>
      <c r="B21" t="s">
        <v>177</v>
      </c>
      <c r="C21" s="113" t="s">
        <v>3562</v>
      </c>
      <c r="D21" s="113" t="s">
        <v>3562</v>
      </c>
      <c r="E21" t="s">
        <v>177</v>
      </c>
      <c r="F21" t="s">
        <v>177</v>
      </c>
      <c r="G21" s="113" t="s">
        <v>3562</v>
      </c>
      <c r="H21" t="s">
        <v>177</v>
      </c>
      <c r="I21" s="55">
        <v>0</v>
      </c>
      <c r="J21" s="55">
        <v>0</v>
      </c>
      <c r="K21" s="55">
        <v>0</v>
      </c>
      <c r="L21" s="56">
        <v>0</v>
      </c>
      <c r="M21" s="56">
        <v>0</v>
      </c>
      <c r="N21" s="56">
        <v>0</v>
      </c>
    </row>
    <row r="22" spans="1:14">
      <c r="A22" s="57" t="s">
        <v>1824</v>
      </c>
      <c r="B22" s="113" t="s">
        <v>3562</v>
      </c>
      <c r="C22" s="113" t="s">
        <v>3562</v>
      </c>
      <c r="D22" s="113" t="s">
        <v>3562</v>
      </c>
      <c r="E22" s="113" t="s">
        <v>3562</v>
      </c>
      <c r="F22" s="113" t="s">
        <v>3562</v>
      </c>
      <c r="G22" s="113" t="s">
        <v>3562</v>
      </c>
      <c r="H22" s="113" t="s">
        <v>3562</v>
      </c>
      <c r="I22" s="59">
        <v>11198.01</v>
      </c>
      <c r="J22" s="113" t="s">
        <v>3562</v>
      </c>
      <c r="K22" s="59">
        <v>1128.5796391613719</v>
      </c>
      <c r="L22" s="113" t="s">
        <v>3562</v>
      </c>
      <c r="M22" s="58">
        <v>0.89759999999999995</v>
      </c>
      <c r="N22" s="58">
        <v>9.2999999999999992E-3</v>
      </c>
    </row>
    <row r="23" spans="1:14">
      <c r="A23" t="s">
        <v>1825</v>
      </c>
      <c r="B23" t="s">
        <v>1826</v>
      </c>
      <c r="C23" t="s">
        <v>108</v>
      </c>
      <c r="D23" s="111" t="s">
        <v>3562</v>
      </c>
      <c r="E23" t="s">
        <v>1725</v>
      </c>
      <c r="F23" t="s">
        <v>823</v>
      </c>
      <c r="G23" t="s">
        <v>824</v>
      </c>
      <c r="H23" t="s">
        <v>102</v>
      </c>
      <c r="I23" s="55">
        <v>27.58</v>
      </c>
      <c r="J23" s="55">
        <v>109226.59640000037</v>
      </c>
      <c r="K23" s="55">
        <v>120.84822761381101</v>
      </c>
      <c r="L23" s="56">
        <v>0</v>
      </c>
      <c r="M23" s="56">
        <v>9.6100000000000005E-2</v>
      </c>
      <c r="N23" s="56">
        <v>1E-3</v>
      </c>
    </row>
    <row r="24" spans="1:14">
      <c r="A24" t="s">
        <v>1827</v>
      </c>
      <c r="B24" t="s">
        <v>1828</v>
      </c>
      <c r="C24" t="s">
        <v>108</v>
      </c>
      <c r="D24" s="111" t="s">
        <v>3562</v>
      </c>
      <c r="E24" t="s">
        <v>1725</v>
      </c>
      <c r="F24" t="s">
        <v>835</v>
      </c>
      <c r="G24" t="s">
        <v>824</v>
      </c>
      <c r="H24" t="s">
        <v>100</v>
      </c>
      <c r="I24" s="55">
        <v>4.82</v>
      </c>
      <c r="J24" s="55">
        <v>1016194</v>
      </c>
      <c r="K24" s="55">
        <v>177.6524577516</v>
      </c>
      <c r="L24" s="56">
        <v>0</v>
      </c>
      <c r="M24" s="56">
        <v>0.14130000000000001</v>
      </c>
      <c r="N24" s="56">
        <v>1.5E-3</v>
      </c>
    </row>
    <row r="25" spans="1:14">
      <c r="A25" t="s">
        <v>1829</v>
      </c>
      <c r="B25" t="s">
        <v>1830</v>
      </c>
      <c r="C25" t="s">
        <v>108</v>
      </c>
      <c r="D25" s="111" t="s">
        <v>3562</v>
      </c>
      <c r="E25" t="s">
        <v>1725</v>
      </c>
      <c r="F25" t="s">
        <v>1831</v>
      </c>
      <c r="G25" t="s">
        <v>824</v>
      </c>
      <c r="H25" t="s">
        <v>102</v>
      </c>
      <c r="I25" s="55">
        <v>16.670000000000002</v>
      </c>
      <c r="J25" s="55">
        <v>244579</v>
      </c>
      <c r="K25" s="55">
        <v>163.55822450388001</v>
      </c>
      <c r="L25" s="56">
        <v>0</v>
      </c>
      <c r="M25" s="56">
        <v>0.13009999999999999</v>
      </c>
      <c r="N25" s="56">
        <v>1.2999999999999999E-3</v>
      </c>
    </row>
    <row r="26" spans="1:14">
      <c r="A26" t="s">
        <v>1832</v>
      </c>
      <c r="B26" t="s">
        <v>1833</v>
      </c>
      <c r="C26" t="s">
        <v>108</v>
      </c>
      <c r="D26" s="111" t="s">
        <v>3562</v>
      </c>
      <c r="E26" t="s">
        <v>1725</v>
      </c>
      <c r="F26" t="s">
        <v>1834</v>
      </c>
      <c r="G26" t="s">
        <v>824</v>
      </c>
      <c r="H26" t="s">
        <v>100</v>
      </c>
      <c r="I26" s="55">
        <v>65.010000000000005</v>
      </c>
      <c r="J26" s="55">
        <v>129297.8</v>
      </c>
      <c r="K26" s="55">
        <v>304.87292470206</v>
      </c>
      <c r="L26" s="56">
        <v>0</v>
      </c>
      <c r="M26" s="56">
        <v>0.24249999999999999</v>
      </c>
      <c r="N26" s="56">
        <v>2.5000000000000001E-3</v>
      </c>
    </row>
    <row r="27" spans="1:14">
      <c r="A27" t="s">
        <v>1835</v>
      </c>
      <c r="B27" t="s">
        <v>1836</v>
      </c>
      <c r="C27" t="s">
        <v>108</v>
      </c>
      <c r="D27" s="111" t="s">
        <v>3562</v>
      </c>
      <c r="E27" t="s">
        <v>1725</v>
      </c>
      <c r="F27" t="s">
        <v>1834</v>
      </c>
      <c r="G27" t="s">
        <v>824</v>
      </c>
      <c r="H27" t="s">
        <v>104</v>
      </c>
      <c r="I27" s="55">
        <v>10699.59</v>
      </c>
      <c r="J27" s="55">
        <v>132.5</v>
      </c>
      <c r="K27" s="55">
        <v>65.510299446074995</v>
      </c>
      <c r="L27" s="56">
        <v>0</v>
      </c>
      <c r="M27" s="56">
        <v>5.21E-2</v>
      </c>
      <c r="N27" s="56">
        <v>5.0000000000000001E-4</v>
      </c>
    </row>
    <row r="28" spans="1:14">
      <c r="A28" t="s">
        <v>1837</v>
      </c>
      <c r="B28" t="s">
        <v>1838</v>
      </c>
      <c r="C28" t="s">
        <v>108</v>
      </c>
      <c r="D28" s="111" t="s">
        <v>3562</v>
      </c>
      <c r="E28" t="s">
        <v>1725</v>
      </c>
      <c r="F28" s="68" t="s">
        <v>2810</v>
      </c>
      <c r="G28" s="111" t="s">
        <v>3562</v>
      </c>
      <c r="H28" t="s">
        <v>104</v>
      </c>
      <c r="I28" s="55">
        <v>384.34</v>
      </c>
      <c r="J28" s="55">
        <v>16674.439999999977</v>
      </c>
      <c r="K28" s="55">
        <v>296.13750514394599</v>
      </c>
      <c r="L28" s="56">
        <v>0</v>
      </c>
      <c r="M28" s="56">
        <v>0.23549999999999999</v>
      </c>
      <c r="N28" s="56">
        <v>2.3999999999999998E-3</v>
      </c>
    </row>
    <row r="29" spans="1:14">
      <c r="A29" s="57" t="s">
        <v>88</v>
      </c>
      <c r="B29" s="113" t="s">
        <v>3562</v>
      </c>
      <c r="C29" s="113" t="s">
        <v>3562</v>
      </c>
      <c r="D29" s="113" t="s">
        <v>3562</v>
      </c>
      <c r="E29" s="113" t="s">
        <v>3562</v>
      </c>
      <c r="F29" s="113" t="s">
        <v>3562</v>
      </c>
      <c r="G29" s="113" t="s">
        <v>3562</v>
      </c>
      <c r="H29" s="113" t="s">
        <v>3562</v>
      </c>
      <c r="I29" s="59">
        <v>637.22</v>
      </c>
      <c r="J29" s="113" t="s">
        <v>3562</v>
      </c>
      <c r="K29" s="59">
        <v>128.777926824963</v>
      </c>
      <c r="L29" s="113" t="s">
        <v>3562</v>
      </c>
      <c r="M29" s="58">
        <v>0.1024</v>
      </c>
      <c r="N29" s="58">
        <v>1.1000000000000001E-3</v>
      </c>
    </row>
    <row r="30" spans="1:14">
      <c r="A30" t="s">
        <v>1839</v>
      </c>
      <c r="B30" t="s">
        <v>1840</v>
      </c>
      <c r="C30" t="s">
        <v>108</v>
      </c>
      <c r="D30" s="111" t="s">
        <v>3562</v>
      </c>
      <c r="E30" t="s">
        <v>1691</v>
      </c>
      <c r="F30" s="68" t="s">
        <v>2810</v>
      </c>
      <c r="G30" s="111" t="s">
        <v>3562</v>
      </c>
      <c r="H30" t="s">
        <v>100</v>
      </c>
      <c r="I30" s="55">
        <v>21.94</v>
      </c>
      <c r="J30" s="55">
        <v>22796</v>
      </c>
      <c r="K30" s="55">
        <v>18.140231584799999</v>
      </c>
      <c r="L30" s="56">
        <v>0</v>
      </c>
      <c r="M30" s="56">
        <v>1.44E-2</v>
      </c>
      <c r="N30" s="56">
        <v>1E-4</v>
      </c>
    </row>
    <row r="31" spans="1:14">
      <c r="A31" t="s">
        <v>1841</v>
      </c>
      <c r="B31" t="s">
        <v>1842</v>
      </c>
      <c r="C31" t="s">
        <v>108</v>
      </c>
      <c r="D31" s="111" t="s">
        <v>3562</v>
      </c>
      <c r="E31" t="s">
        <v>1691</v>
      </c>
      <c r="F31" s="68" t="s">
        <v>2810</v>
      </c>
      <c r="G31" s="111" t="s">
        <v>3562</v>
      </c>
      <c r="H31" t="s">
        <v>100</v>
      </c>
      <c r="I31" s="55">
        <v>123.36</v>
      </c>
      <c r="J31" s="55">
        <v>4107</v>
      </c>
      <c r="K31" s="55">
        <v>18.3758153904</v>
      </c>
      <c r="L31" s="56">
        <v>0</v>
      </c>
      <c r="M31" s="56">
        <v>1.46E-2</v>
      </c>
      <c r="N31" s="56">
        <v>2.0000000000000001E-4</v>
      </c>
    </row>
    <row r="32" spans="1:14">
      <c r="A32" t="s">
        <v>1843</v>
      </c>
      <c r="B32" t="s">
        <v>1844</v>
      </c>
      <c r="C32" t="s">
        <v>108</v>
      </c>
      <c r="D32" s="111" t="s">
        <v>3562</v>
      </c>
      <c r="E32" t="s">
        <v>1691</v>
      </c>
      <c r="F32" s="68" t="s">
        <v>2810</v>
      </c>
      <c r="G32" s="111" t="s">
        <v>3562</v>
      </c>
      <c r="H32" t="s">
        <v>100</v>
      </c>
      <c r="I32" s="55">
        <v>324.52999999999997</v>
      </c>
      <c r="J32" s="55">
        <v>1264.03</v>
      </c>
      <c r="K32" s="55">
        <v>14.878521839493001</v>
      </c>
      <c r="L32" s="56">
        <v>0</v>
      </c>
      <c r="M32" s="56">
        <v>1.18E-2</v>
      </c>
      <c r="N32" s="56">
        <v>1E-4</v>
      </c>
    </row>
    <row r="33" spans="1:14">
      <c r="A33" t="s">
        <v>1845</v>
      </c>
      <c r="B33" t="s">
        <v>1846</v>
      </c>
      <c r="C33" t="s">
        <v>1847</v>
      </c>
      <c r="D33" s="111" t="s">
        <v>3562</v>
      </c>
      <c r="E33" t="s">
        <v>1691</v>
      </c>
      <c r="F33" s="68" t="s">
        <v>2810</v>
      </c>
      <c r="G33" s="111" t="s">
        <v>3562</v>
      </c>
      <c r="H33" t="s">
        <v>100</v>
      </c>
      <c r="I33" s="55">
        <v>167.39</v>
      </c>
      <c r="J33" s="55">
        <v>12745.9</v>
      </c>
      <c r="K33" s="55">
        <v>77.383358010270001</v>
      </c>
      <c r="L33" s="56">
        <v>0</v>
      </c>
      <c r="M33" s="56">
        <v>6.1499999999999999E-2</v>
      </c>
      <c r="N33" s="56">
        <v>5.9999999999999995E-4</v>
      </c>
    </row>
    <row r="34" spans="1:14">
      <c r="A34" s="57" t="s">
        <v>819</v>
      </c>
      <c r="B34" s="113" t="s">
        <v>3562</v>
      </c>
      <c r="C34" s="113" t="s">
        <v>3562</v>
      </c>
      <c r="D34" s="113" t="s">
        <v>3562</v>
      </c>
      <c r="E34" s="113" t="s">
        <v>3562</v>
      </c>
      <c r="F34" s="113" t="s">
        <v>3562</v>
      </c>
      <c r="G34" s="113" t="s">
        <v>3562</v>
      </c>
      <c r="H34" s="113" t="s">
        <v>3562</v>
      </c>
      <c r="I34" s="59">
        <v>0</v>
      </c>
      <c r="J34" s="113" t="s">
        <v>3562</v>
      </c>
      <c r="K34" s="59">
        <v>0</v>
      </c>
      <c r="L34" s="113" t="s">
        <v>3562</v>
      </c>
      <c r="M34" s="58">
        <v>0</v>
      </c>
      <c r="N34" s="58">
        <v>0</v>
      </c>
    </row>
    <row r="35" spans="1:14">
      <c r="A35" t="s">
        <v>177</v>
      </c>
      <c r="B35" t="s">
        <v>177</v>
      </c>
      <c r="C35" s="113" t="s">
        <v>3562</v>
      </c>
      <c r="D35" s="113" t="s">
        <v>3562</v>
      </c>
      <c r="E35" t="s">
        <v>177</v>
      </c>
      <c r="F35" t="s">
        <v>177</v>
      </c>
      <c r="G35" s="113" t="s">
        <v>3562</v>
      </c>
      <c r="H35" t="s">
        <v>177</v>
      </c>
      <c r="I35" s="55">
        <v>0</v>
      </c>
      <c r="J35" s="55">
        <v>0</v>
      </c>
      <c r="K35" s="55">
        <v>0</v>
      </c>
      <c r="L35" s="56">
        <v>0</v>
      </c>
      <c r="M35" s="56">
        <v>0</v>
      </c>
      <c r="N35" s="56">
        <v>0</v>
      </c>
    </row>
    <row r="36" spans="1:14">
      <c r="A36" t="s">
        <v>186</v>
      </c>
      <c r="B36" s="113" t="s">
        <v>3562</v>
      </c>
      <c r="C36" s="113" t="s">
        <v>3562</v>
      </c>
      <c r="D36" s="113" t="s">
        <v>3562</v>
      </c>
      <c r="E36" s="113" t="s">
        <v>3562</v>
      </c>
      <c r="F36" s="113" t="s">
        <v>3562</v>
      </c>
      <c r="G36" s="113" t="s">
        <v>3562</v>
      </c>
      <c r="H36" s="113" t="s">
        <v>3562</v>
      </c>
      <c r="I36" s="113" t="s">
        <v>3562</v>
      </c>
      <c r="J36" s="113" t="s">
        <v>3562</v>
      </c>
      <c r="K36" s="113" t="s">
        <v>3562</v>
      </c>
      <c r="L36" s="113" t="s">
        <v>3562</v>
      </c>
      <c r="M36" s="113" t="s">
        <v>3562</v>
      </c>
      <c r="N36" s="113" t="s">
        <v>3562</v>
      </c>
    </row>
    <row r="37" spans="1:14">
      <c r="A37" t="s">
        <v>298</v>
      </c>
      <c r="B37" s="113" t="s">
        <v>3562</v>
      </c>
      <c r="C37" s="113" t="s">
        <v>3562</v>
      </c>
      <c r="D37" s="113" t="s">
        <v>3562</v>
      </c>
      <c r="E37" s="113" t="s">
        <v>3562</v>
      </c>
      <c r="F37" s="113" t="s">
        <v>3562</v>
      </c>
      <c r="G37" s="113" t="s">
        <v>3562</v>
      </c>
      <c r="H37" s="113" t="s">
        <v>3562</v>
      </c>
      <c r="I37" s="113" t="s">
        <v>3562</v>
      </c>
      <c r="J37" s="113" t="s">
        <v>3562</v>
      </c>
      <c r="K37" s="113" t="s">
        <v>3562</v>
      </c>
      <c r="L37" s="113" t="s">
        <v>3562</v>
      </c>
      <c r="M37" s="113" t="s">
        <v>3562</v>
      </c>
      <c r="N37" s="113" t="s">
        <v>3562</v>
      </c>
    </row>
    <row r="38" spans="1:14">
      <c r="A38" t="s">
        <v>299</v>
      </c>
      <c r="B38" s="113" t="s">
        <v>3562</v>
      </c>
      <c r="C38" s="113" t="s">
        <v>3562</v>
      </c>
      <c r="D38" s="113" t="s">
        <v>3562</v>
      </c>
      <c r="E38" s="113" t="s">
        <v>3562</v>
      </c>
      <c r="F38" s="113" t="s">
        <v>3562</v>
      </c>
      <c r="G38" s="113" t="s">
        <v>3562</v>
      </c>
      <c r="H38" s="113" t="s">
        <v>3562</v>
      </c>
      <c r="I38" s="113" t="s">
        <v>3562</v>
      </c>
      <c r="J38" s="113" t="s">
        <v>3562</v>
      </c>
      <c r="K38" s="113" t="s">
        <v>3562</v>
      </c>
      <c r="L38" s="113" t="s">
        <v>3562</v>
      </c>
      <c r="M38" s="113" t="s">
        <v>3562</v>
      </c>
      <c r="N38" s="113" t="s">
        <v>3562</v>
      </c>
    </row>
    <row r="39" spans="1:14">
      <c r="A39" t="s">
        <v>300</v>
      </c>
      <c r="B39" s="113" t="s">
        <v>3562</v>
      </c>
      <c r="C39" s="113" t="s">
        <v>3562</v>
      </c>
      <c r="D39" s="113" t="s">
        <v>3562</v>
      </c>
      <c r="E39" s="113" t="s">
        <v>3562</v>
      </c>
      <c r="F39" s="113" t="s">
        <v>3562</v>
      </c>
      <c r="G39" s="113" t="s">
        <v>3562</v>
      </c>
      <c r="H39" s="113" t="s">
        <v>3562</v>
      </c>
      <c r="I39" s="113" t="s">
        <v>3562</v>
      </c>
      <c r="J39" s="113" t="s">
        <v>3562</v>
      </c>
      <c r="K39" s="113" t="s">
        <v>3562</v>
      </c>
      <c r="L39" s="113" t="s">
        <v>3562</v>
      </c>
      <c r="M39" s="113" t="s">
        <v>3562</v>
      </c>
      <c r="N39" s="113" t="s">
        <v>3562</v>
      </c>
    </row>
    <row r="40" spans="1:14" hidden="1">
      <c r="B40" s="13"/>
      <c r="C40" s="13"/>
      <c r="D40" s="13"/>
    </row>
    <row r="41" spans="1:14" hidden="1">
      <c r="B41" s="13"/>
      <c r="C41" s="13"/>
      <c r="D41" s="13"/>
    </row>
    <row r="42" spans="1:14" hidden="1">
      <c r="B42" s="13"/>
      <c r="C42" s="13"/>
      <c r="D42" s="13"/>
    </row>
    <row r="43" spans="1:14" hidden="1">
      <c r="B43" s="13"/>
      <c r="C43" s="13"/>
      <c r="D43" s="13"/>
    </row>
    <row r="44" spans="1:14" hidden="1">
      <c r="B44" s="13"/>
      <c r="C44" s="13"/>
      <c r="D44" s="13"/>
    </row>
    <row r="45" spans="1:14" hidden="1">
      <c r="B45" s="13"/>
      <c r="C45" s="13"/>
      <c r="D45" s="13"/>
    </row>
    <row r="46" spans="1:14" hidden="1">
      <c r="B46" s="13"/>
      <c r="C46" s="13"/>
      <c r="D46" s="13"/>
    </row>
    <row r="47" spans="1:14" hidden="1">
      <c r="B47" s="13"/>
      <c r="C47" s="13"/>
      <c r="D47" s="13"/>
    </row>
    <row r="48" spans="1:1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0" t="s">
        <v>3561</v>
      </c>
    </row>
    <row r="2" spans="1:11" s="1" customFormat="1">
      <c r="A2" s="2" t="s">
        <v>1</v>
      </c>
      <c r="B2" s="9" t="s">
        <v>2772</v>
      </c>
    </row>
    <row r="3" spans="1:11" s="1" customFormat="1">
      <c r="A3" s="2" t="s">
        <v>2</v>
      </c>
      <c r="B3" s="20" t="s">
        <v>2773</v>
      </c>
    </row>
    <row r="4" spans="1:11" s="1" customFormat="1">
      <c r="A4" s="2" t="s">
        <v>3</v>
      </c>
      <c r="B4" s="61" t="s">
        <v>165</v>
      </c>
    </row>
    <row r="5" spans="1:11" ht="18.75">
      <c r="A5" s="88" t="s">
        <v>91</v>
      </c>
      <c r="B5" s="89"/>
      <c r="C5" s="89"/>
      <c r="D5" s="89"/>
      <c r="E5" s="89"/>
      <c r="F5" s="89"/>
      <c r="G5" s="89"/>
      <c r="H5" s="89"/>
      <c r="I5" s="89"/>
      <c r="J5" s="89"/>
      <c r="K5" s="90"/>
    </row>
    <row r="6" spans="1:11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69</v>
      </c>
      <c r="J6" s="33" t="s">
        <v>54</v>
      </c>
      <c r="K6" s="33" t="s">
        <v>151</v>
      </c>
    </row>
    <row r="7" spans="1:11" s="15" customFormat="1">
      <c r="A7" s="105" t="s">
        <v>3562</v>
      </c>
      <c r="B7" s="106" t="s">
        <v>3562</v>
      </c>
      <c r="C7" s="106" t="s">
        <v>3562</v>
      </c>
      <c r="D7" s="106" t="s">
        <v>3562</v>
      </c>
      <c r="E7" s="106" t="s">
        <v>3562</v>
      </c>
      <c r="F7" s="16" t="s">
        <v>152</v>
      </c>
      <c r="G7" s="106" t="s">
        <v>3562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1" s="17" customFormat="1" ht="20.25">
      <c r="A8" s="107" t="s">
        <v>3562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1" s="17" customFormat="1" ht="20.25">
      <c r="A9" s="18" t="s">
        <v>93</v>
      </c>
      <c r="B9" s="108" t="s">
        <v>3562</v>
      </c>
      <c r="C9" s="108" t="s">
        <v>3562</v>
      </c>
      <c r="D9" s="108" t="s">
        <v>3562</v>
      </c>
      <c r="E9" s="108" t="s">
        <v>3562</v>
      </c>
      <c r="F9" s="53">
        <v>1889.43</v>
      </c>
      <c r="G9" s="108" t="s">
        <v>3562</v>
      </c>
      <c r="H9" s="53">
        <v>0.38928157676699998</v>
      </c>
      <c r="I9" s="122" t="s">
        <v>3562</v>
      </c>
      <c r="J9" s="54">
        <v>1</v>
      </c>
      <c r="K9" s="54">
        <v>0</v>
      </c>
    </row>
    <row r="10" spans="1:11">
      <c r="A10" s="57" t="s">
        <v>172</v>
      </c>
      <c r="B10" s="112" t="s">
        <v>3562</v>
      </c>
      <c r="C10" s="113" t="s">
        <v>3562</v>
      </c>
      <c r="D10" s="113" t="s">
        <v>3562</v>
      </c>
      <c r="E10" s="113" t="s">
        <v>3562</v>
      </c>
      <c r="F10" s="59">
        <v>1827.34</v>
      </c>
      <c r="G10" s="113" t="s">
        <v>3562</v>
      </c>
      <c r="H10" s="59">
        <v>0.38054841</v>
      </c>
      <c r="I10" s="113" t="s">
        <v>3562</v>
      </c>
      <c r="J10" s="58">
        <v>0.97760000000000002</v>
      </c>
      <c r="K10" s="58">
        <v>0</v>
      </c>
    </row>
    <row r="11" spans="1:11">
      <c r="A11" s="57" t="s">
        <v>1848</v>
      </c>
      <c r="B11" s="112" t="s">
        <v>3562</v>
      </c>
      <c r="C11" s="113" t="s">
        <v>3562</v>
      </c>
      <c r="D11" s="113" t="s">
        <v>3562</v>
      </c>
      <c r="E11" s="113" t="s">
        <v>3562</v>
      </c>
      <c r="F11" s="59">
        <v>1827.34</v>
      </c>
      <c r="G11" s="113" t="s">
        <v>3562</v>
      </c>
      <c r="H11" s="59">
        <v>0.38054841</v>
      </c>
      <c r="I11" s="113" t="s">
        <v>3562</v>
      </c>
      <c r="J11" s="58">
        <v>0.97760000000000002</v>
      </c>
      <c r="K11" s="58">
        <v>0</v>
      </c>
    </row>
    <row r="12" spans="1:11">
      <c r="A12" t="s">
        <v>1849</v>
      </c>
      <c r="B12" t="s">
        <v>1850</v>
      </c>
      <c r="C12" t="s">
        <v>96</v>
      </c>
      <c r="D12" t="s">
        <v>336</v>
      </c>
      <c r="E12" t="s">
        <v>98</v>
      </c>
      <c r="F12" s="55">
        <v>1211.5899999999999</v>
      </c>
      <c r="G12" s="55">
        <v>17.3</v>
      </c>
      <c r="H12" s="55">
        <v>0.20960507</v>
      </c>
      <c r="I12" s="56">
        <v>0</v>
      </c>
      <c r="J12" s="56">
        <v>0.53839999999999999</v>
      </c>
      <c r="K12" s="56">
        <v>0</v>
      </c>
    </row>
    <row r="13" spans="1:11">
      <c r="A13" t="s">
        <v>1851</v>
      </c>
      <c r="B13" t="s">
        <v>1852</v>
      </c>
      <c r="C13" t="s">
        <v>96</v>
      </c>
      <c r="D13" t="s">
        <v>336</v>
      </c>
      <c r="E13" t="s">
        <v>98</v>
      </c>
      <c r="F13" s="55">
        <v>235.55</v>
      </c>
      <c r="G13" s="55">
        <v>33.799999999999997</v>
      </c>
      <c r="H13" s="55">
        <v>7.9615900000000003E-2</v>
      </c>
      <c r="I13" s="56">
        <v>0</v>
      </c>
      <c r="J13" s="56">
        <v>0.20449999999999999</v>
      </c>
      <c r="K13" s="56">
        <v>0</v>
      </c>
    </row>
    <row r="14" spans="1:11">
      <c r="A14" t="s">
        <v>1853</v>
      </c>
      <c r="B14" t="s">
        <v>1854</v>
      </c>
      <c r="C14" t="s">
        <v>96</v>
      </c>
      <c r="D14" t="s">
        <v>1456</v>
      </c>
      <c r="E14" t="s">
        <v>98</v>
      </c>
      <c r="F14" s="55">
        <v>54.84</v>
      </c>
      <c r="G14" s="55">
        <v>90</v>
      </c>
      <c r="H14" s="55">
        <v>4.9355999999999997E-2</v>
      </c>
      <c r="I14" s="56">
        <v>0</v>
      </c>
      <c r="J14" s="56">
        <v>0.1268</v>
      </c>
      <c r="K14" s="56">
        <v>0</v>
      </c>
    </row>
    <row r="15" spans="1:11">
      <c r="A15" t="s">
        <v>1855</v>
      </c>
      <c r="B15" t="s">
        <v>1856</v>
      </c>
      <c r="C15" t="s">
        <v>96</v>
      </c>
      <c r="D15" t="s">
        <v>112</v>
      </c>
      <c r="E15" t="s">
        <v>98</v>
      </c>
      <c r="F15" s="55">
        <v>325.36</v>
      </c>
      <c r="G15" s="55">
        <v>12.9</v>
      </c>
      <c r="H15" s="55">
        <v>4.1971439999999999E-2</v>
      </c>
      <c r="I15" s="56">
        <v>0</v>
      </c>
      <c r="J15" s="56">
        <v>0.10780000000000001</v>
      </c>
      <c r="K15" s="56">
        <v>0</v>
      </c>
    </row>
    <row r="16" spans="1:11">
      <c r="A16" s="57" t="s">
        <v>184</v>
      </c>
      <c r="B16" s="112" t="s">
        <v>3562</v>
      </c>
      <c r="C16" s="113" t="s">
        <v>3562</v>
      </c>
      <c r="D16" s="113" t="s">
        <v>3562</v>
      </c>
      <c r="E16" s="113" t="s">
        <v>3562</v>
      </c>
      <c r="F16" s="59">
        <v>62.09</v>
      </c>
      <c r="G16" s="113" t="s">
        <v>3562</v>
      </c>
      <c r="H16" s="59">
        <v>8.7331667670000005E-3</v>
      </c>
      <c r="I16" s="113" t="s">
        <v>3562</v>
      </c>
      <c r="J16" s="58">
        <v>2.24E-2</v>
      </c>
      <c r="K16" s="58">
        <v>0</v>
      </c>
    </row>
    <row r="17" spans="1:11">
      <c r="A17" s="57" t="s">
        <v>1857</v>
      </c>
      <c r="B17" s="112" t="s">
        <v>3562</v>
      </c>
      <c r="C17" s="113" t="s">
        <v>3562</v>
      </c>
      <c r="D17" s="113" t="s">
        <v>3562</v>
      </c>
      <c r="E17" s="113" t="s">
        <v>3562</v>
      </c>
      <c r="F17" s="59">
        <v>62.09</v>
      </c>
      <c r="G17" s="113" t="s">
        <v>3562</v>
      </c>
      <c r="H17" s="59">
        <v>8.7331667670000005E-3</v>
      </c>
      <c r="I17" s="113" t="s">
        <v>3562</v>
      </c>
      <c r="J17" s="58">
        <v>2.24E-2</v>
      </c>
      <c r="K17" s="58">
        <v>0</v>
      </c>
    </row>
    <row r="18" spans="1:11">
      <c r="A18" t="s">
        <v>1858</v>
      </c>
      <c r="B18" t="s">
        <v>1859</v>
      </c>
      <c r="C18" t="s">
        <v>1527</v>
      </c>
      <c r="D18" t="s">
        <v>900</v>
      </c>
      <c r="E18" t="s">
        <v>100</v>
      </c>
      <c r="F18" s="55">
        <v>49.11</v>
      </c>
      <c r="G18" s="55">
        <v>4.1100000000000003</v>
      </c>
      <c r="H18" s="55">
        <v>7.3208129670000004E-3</v>
      </c>
      <c r="I18" s="56">
        <v>0</v>
      </c>
      <c r="J18" s="56">
        <v>1.8800000000000001E-2</v>
      </c>
      <c r="K18" s="56">
        <v>0</v>
      </c>
    </row>
    <row r="19" spans="1:11">
      <c r="A19" t="s">
        <v>1860</v>
      </c>
      <c r="B19" t="s">
        <v>1861</v>
      </c>
      <c r="C19" t="s">
        <v>1523</v>
      </c>
      <c r="D19" t="s">
        <v>961</v>
      </c>
      <c r="E19" t="s">
        <v>100</v>
      </c>
      <c r="F19" s="55">
        <v>12.98</v>
      </c>
      <c r="G19" s="55">
        <v>3</v>
      </c>
      <c r="H19" s="55">
        <v>1.4123537999999999E-3</v>
      </c>
      <c r="I19" s="56">
        <v>0</v>
      </c>
      <c r="J19" s="56">
        <v>3.5999999999999999E-3</v>
      </c>
      <c r="K19" s="56">
        <v>0</v>
      </c>
    </row>
    <row r="20" spans="1:11">
      <c r="A20" t="s">
        <v>186</v>
      </c>
      <c r="B20" s="112" t="s">
        <v>3562</v>
      </c>
      <c r="C20" s="113" t="s">
        <v>3562</v>
      </c>
      <c r="D20" s="113" t="s">
        <v>3562</v>
      </c>
      <c r="E20" s="113" t="s">
        <v>3562</v>
      </c>
      <c r="F20" s="113" t="s">
        <v>3562</v>
      </c>
      <c r="G20" s="113" t="s">
        <v>3562</v>
      </c>
      <c r="H20" s="113" t="s">
        <v>3562</v>
      </c>
      <c r="I20" s="113" t="s">
        <v>3562</v>
      </c>
      <c r="J20" s="113" t="s">
        <v>3562</v>
      </c>
      <c r="K20" s="113" t="s">
        <v>3562</v>
      </c>
    </row>
    <row r="21" spans="1:11">
      <c r="A21" t="s">
        <v>298</v>
      </c>
      <c r="B21" s="112" t="s">
        <v>3562</v>
      </c>
      <c r="C21" s="113" t="s">
        <v>3562</v>
      </c>
      <c r="D21" s="113" t="s">
        <v>3562</v>
      </c>
      <c r="E21" s="113" t="s">
        <v>3562</v>
      </c>
      <c r="F21" s="113" t="s">
        <v>3562</v>
      </c>
      <c r="G21" s="113" t="s">
        <v>3562</v>
      </c>
      <c r="H21" s="113" t="s">
        <v>3562</v>
      </c>
      <c r="I21" s="113" t="s">
        <v>3562</v>
      </c>
      <c r="J21" s="113" t="s">
        <v>3562</v>
      </c>
      <c r="K21" s="113" t="s">
        <v>3562</v>
      </c>
    </row>
    <row r="22" spans="1:11">
      <c r="A22" t="s">
        <v>299</v>
      </c>
      <c r="B22" s="112" t="s">
        <v>3562</v>
      </c>
      <c r="C22" s="113" t="s">
        <v>3562</v>
      </c>
      <c r="D22" s="113" t="s">
        <v>3562</v>
      </c>
      <c r="E22" s="113" t="s">
        <v>3562</v>
      </c>
      <c r="F22" s="113" t="s">
        <v>3562</v>
      </c>
      <c r="G22" s="113" t="s">
        <v>3562</v>
      </c>
      <c r="H22" s="113" t="s">
        <v>3562</v>
      </c>
      <c r="I22" s="113" t="s">
        <v>3562</v>
      </c>
      <c r="J22" s="113" t="s">
        <v>3562</v>
      </c>
      <c r="K22" s="113" t="s">
        <v>3562</v>
      </c>
    </row>
    <row r="23" spans="1:11">
      <c r="A23" t="s">
        <v>300</v>
      </c>
      <c r="B23" s="112" t="s">
        <v>3562</v>
      </c>
      <c r="C23" s="113" t="s">
        <v>3562</v>
      </c>
      <c r="D23" s="113" t="s">
        <v>3562</v>
      </c>
      <c r="E23" s="113" t="s">
        <v>3562</v>
      </c>
      <c r="F23" s="113" t="s">
        <v>3562</v>
      </c>
      <c r="G23" s="113" t="s">
        <v>3562</v>
      </c>
      <c r="H23" s="113" t="s">
        <v>3562</v>
      </c>
      <c r="I23" s="113" t="s">
        <v>3562</v>
      </c>
      <c r="J23" s="113" t="s">
        <v>3562</v>
      </c>
      <c r="K23" s="113" t="s">
        <v>3562</v>
      </c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3561</v>
      </c>
    </row>
    <row r="2" spans="1:12" s="1" customFormat="1">
      <c r="A2" s="2" t="s">
        <v>1</v>
      </c>
      <c r="B2" s="9" t="s">
        <v>2772</v>
      </c>
    </row>
    <row r="3" spans="1:12" s="1" customFormat="1">
      <c r="A3" s="2" t="s">
        <v>2</v>
      </c>
      <c r="B3" s="20" t="s">
        <v>2773</v>
      </c>
    </row>
    <row r="4" spans="1:12" s="1" customFormat="1">
      <c r="A4" s="2" t="s">
        <v>3</v>
      </c>
      <c r="B4" s="61" t="s">
        <v>165</v>
      </c>
    </row>
    <row r="5" spans="1:12" ht="18.75">
      <c r="A5" s="88" t="s">
        <v>94</v>
      </c>
      <c r="B5" s="89"/>
      <c r="C5" s="89"/>
      <c r="D5" s="89"/>
      <c r="E5" s="89"/>
      <c r="F5" s="89"/>
      <c r="G5" s="89"/>
      <c r="H5" s="89"/>
      <c r="I5" s="89"/>
      <c r="J5" s="89"/>
      <c r="K5" s="90"/>
    </row>
    <row r="6" spans="1:12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69</v>
      </c>
      <c r="J6" s="33" t="s">
        <v>54</v>
      </c>
      <c r="K6" s="34" t="s">
        <v>151</v>
      </c>
      <c r="L6" s="13"/>
    </row>
    <row r="7" spans="1:12" s="15" customFormat="1">
      <c r="A7" s="105" t="s">
        <v>3562</v>
      </c>
      <c r="B7" s="123" t="s">
        <v>3562</v>
      </c>
      <c r="C7" s="123" t="s">
        <v>3562</v>
      </c>
      <c r="D7" s="123" t="s">
        <v>3562</v>
      </c>
      <c r="E7" s="123" t="s">
        <v>3562</v>
      </c>
      <c r="F7" s="16" t="s">
        <v>152</v>
      </c>
      <c r="G7" s="106" t="s">
        <v>3562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2" s="17" customFormat="1" ht="20.25">
      <c r="A8" s="107" t="s">
        <v>3562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2" s="17" customFormat="1" ht="20.25">
      <c r="A9" s="18" t="s">
        <v>95</v>
      </c>
      <c r="B9" s="108" t="s">
        <v>3562</v>
      </c>
      <c r="C9" s="108" t="s">
        <v>3562</v>
      </c>
      <c r="D9" s="108" t="s">
        <v>3562</v>
      </c>
      <c r="E9" s="108" t="s">
        <v>3562</v>
      </c>
      <c r="F9" s="53">
        <v>9.27</v>
      </c>
      <c r="G9" s="108" t="s">
        <v>3562</v>
      </c>
      <c r="H9" s="53">
        <v>10.0402776</v>
      </c>
      <c r="I9" s="122" t="s">
        <v>3562</v>
      </c>
      <c r="J9" s="54">
        <v>1</v>
      </c>
      <c r="K9" s="54">
        <v>1E-4</v>
      </c>
    </row>
    <row r="10" spans="1:12">
      <c r="A10" s="57" t="s">
        <v>172</v>
      </c>
      <c r="B10" s="113" t="s">
        <v>3562</v>
      </c>
      <c r="C10" s="113" t="s">
        <v>3562</v>
      </c>
      <c r="D10" s="113" t="s">
        <v>3562</v>
      </c>
      <c r="E10" s="113" t="s">
        <v>3562</v>
      </c>
      <c r="F10" s="59">
        <v>0</v>
      </c>
      <c r="G10" s="113" t="s">
        <v>3562</v>
      </c>
      <c r="H10" s="59">
        <v>4.9305599999999998</v>
      </c>
      <c r="I10" s="113" t="s">
        <v>3562</v>
      </c>
      <c r="J10" s="58">
        <v>0.49109999999999998</v>
      </c>
      <c r="K10" s="58">
        <v>0</v>
      </c>
    </row>
    <row r="11" spans="1:12">
      <c r="A11" s="57" t="s">
        <v>1862</v>
      </c>
      <c r="B11" s="113" t="s">
        <v>3562</v>
      </c>
      <c r="C11" s="113" t="s">
        <v>3562</v>
      </c>
      <c r="D11" s="113" t="s">
        <v>3562</v>
      </c>
      <c r="E11" s="113" t="s">
        <v>3562</v>
      </c>
      <c r="F11" s="59">
        <v>0</v>
      </c>
      <c r="G11" s="113" t="s">
        <v>3562</v>
      </c>
      <c r="H11" s="59">
        <v>4.9305599999999998</v>
      </c>
      <c r="I11" s="113" t="s">
        <v>3562</v>
      </c>
      <c r="J11" s="58">
        <v>0.49109999999999998</v>
      </c>
      <c r="K11" s="58">
        <v>0</v>
      </c>
    </row>
    <row r="12" spans="1:12">
      <c r="A12" t="s">
        <v>1863</v>
      </c>
      <c r="B12" t="s">
        <v>1864</v>
      </c>
      <c r="C12" t="s">
        <v>96</v>
      </c>
      <c r="D12" t="s">
        <v>1865</v>
      </c>
      <c r="E12" t="s">
        <v>98</v>
      </c>
      <c r="F12" s="55">
        <v>0.18</v>
      </c>
      <c r="G12" s="55">
        <v>2988900</v>
      </c>
      <c r="H12" s="55">
        <v>5.38002</v>
      </c>
      <c r="I12" s="56">
        <v>0</v>
      </c>
      <c r="J12" s="56">
        <v>0.53580000000000005</v>
      </c>
      <c r="K12" s="56">
        <v>0</v>
      </c>
    </row>
    <row r="13" spans="1:12">
      <c r="A13" t="s">
        <v>1866</v>
      </c>
      <c r="B13" t="s">
        <v>1867</v>
      </c>
      <c r="C13" t="s">
        <v>96</v>
      </c>
      <c r="D13" t="s">
        <v>1865</v>
      </c>
      <c r="E13" t="s">
        <v>98</v>
      </c>
      <c r="F13" s="55">
        <v>-0.18</v>
      </c>
      <c r="G13" s="55">
        <v>249700</v>
      </c>
      <c r="H13" s="55">
        <v>-0.44946000000000003</v>
      </c>
      <c r="I13" s="56">
        <v>0</v>
      </c>
      <c r="J13" s="56">
        <v>-4.48E-2</v>
      </c>
      <c r="K13" s="56">
        <v>0</v>
      </c>
    </row>
    <row r="14" spans="1:12">
      <c r="A14" s="57" t="s">
        <v>1868</v>
      </c>
      <c r="B14" s="113" t="s">
        <v>3562</v>
      </c>
      <c r="C14" s="113" t="s">
        <v>3562</v>
      </c>
      <c r="D14" s="113" t="s">
        <v>3562</v>
      </c>
      <c r="E14" s="113" t="s">
        <v>3562</v>
      </c>
      <c r="F14" s="59">
        <v>0</v>
      </c>
      <c r="G14" s="113" t="s">
        <v>3562</v>
      </c>
      <c r="H14" s="59">
        <v>0</v>
      </c>
      <c r="I14" s="113" t="s">
        <v>3562</v>
      </c>
      <c r="J14" s="58">
        <v>0</v>
      </c>
      <c r="K14" s="58">
        <v>0</v>
      </c>
    </row>
    <row r="15" spans="1:12">
      <c r="A15" t="s">
        <v>177</v>
      </c>
      <c r="B15" t="s">
        <v>177</v>
      </c>
      <c r="C15" s="113" t="s">
        <v>3562</v>
      </c>
      <c r="D15" t="s">
        <v>177</v>
      </c>
      <c r="E15" t="s">
        <v>177</v>
      </c>
      <c r="F15" s="55">
        <v>0</v>
      </c>
      <c r="G15" s="55">
        <v>0</v>
      </c>
      <c r="H15" s="55">
        <v>0</v>
      </c>
      <c r="I15" s="56">
        <v>0</v>
      </c>
      <c r="J15" s="56">
        <v>0</v>
      </c>
      <c r="K15" s="56">
        <v>0</v>
      </c>
    </row>
    <row r="16" spans="1:12">
      <c r="A16" s="57" t="s">
        <v>1869</v>
      </c>
      <c r="B16" s="113" t="s">
        <v>3562</v>
      </c>
      <c r="C16" s="113" t="s">
        <v>3562</v>
      </c>
      <c r="D16" s="113" t="s">
        <v>3562</v>
      </c>
      <c r="E16" s="113" t="s">
        <v>3562</v>
      </c>
      <c r="F16" s="59">
        <v>0</v>
      </c>
      <c r="G16" s="113" t="s">
        <v>3562</v>
      </c>
      <c r="H16" s="59">
        <v>0</v>
      </c>
      <c r="I16" s="113" t="s">
        <v>3562</v>
      </c>
      <c r="J16" s="58">
        <v>0</v>
      </c>
      <c r="K16" s="58">
        <v>0</v>
      </c>
    </row>
    <row r="17" spans="1:11">
      <c r="A17" t="s">
        <v>177</v>
      </c>
      <c r="B17" t="s">
        <v>177</v>
      </c>
      <c r="C17" s="113" t="s">
        <v>3562</v>
      </c>
      <c r="D17" t="s">
        <v>177</v>
      </c>
      <c r="E17" t="s">
        <v>177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819</v>
      </c>
      <c r="B18" s="113" t="s">
        <v>3562</v>
      </c>
      <c r="C18" s="113" t="s">
        <v>3562</v>
      </c>
      <c r="D18" s="113" t="s">
        <v>3562</v>
      </c>
      <c r="E18" s="113" t="s">
        <v>3562</v>
      </c>
      <c r="F18" s="59">
        <v>0</v>
      </c>
      <c r="G18" s="113" t="s">
        <v>3562</v>
      </c>
      <c r="H18" s="59">
        <v>0</v>
      </c>
      <c r="I18" s="113" t="s">
        <v>3562</v>
      </c>
      <c r="J18" s="58">
        <v>0</v>
      </c>
      <c r="K18" s="58">
        <v>0</v>
      </c>
    </row>
    <row r="19" spans="1:11">
      <c r="A19" t="s">
        <v>177</v>
      </c>
      <c r="B19" t="s">
        <v>177</v>
      </c>
      <c r="C19" s="113" t="s">
        <v>3562</v>
      </c>
      <c r="D19" t="s">
        <v>177</v>
      </c>
      <c r="E19" t="s">
        <v>177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184</v>
      </c>
      <c r="B20" s="113" t="s">
        <v>3562</v>
      </c>
      <c r="C20" s="113" t="s">
        <v>3562</v>
      </c>
      <c r="D20" s="113" t="s">
        <v>3562</v>
      </c>
      <c r="E20" s="113" t="s">
        <v>3562</v>
      </c>
      <c r="F20" s="59">
        <v>9.27</v>
      </c>
      <c r="G20" s="113" t="s">
        <v>3562</v>
      </c>
      <c r="H20" s="59">
        <v>5.1097175999999997</v>
      </c>
      <c r="I20" s="113" t="s">
        <v>3562</v>
      </c>
      <c r="J20" s="58">
        <v>0.50890000000000002</v>
      </c>
      <c r="K20" s="58">
        <v>0</v>
      </c>
    </row>
    <row r="21" spans="1:11">
      <c r="A21" s="57" t="s">
        <v>1862</v>
      </c>
      <c r="B21" s="113" t="s">
        <v>3562</v>
      </c>
      <c r="C21" s="113" t="s">
        <v>3562</v>
      </c>
      <c r="D21" s="113" t="s">
        <v>3562</v>
      </c>
      <c r="E21" s="113" t="s">
        <v>3562</v>
      </c>
      <c r="F21" s="59">
        <v>9.27</v>
      </c>
      <c r="G21" s="113" t="s">
        <v>3562</v>
      </c>
      <c r="H21" s="59">
        <v>5.1097175999999997</v>
      </c>
      <c r="I21" s="113" t="s">
        <v>3562</v>
      </c>
      <c r="J21" s="58">
        <v>0.50890000000000002</v>
      </c>
      <c r="K21" s="58">
        <v>0</v>
      </c>
    </row>
    <row r="22" spans="1:11">
      <c r="A22" t="s">
        <v>1870</v>
      </c>
      <c r="B22" t="s">
        <v>1871</v>
      </c>
      <c r="C22" t="s">
        <v>1527</v>
      </c>
      <c r="D22" t="s">
        <v>1865</v>
      </c>
      <c r="E22" t="s">
        <v>100</v>
      </c>
      <c r="F22" s="55">
        <v>3.72</v>
      </c>
      <c r="G22" s="55">
        <v>14000</v>
      </c>
      <c r="H22" s="55">
        <v>1.8889416000000001</v>
      </c>
      <c r="I22" s="56">
        <v>0</v>
      </c>
      <c r="J22" s="56">
        <v>0.18809999999999999</v>
      </c>
      <c r="K22" s="56">
        <v>0</v>
      </c>
    </row>
    <row r="23" spans="1:11">
      <c r="A23" t="s">
        <v>1872</v>
      </c>
      <c r="B23" t="s">
        <v>1873</v>
      </c>
      <c r="C23" t="s">
        <v>1527</v>
      </c>
      <c r="D23" t="s">
        <v>1865</v>
      </c>
      <c r="E23" t="s">
        <v>100</v>
      </c>
      <c r="F23" s="55">
        <v>5.55</v>
      </c>
      <c r="G23" s="55">
        <v>16000</v>
      </c>
      <c r="H23" s="55">
        <v>3.2207759999999999</v>
      </c>
      <c r="I23" s="56">
        <v>0</v>
      </c>
      <c r="J23" s="56">
        <v>0.32079999999999997</v>
      </c>
      <c r="K23" s="56">
        <v>0</v>
      </c>
    </row>
    <row r="24" spans="1:11">
      <c r="A24" s="57" t="s">
        <v>1874</v>
      </c>
      <c r="B24" s="113" t="s">
        <v>3562</v>
      </c>
      <c r="C24" s="113" t="s">
        <v>3562</v>
      </c>
      <c r="D24" s="113" t="s">
        <v>3562</v>
      </c>
      <c r="E24" s="113" t="s">
        <v>3562</v>
      </c>
      <c r="F24" s="59">
        <v>0</v>
      </c>
      <c r="G24" s="113" t="s">
        <v>3562</v>
      </c>
      <c r="H24" s="59">
        <v>0</v>
      </c>
      <c r="I24" s="113" t="s">
        <v>3562</v>
      </c>
      <c r="J24" s="58">
        <v>0</v>
      </c>
      <c r="K24" s="58">
        <v>0</v>
      </c>
    </row>
    <row r="25" spans="1:11">
      <c r="A25" t="s">
        <v>177</v>
      </c>
      <c r="B25" t="s">
        <v>177</v>
      </c>
      <c r="C25" s="113" t="s">
        <v>3562</v>
      </c>
      <c r="D25" t="s">
        <v>177</v>
      </c>
      <c r="E25" t="s">
        <v>177</v>
      </c>
      <c r="F25" s="55">
        <v>0</v>
      </c>
      <c r="G25" s="55">
        <v>0</v>
      </c>
      <c r="H25" s="55">
        <v>0</v>
      </c>
      <c r="I25" s="56">
        <v>0</v>
      </c>
      <c r="J25" s="56">
        <v>0</v>
      </c>
      <c r="K25" s="56">
        <v>0</v>
      </c>
    </row>
    <row r="26" spans="1:11">
      <c r="A26" s="57" t="s">
        <v>1869</v>
      </c>
      <c r="B26" s="113" t="s">
        <v>3562</v>
      </c>
      <c r="C26" s="113" t="s">
        <v>3562</v>
      </c>
      <c r="D26" s="113" t="s">
        <v>3562</v>
      </c>
      <c r="E26" s="113" t="s">
        <v>3562</v>
      </c>
      <c r="F26" s="59">
        <v>0</v>
      </c>
      <c r="G26" s="113" t="s">
        <v>3562</v>
      </c>
      <c r="H26" s="59">
        <v>0</v>
      </c>
      <c r="I26" s="113" t="s">
        <v>3562</v>
      </c>
      <c r="J26" s="58">
        <v>0</v>
      </c>
      <c r="K26" s="58">
        <v>0</v>
      </c>
    </row>
    <row r="27" spans="1:11">
      <c r="A27" t="s">
        <v>177</v>
      </c>
      <c r="B27" t="s">
        <v>177</v>
      </c>
      <c r="C27" s="113" t="s">
        <v>3562</v>
      </c>
      <c r="D27" t="s">
        <v>177</v>
      </c>
      <c r="E27" t="s">
        <v>177</v>
      </c>
      <c r="F27" s="55">
        <v>0</v>
      </c>
      <c r="G27" s="55">
        <v>0</v>
      </c>
      <c r="H27" s="55">
        <v>0</v>
      </c>
      <c r="I27" s="56">
        <v>0</v>
      </c>
      <c r="J27" s="56">
        <v>0</v>
      </c>
      <c r="K27" s="56">
        <v>0</v>
      </c>
    </row>
    <row r="28" spans="1:11">
      <c r="A28" s="57" t="s">
        <v>1875</v>
      </c>
      <c r="B28" s="113" t="s">
        <v>3562</v>
      </c>
      <c r="C28" s="113" t="s">
        <v>3562</v>
      </c>
      <c r="D28" s="113" t="s">
        <v>3562</v>
      </c>
      <c r="E28" s="113" t="s">
        <v>3562</v>
      </c>
      <c r="F28" s="59">
        <v>0</v>
      </c>
      <c r="G28" s="113" t="s">
        <v>3562</v>
      </c>
      <c r="H28" s="59">
        <v>0</v>
      </c>
      <c r="I28" s="113" t="s">
        <v>3562</v>
      </c>
      <c r="J28" s="58">
        <v>0</v>
      </c>
      <c r="K28" s="58">
        <v>0</v>
      </c>
    </row>
    <row r="29" spans="1:11">
      <c r="A29" t="s">
        <v>177</v>
      </c>
      <c r="B29" t="s">
        <v>177</v>
      </c>
      <c r="C29" s="113" t="s">
        <v>3562</v>
      </c>
      <c r="D29" t="s">
        <v>177</v>
      </c>
      <c r="E29" t="s">
        <v>177</v>
      </c>
      <c r="F29" s="55">
        <v>0</v>
      </c>
      <c r="G29" s="55">
        <v>0</v>
      </c>
      <c r="H29" s="55">
        <v>0</v>
      </c>
      <c r="I29" s="56">
        <v>0</v>
      </c>
      <c r="J29" s="56">
        <v>0</v>
      </c>
      <c r="K29" s="56">
        <v>0</v>
      </c>
    </row>
    <row r="30" spans="1:11">
      <c r="A30" s="57" t="s">
        <v>819</v>
      </c>
      <c r="B30" s="113" t="s">
        <v>3562</v>
      </c>
      <c r="C30" s="113" t="s">
        <v>3562</v>
      </c>
      <c r="D30" s="113" t="s">
        <v>3562</v>
      </c>
      <c r="E30" s="113" t="s">
        <v>3562</v>
      </c>
      <c r="F30" s="59">
        <v>0</v>
      </c>
      <c r="G30" s="113" t="s">
        <v>3562</v>
      </c>
      <c r="H30" s="59">
        <v>0</v>
      </c>
      <c r="I30" s="113" t="s">
        <v>3562</v>
      </c>
      <c r="J30" s="58">
        <v>0</v>
      </c>
      <c r="K30" s="58">
        <v>0</v>
      </c>
    </row>
    <row r="31" spans="1:11">
      <c r="A31" t="s">
        <v>177</v>
      </c>
      <c r="B31" t="s">
        <v>177</v>
      </c>
      <c r="C31" s="113" t="s">
        <v>3562</v>
      </c>
      <c r="D31" t="s">
        <v>177</v>
      </c>
      <c r="E31" t="s">
        <v>177</v>
      </c>
      <c r="F31" s="55">
        <v>0</v>
      </c>
      <c r="G31" s="55">
        <v>0</v>
      </c>
      <c r="H31" s="55">
        <v>0</v>
      </c>
      <c r="I31" s="56">
        <v>0</v>
      </c>
      <c r="J31" s="56">
        <v>0</v>
      </c>
      <c r="K31" s="56">
        <v>0</v>
      </c>
    </row>
    <row r="32" spans="1:11">
      <c r="A32" t="s">
        <v>186</v>
      </c>
      <c r="B32" s="113" t="s">
        <v>3562</v>
      </c>
      <c r="C32" s="113" t="s">
        <v>3562</v>
      </c>
      <c r="D32" s="113" t="s">
        <v>3562</v>
      </c>
      <c r="E32" s="113" t="s">
        <v>3562</v>
      </c>
      <c r="F32" s="113" t="s">
        <v>3562</v>
      </c>
      <c r="G32" s="113" t="s">
        <v>3562</v>
      </c>
      <c r="H32" s="113" t="s">
        <v>3562</v>
      </c>
      <c r="I32" s="113" t="s">
        <v>3562</v>
      </c>
      <c r="J32" s="113" t="s">
        <v>3562</v>
      </c>
      <c r="K32" s="113" t="s">
        <v>3562</v>
      </c>
    </row>
    <row r="33" spans="1:11">
      <c r="A33" t="s">
        <v>298</v>
      </c>
      <c r="B33" s="113" t="s">
        <v>3562</v>
      </c>
      <c r="C33" s="113" t="s">
        <v>3562</v>
      </c>
      <c r="D33" s="113" t="s">
        <v>3562</v>
      </c>
      <c r="E33" s="113" t="s">
        <v>3562</v>
      </c>
      <c r="F33" s="113" t="s">
        <v>3562</v>
      </c>
      <c r="G33" s="113" t="s">
        <v>3562</v>
      </c>
      <c r="H33" s="113" t="s">
        <v>3562</v>
      </c>
      <c r="I33" s="113" t="s">
        <v>3562</v>
      </c>
      <c r="J33" s="113" t="s">
        <v>3562</v>
      </c>
      <c r="K33" s="113" t="s">
        <v>3562</v>
      </c>
    </row>
    <row r="34" spans="1:11">
      <c r="A34" t="s">
        <v>299</v>
      </c>
      <c r="B34" s="113" t="s">
        <v>3562</v>
      </c>
      <c r="C34" s="113" t="s">
        <v>3562</v>
      </c>
      <c r="D34" s="113" t="s">
        <v>3562</v>
      </c>
      <c r="E34" s="113" t="s">
        <v>3562</v>
      </c>
      <c r="F34" s="113" t="s">
        <v>3562</v>
      </c>
      <c r="G34" s="113" t="s">
        <v>3562</v>
      </c>
      <c r="H34" s="113" t="s">
        <v>3562</v>
      </c>
      <c r="I34" s="113" t="s">
        <v>3562</v>
      </c>
      <c r="J34" s="113" t="s">
        <v>3562</v>
      </c>
      <c r="K34" s="113" t="s">
        <v>3562</v>
      </c>
    </row>
    <row r="35" spans="1:11">
      <c r="A35" t="s">
        <v>300</v>
      </c>
      <c r="B35" s="113" t="s">
        <v>3562</v>
      </c>
      <c r="C35" s="113" t="s">
        <v>3562</v>
      </c>
      <c r="D35" s="113" t="s">
        <v>3562</v>
      </c>
      <c r="E35" s="113" t="s">
        <v>3562</v>
      </c>
      <c r="F35" s="113" t="s">
        <v>3562</v>
      </c>
      <c r="G35" s="113" t="s">
        <v>3562</v>
      </c>
      <c r="H35" s="113" t="s">
        <v>3562</v>
      </c>
      <c r="I35" s="113" t="s">
        <v>3562</v>
      </c>
      <c r="J35" s="113" t="s">
        <v>3562</v>
      </c>
      <c r="K35" s="113" t="s">
        <v>3562</v>
      </c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2.7109375" style="13" bestFit="1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3561</v>
      </c>
    </row>
    <row r="2" spans="1:14" s="1" customFormat="1">
      <c r="A2" s="2" t="s">
        <v>1</v>
      </c>
      <c r="B2" s="9" t="s">
        <v>2772</v>
      </c>
    </row>
    <row r="3" spans="1:14" s="1" customFormat="1">
      <c r="A3" s="2" t="s">
        <v>2</v>
      </c>
      <c r="B3" s="20" t="s">
        <v>2773</v>
      </c>
    </row>
    <row r="4" spans="1:14" s="1" customFormat="1">
      <c r="A4" s="2" t="s">
        <v>3</v>
      </c>
      <c r="B4" s="61" t="s">
        <v>165</v>
      </c>
    </row>
    <row r="5" spans="1:14" ht="18.75">
      <c r="A5" s="88" t="s">
        <v>99</v>
      </c>
      <c r="B5" s="89"/>
      <c r="C5" s="89"/>
      <c r="D5" s="89"/>
      <c r="E5" s="89"/>
      <c r="F5" s="89"/>
      <c r="G5" s="89"/>
      <c r="H5" s="89"/>
      <c r="I5" s="89"/>
      <c r="J5" s="90"/>
    </row>
    <row r="6" spans="1:14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54</v>
      </c>
      <c r="J6" s="33" t="s">
        <v>151</v>
      </c>
    </row>
    <row r="7" spans="1:14" s="15" customFormat="1">
      <c r="A7" s="105" t="s">
        <v>3562</v>
      </c>
      <c r="B7" s="106" t="s">
        <v>3562</v>
      </c>
      <c r="C7" s="106" t="s">
        <v>3562</v>
      </c>
      <c r="D7" s="106" t="s">
        <v>3562</v>
      </c>
      <c r="E7" s="106" t="s">
        <v>3562</v>
      </c>
      <c r="F7" s="16" t="s">
        <v>152</v>
      </c>
      <c r="G7" s="106" t="s">
        <v>3562</v>
      </c>
      <c r="H7" s="16" t="s">
        <v>6</v>
      </c>
      <c r="I7" s="21" t="s">
        <v>7</v>
      </c>
      <c r="J7" s="30" t="s">
        <v>7</v>
      </c>
    </row>
    <row r="8" spans="1:14" s="17" customFormat="1" ht="20.25">
      <c r="A8" s="107" t="s">
        <v>3562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1" t="s">
        <v>59</v>
      </c>
      <c r="I8" s="31" t="s">
        <v>60</v>
      </c>
      <c r="J8" s="31" t="s">
        <v>61</v>
      </c>
      <c r="K8" s="15"/>
      <c r="L8" s="15"/>
      <c r="M8" s="15"/>
      <c r="N8" s="15"/>
    </row>
    <row r="9" spans="1:14" s="17" customFormat="1" ht="20.25">
      <c r="A9" s="18" t="s">
        <v>106</v>
      </c>
      <c r="B9" s="108" t="s">
        <v>3562</v>
      </c>
      <c r="C9" s="108" t="s">
        <v>3562</v>
      </c>
      <c r="D9" s="108" t="s">
        <v>3562</v>
      </c>
      <c r="E9" s="108" t="s">
        <v>3562</v>
      </c>
      <c r="F9" s="53">
        <v>14.53</v>
      </c>
      <c r="G9" s="122" t="s">
        <v>3562</v>
      </c>
      <c r="H9" s="53">
        <v>271.7836653632815</v>
      </c>
      <c r="I9" s="54">
        <v>1</v>
      </c>
      <c r="J9" s="54">
        <v>2.2000000000000001E-3</v>
      </c>
      <c r="K9" s="15"/>
      <c r="L9" s="15"/>
      <c r="M9" s="15"/>
      <c r="N9" s="15"/>
    </row>
    <row r="10" spans="1:14">
      <c r="A10" s="57" t="s">
        <v>172</v>
      </c>
      <c r="B10" s="124" t="s">
        <v>3562</v>
      </c>
      <c r="C10" s="124" t="s">
        <v>3562</v>
      </c>
      <c r="D10" s="124" t="s">
        <v>3562</v>
      </c>
      <c r="E10" s="124" t="s">
        <v>3562</v>
      </c>
      <c r="F10" s="59">
        <v>0</v>
      </c>
      <c r="G10" s="124" t="s">
        <v>3562</v>
      </c>
      <c r="H10" s="59">
        <v>0</v>
      </c>
      <c r="I10" s="58">
        <v>0</v>
      </c>
      <c r="J10" s="58">
        <v>0</v>
      </c>
    </row>
    <row r="11" spans="1:14">
      <c r="A11" t="s">
        <v>177</v>
      </c>
      <c r="B11" t="s">
        <v>177</v>
      </c>
      <c r="C11" s="124" t="s">
        <v>3562</v>
      </c>
      <c r="D11" t="s">
        <v>177</v>
      </c>
      <c r="E11" t="s">
        <v>177</v>
      </c>
      <c r="F11" s="55">
        <v>0</v>
      </c>
      <c r="G11" s="55">
        <v>0</v>
      </c>
      <c r="H11" s="55">
        <v>0</v>
      </c>
      <c r="I11" s="56">
        <v>0</v>
      </c>
      <c r="J11" s="56">
        <v>0</v>
      </c>
    </row>
    <row r="12" spans="1:14">
      <c r="A12" s="57" t="s">
        <v>184</v>
      </c>
      <c r="B12" s="124" t="s">
        <v>3562</v>
      </c>
      <c r="C12" s="124" t="s">
        <v>3562</v>
      </c>
      <c r="D12" s="124" t="s">
        <v>3562</v>
      </c>
      <c r="E12" s="124" t="s">
        <v>3562</v>
      </c>
      <c r="F12" s="59">
        <v>14.53</v>
      </c>
      <c r="G12" s="124" t="s">
        <v>3562</v>
      </c>
      <c r="H12" s="59">
        <v>271.7836653632815</v>
      </c>
      <c r="I12" s="58">
        <v>1</v>
      </c>
      <c r="J12" s="58">
        <v>2.2000000000000001E-3</v>
      </c>
    </row>
    <row r="13" spans="1:14">
      <c r="A13" t="s">
        <v>1876</v>
      </c>
      <c r="B13" t="s">
        <v>1877</v>
      </c>
      <c r="C13" t="s">
        <v>108</v>
      </c>
      <c r="D13" t="s">
        <v>872</v>
      </c>
      <c r="E13" t="s">
        <v>102</v>
      </c>
      <c r="F13" s="55">
        <v>0.72</v>
      </c>
      <c r="G13" s="55">
        <v>69486.414999999994</v>
      </c>
      <c r="H13" s="55">
        <v>2.0070122573807998</v>
      </c>
      <c r="I13" s="56">
        <v>7.4000000000000003E-3</v>
      </c>
      <c r="J13" s="56">
        <v>0</v>
      </c>
    </row>
    <row r="14" spans="1:14">
      <c r="A14" t="s">
        <v>1878</v>
      </c>
      <c r="B14" t="s">
        <v>1879</v>
      </c>
      <c r="C14" t="s">
        <v>108</v>
      </c>
      <c r="D14" t="s">
        <v>872</v>
      </c>
      <c r="E14" t="s">
        <v>100</v>
      </c>
      <c r="F14" s="55">
        <v>0.44</v>
      </c>
      <c r="G14" s="55">
        <v>230750.75</v>
      </c>
      <c r="H14" s="55">
        <v>3.6825050690999999</v>
      </c>
      <c r="I14" s="56">
        <v>1.35E-2</v>
      </c>
      <c r="J14" s="56">
        <v>0</v>
      </c>
    </row>
    <row r="15" spans="1:14">
      <c r="A15" t="s">
        <v>1880</v>
      </c>
      <c r="B15" t="s">
        <v>1881</v>
      </c>
      <c r="C15" t="s">
        <v>108</v>
      </c>
      <c r="D15" t="s">
        <v>872</v>
      </c>
      <c r="E15" t="s">
        <v>100</v>
      </c>
      <c r="F15" s="55">
        <v>0.21</v>
      </c>
      <c r="G15" s="55">
        <v>1176916.32</v>
      </c>
      <c r="H15" s="55">
        <v>8.9642185345440009</v>
      </c>
      <c r="I15" s="56">
        <v>3.3000000000000002E-2</v>
      </c>
      <c r="J15" s="56">
        <v>1E-4</v>
      </c>
    </row>
    <row r="16" spans="1:14">
      <c r="A16" t="s">
        <v>1882</v>
      </c>
      <c r="B16" t="s">
        <v>1883</v>
      </c>
      <c r="C16" t="s">
        <v>108</v>
      </c>
      <c r="D16" t="s">
        <v>872</v>
      </c>
      <c r="E16" t="s">
        <v>168</v>
      </c>
      <c r="F16" s="55">
        <v>7.0000000000000007E-2</v>
      </c>
      <c r="G16" s="55">
        <v>64120122.630000167</v>
      </c>
      <c r="H16" s="55">
        <v>1.1506933087057201</v>
      </c>
      <c r="I16" s="56">
        <v>4.1999999999999997E-3</v>
      </c>
      <c r="J16" s="56">
        <v>0</v>
      </c>
    </row>
    <row r="17" spans="1:10">
      <c r="A17" t="s">
        <v>1884</v>
      </c>
      <c r="B17" t="s">
        <v>1885</v>
      </c>
      <c r="C17" t="s">
        <v>108</v>
      </c>
      <c r="D17" t="s">
        <v>872</v>
      </c>
      <c r="E17" t="s">
        <v>100</v>
      </c>
      <c r="F17" s="55">
        <v>2.14</v>
      </c>
      <c r="G17" s="55">
        <v>651453.79500000004</v>
      </c>
      <c r="H17" s="55">
        <v>50.564410369550998</v>
      </c>
      <c r="I17" s="56">
        <v>0.186</v>
      </c>
      <c r="J17" s="56">
        <v>4.0000000000000002E-4</v>
      </c>
    </row>
    <row r="18" spans="1:10">
      <c r="A18" t="s">
        <v>1886</v>
      </c>
      <c r="B18" t="s">
        <v>1887</v>
      </c>
      <c r="C18" t="s">
        <v>108</v>
      </c>
      <c r="D18" t="s">
        <v>872</v>
      </c>
      <c r="E18" t="s">
        <v>100</v>
      </c>
      <c r="F18" s="55">
        <v>10.95</v>
      </c>
      <c r="G18" s="55">
        <v>517116</v>
      </c>
      <c r="H18" s="55">
        <v>205.41482582399999</v>
      </c>
      <c r="I18" s="56">
        <v>0.75580000000000003</v>
      </c>
      <c r="J18" s="56">
        <v>1.6999999999999999E-3</v>
      </c>
    </row>
    <row r="19" spans="1:10">
      <c r="A19" t="s">
        <v>186</v>
      </c>
      <c r="B19" s="124" t="s">
        <v>3562</v>
      </c>
      <c r="C19" s="124" t="s">
        <v>3562</v>
      </c>
      <c r="D19" s="124" t="s">
        <v>3562</v>
      </c>
      <c r="E19" s="124" t="s">
        <v>3562</v>
      </c>
      <c r="F19" s="124" t="s">
        <v>3562</v>
      </c>
      <c r="G19" s="124" t="s">
        <v>3562</v>
      </c>
      <c r="H19" s="113" t="s">
        <v>3562</v>
      </c>
      <c r="I19" s="113" t="s">
        <v>3562</v>
      </c>
      <c r="J19" s="124" t="s">
        <v>3562</v>
      </c>
    </row>
    <row r="20" spans="1:10">
      <c r="A20" t="s">
        <v>298</v>
      </c>
      <c r="B20" s="124" t="s">
        <v>3562</v>
      </c>
      <c r="C20" s="124" t="s">
        <v>3562</v>
      </c>
      <c r="D20" s="124" t="s">
        <v>3562</v>
      </c>
      <c r="E20" s="124" t="s">
        <v>3562</v>
      </c>
      <c r="F20" s="124" t="s">
        <v>3562</v>
      </c>
      <c r="G20" s="124" t="s">
        <v>3562</v>
      </c>
      <c r="H20" s="113" t="s">
        <v>3562</v>
      </c>
      <c r="I20" s="113" t="s">
        <v>3562</v>
      </c>
      <c r="J20" s="124" t="s">
        <v>3562</v>
      </c>
    </row>
    <row r="21" spans="1:10">
      <c r="A21" t="s">
        <v>299</v>
      </c>
      <c r="B21" s="124" t="s">
        <v>3562</v>
      </c>
      <c r="C21" s="124" t="s">
        <v>3562</v>
      </c>
      <c r="D21" s="124" t="s">
        <v>3562</v>
      </c>
      <c r="E21" s="124" t="s">
        <v>3562</v>
      </c>
      <c r="F21" s="124" t="s">
        <v>3562</v>
      </c>
      <c r="G21" s="124" t="s">
        <v>3562</v>
      </c>
      <c r="H21" s="113" t="s">
        <v>3562</v>
      </c>
      <c r="I21" s="113" t="s">
        <v>3562</v>
      </c>
      <c r="J21" s="124" t="s">
        <v>3562</v>
      </c>
    </row>
    <row r="22" spans="1:10">
      <c r="A22" t="s">
        <v>300</v>
      </c>
      <c r="B22" s="124" t="s">
        <v>3562</v>
      </c>
      <c r="C22" s="124" t="s">
        <v>3562</v>
      </c>
      <c r="D22" s="124" t="s">
        <v>3562</v>
      </c>
      <c r="E22" s="124" t="s">
        <v>3562</v>
      </c>
      <c r="F22" s="124" t="s">
        <v>3562</v>
      </c>
      <c r="G22" s="124" t="s">
        <v>3562</v>
      </c>
      <c r="H22" s="113" t="s">
        <v>3562</v>
      </c>
      <c r="I22" s="113" t="s">
        <v>3562</v>
      </c>
      <c r="J22" s="124" t="s">
        <v>3562</v>
      </c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0" t="s">
        <v>3561</v>
      </c>
    </row>
    <row r="2" spans="1:23" s="1" customFormat="1">
      <c r="A2" s="2" t="s">
        <v>1</v>
      </c>
      <c r="B2" s="9" t="s">
        <v>2772</v>
      </c>
    </row>
    <row r="3" spans="1:23" s="1" customFormat="1">
      <c r="A3" s="2" t="s">
        <v>2</v>
      </c>
      <c r="B3" s="20" t="s">
        <v>2773</v>
      </c>
    </row>
    <row r="4" spans="1:23" s="1" customFormat="1">
      <c r="A4" s="2" t="s">
        <v>3</v>
      </c>
      <c r="B4" s="61" t="s">
        <v>165</v>
      </c>
    </row>
    <row r="5" spans="1:23" ht="18.75">
      <c r="A5" s="88" t="s">
        <v>114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0"/>
    </row>
    <row r="6" spans="1:23" s="15" customFormat="1">
      <c r="A6" s="32" t="s">
        <v>92</v>
      </c>
      <c r="B6" s="33" t="s">
        <v>46</v>
      </c>
      <c r="C6" s="35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33" t="s">
        <v>53</v>
      </c>
      <c r="N6" s="33" t="s">
        <v>69</v>
      </c>
      <c r="O6" s="33" t="s">
        <v>54</v>
      </c>
      <c r="P6" s="34" t="s">
        <v>151</v>
      </c>
      <c r="Q6" s="13"/>
      <c r="R6" s="13"/>
      <c r="S6" s="13"/>
      <c r="T6" s="13"/>
      <c r="U6" s="13"/>
      <c r="V6" s="13"/>
      <c r="W6" s="13"/>
    </row>
    <row r="7" spans="1:23" s="15" customFormat="1">
      <c r="A7" s="105" t="s">
        <v>3562</v>
      </c>
      <c r="B7" s="106" t="s">
        <v>3562</v>
      </c>
      <c r="C7" s="106" t="s">
        <v>3562</v>
      </c>
      <c r="D7" s="106" t="s">
        <v>3562</v>
      </c>
      <c r="E7" s="106" t="s">
        <v>3562</v>
      </c>
      <c r="F7" s="21" t="s">
        <v>70</v>
      </c>
      <c r="G7" s="21" t="s">
        <v>71</v>
      </c>
      <c r="H7" s="106" t="s">
        <v>3562</v>
      </c>
      <c r="I7" s="21" t="s">
        <v>7</v>
      </c>
      <c r="J7" s="21" t="s">
        <v>7</v>
      </c>
      <c r="K7" s="21" t="s">
        <v>152</v>
      </c>
      <c r="L7" s="106" t="s">
        <v>3562</v>
      </c>
      <c r="M7" s="21" t="s">
        <v>6</v>
      </c>
      <c r="N7" s="21" t="s">
        <v>7</v>
      </c>
      <c r="O7" s="21" t="s">
        <v>7</v>
      </c>
      <c r="P7" s="22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107" t="s">
        <v>3562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4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116</v>
      </c>
      <c r="B9" s="108" t="s">
        <v>3562</v>
      </c>
      <c r="C9" s="108" t="s">
        <v>3562</v>
      </c>
      <c r="D9" s="108" t="s">
        <v>3562</v>
      </c>
      <c r="E9" s="108" t="s">
        <v>3562</v>
      </c>
      <c r="F9" s="108" t="s">
        <v>3562</v>
      </c>
      <c r="G9" s="108" t="s">
        <v>3562</v>
      </c>
      <c r="H9" s="108" t="s">
        <v>3562</v>
      </c>
      <c r="I9" s="108" t="s">
        <v>3562</v>
      </c>
      <c r="J9" s="108" t="s">
        <v>3562</v>
      </c>
      <c r="K9" s="53">
        <v>0</v>
      </c>
      <c r="L9" s="108" t="s">
        <v>3562</v>
      </c>
      <c r="M9" s="53">
        <v>0</v>
      </c>
      <c r="N9" s="108" t="s">
        <v>3562</v>
      </c>
      <c r="O9" s="54">
        <v>0</v>
      </c>
      <c r="P9" s="54">
        <v>0</v>
      </c>
      <c r="Q9" s="13"/>
      <c r="R9" s="13"/>
      <c r="S9" s="13"/>
      <c r="T9" s="13"/>
      <c r="U9" s="13"/>
      <c r="V9" s="13"/>
      <c r="W9" s="13"/>
    </row>
    <row r="10" spans="1:23">
      <c r="A10" s="57" t="s">
        <v>172</v>
      </c>
      <c r="B10" s="112" t="s">
        <v>3562</v>
      </c>
      <c r="C10" s="112" t="s">
        <v>3562</v>
      </c>
      <c r="D10" s="113" t="s">
        <v>3562</v>
      </c>
      <c r="E10" s="113" t="s">
        <v>3562</v>
      </c>
      <c r="F10" s="113" t="s">
        <v>3562</v>
      </c>
      <c r="G10" s="59">
        <v>0</v>
      </c>
      <c r="H10" s="113" t="s">
        <v>3562</v>
      </c>
      <c r="I10" s="113" t="s">
        <v>3562</v>
      </c>
      <c r="J10" s="58">
        <v>0</v>
      </c>
      <c r="K10" s="59">
        <v>0</v>
      </c>
      <c r="L10" s="113" t="s">
        <v>3562</v>
      </c>
      <c r="M10" s="59">
        <v>0</v>
      </c>
      <c r="N10" s="113" t="s">
        <v>3562</v>
      </c>
      <c r="O10" s="58">
        <v>0</v>
      </c>
      <c r="P10" s="58">
        <v>0</v>
      </c>
    </row>
    <row r="11" spans="1:23">
      <c r="A11" s="57" t="s">
        <v>1888</v>
      </c>
      <c r="B11" s="112" t="s">
        <v>3562</v>
      </c>
      <c r="C11" s="112" t="s">
        <v>3562</v>
      </c>
      <c r="D11" s="113" t="s">
        <v>3562</v>
      </c>
      <c r="E11" s="113" t="s">
        <v>3562</v>
      </c>
      <c r="F11" s="113" t="s">
        <v>3562</v>
      </c>
      <c r="G11" s="59">
        <v>0</v>
      </c>
      <c r="H11" s="113" t="s">
        <v>3562</v>
      </c>
      <c r="I11" s="113" t="s">
        <v>3562</v>
      </c>
      <c r="J11" s="58">
        <v>0</v>
      </c>
      <c r="K11" s="59">
        <v>0</v>
      </c>
      <c r="L11" s="113" t="s">
        <v>3562</v>
      </c>
      <c r="M11" s="59">
        <v>0</v>
      </c>
      <c r="N11" s="113" t="s">
        <v>3562</v>
      </c>
      <c r="O11" s="58">
        <v>0</v>
      </c>
      <c r="P11" s="58">
        <v>0</v>
      </c>
    </row>
    <row r="12" spans="1:23">
      <c r="A12" t="s">
        <v>177</v>
      </c>
      <c r="B12" t="s">
        <v>177</v>
      </c>
      <c r="C12" s="112" t="s">
        <v>3562</v>
      </c>
      <c r="D12" t="s">
        <v>177</v>
      </c>
      <c r="E12" s="113" t="s">
        <v>3562</v>
      </c>
      <c r="F12" s="113" t="s">
        <v>3562</v>
      </c>
      <c r="G12" s="55">
        <v>0</v>
      </c>
      <c r="H12" t="s">
        <v>177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3">
      <c r="A13" s="57" t="s">
        <v>1889</v>
      </c>
      <c r="B13" s="112" t="s">
        <v>3562</v>
      </c>
      <c r="C13" s="112" t="s">
        <v>3562</v>
      </c>
      <c r="D13" s="113" t="s">
        <v>3562</v>
      </c>
      <c r="E13" s="113" t="s">
        <v>3562</v>
      </c>
      <c r="F13" s="113" t="s">
        <v>3562</v>
      </c>
      <c r="G13" s="59">
        <v>0</v>
      </c>
      <c r="H13" s="113" t="s">
        <v>3562</v>
      </c>
      <c r="I13" s="113" t="s">
        <v>3562</v>
      </c>
      <c r="J13" s="58">
        <v>0</v>
      </c>
      <c r="K13" s="59">
        <v>0</v>
      </c>
      <c r="L13" s="113" t="s">
        <v>3562</v>
      </c>
      <c r="M13" s="59">
        <v>0</v>
      </c>
      <c r="N13" s="113" t="s">
        <v>3562</v>
      </c>
      <c r="O13" s="58">
        <v>0</v>
      </c>
      <c r="P13" s="58">
        <v>0</v>
      </c>
    </row>
    <row r="14" spans="1:23">
      <c r="A14" t="s">
        <v>177</v>
      </c>
      <c r="B14" t="s">
        <v>177</v>
      </c>
      <c r="C14" s="112" t="s">
        <v>3562</v>
      </c>
      <c r="D14" t="s">
        <v>177</v>
      </c>
      <c r="E14" s="113" t="s">
        <v>3562</v>
      </c>
      <c r="F14" s="113" t="s">
        <v>3562</v>
      </c>
      <c r="G14" s="55">
        <v>0</v>
      </c>
      <c r="H14" t="s">
        <v>177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3">
      <c r="A15" s="57" t="s">
        <v>1890</v>
      </c>
      <c r="B15" s="112" t="s">
        <v>3562</v>
      </c>
      <c r="C15" s="112" t="s">
        <v>3562</v>
      </c>
      <c r="D15" s="113" t="s">
        <v>3562</v>
      </c>
      <c r="E15" s="113" t="s">
        <v>3562</v>
      </c>
      <c r="F15" s="113" t="s">
        <v>3562</v>
      </c>
      <c r="G15" s="59">
        <v>0</v>
      </c>
      <c r="H15" s="113" t="s">
        <v>3562</v>
      </c>
      <c r="I15" s="113" t="s">
        <v>3562</v>
      </c>
      <c r="J15" s="58">
        <v>0</v>
      </c>
      <c r="K15" s="59">
        <v>0</v>
      </c>
      <c r="L15" s="113" t="s">
        <v>3562</v>
      </c>
      <c r="M15" s="59">
        <v>0</v>
      </c>
      <c r="N15" s="113" t="s">
        <v>3562</v>
      </c>
      <c r="O15" s="58">
        <v>0</v>
      </c>
      <c r="P15" s="58">
        <v>0</v>
      </c>
    </row>
    <row r="16" spans="1:23">
      <c r="A16" s="57" t="s">
        <v>1891</v>
      </c>
      <c r="B16" s="112" t="s">
        <v>3562</v>
      </c>
      <c r="C16" s="112" t="s">
        <v>3562</v>
      </c>
      <c r="D16" s="113" t="s">
        <v>3562</v>
      </c>
      <c r="E16" s="113" t="s">
        <v>3562</v>
      </c>
      <c r="F16" s="113" t="s">
        <v>3562</v>
      </c>
      <c r="G16" s="59">
        <v>0</v>
      </c>
      <c r="H16" s="113" t="s">
        <v>3562</v>
      </c>
      <c r="I16" s="113" t="s">
        <v>3562</v>
      </c>
      <c r="J16" s="58">
        <v>0</v>
      </c>
      <c r="K16" s="59">
        <v>0</v>
      </c>
      <c r="L16" s="113" t="s">
        <v>3562</v>
      </c>
      <c r="M16" s="59">
        <v>0</v>
      </c>
      <c r="N16" s="113" t="s">
        <v>3562</v>
      </c>
      <c r="O16" s="58">
        <v>0</v>
      </c>
      <c r="P16" s="58">
        <v>0</v>
      </c>
    </row>
    <row r="17" spans="1:16">
      <c r="A17" t="s">
        <v>177</v>
      </c>
      <c r="B17" t="s">
        <v>177</v>
      </c>
      <c r="C17" s="112" t="s">
        <v>3562</v>
      </c>
      <c r="D17" t="s">
        <v>177</v>
      </c>
      <c r="E17" s="113" t="s">
        <v>3562</v>
      </c>
      <c r="F17" s="113" t="s">
        <v>3562</v>
      </c>
      <c r="G17" s="55">
        <v>0</v>
      </c>
      <c r="H17" t="s">
        <v>177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1892</v>
      </c>
      <c r="B18" s="112" t="s">
        <v>3562</v>
      </c>
      <c r="C18" s="112" t="s">
        <v>3562</v>
      </c>
      <c r="D18" s="113" t="s">
        <v>3562</v>
      </c>
      <c r="E18" s="113" t="s">
        <v>3562</v>
      </c>
      <c r="F18" s="113" t="s">
        <v>3562</v>
      </c>
      <c r="G18" s="59">
        <v>0</v>
      </c>
      <c r="H18" s="113" t="s">
        <v>3562</v>
      </c>
      <c r="I18" s="113" t="s">
        <v>3562</v>
      </c>
      <c r="J18" s="58">
        <v>0</v>
      </c>
      <c r="K18" s="59">
        <v>0</v>
      </c>
      <c r="L18" s="113" t="s">
        <v>3562</v>
      </c>
      <c r="M18" s="59">
        <v>0</v>
      </c>
      <c r="N18" s="113" t="s">
        <v>3562</v>
      </c>
      <c r="O18" s="58">
        <v>0</v>
      </c>
      <c r="P18" s="58">
        <v>0</v>
      </c>
    </row>
    <row r="19" spans="1:16">
      <c r="A19" t="s">
        <v>177</v>
      </c>
      <c r="B19" t="s">
        <v>177</v>
      </c>
      <c r="C19" s="112" t="s">
        <v>3562</v>
      </c>
      <c r="D19" t="s">
        <v>177</v>
      </c>
      <c r="E19" s="113" t="s">
        <v>3562</v>
      </c>
      <c r="F19" s="113" t="s">
        <v>3562</v>
      </c>
      <c r="G19" s="55">
        <v>0</v>
      </c>
      <c r="H19" t="s">
        <v>177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1893</v>
      </c>
      <c r="B20" s="112" t="s">
        <v>3562</v>
      </c>
      <c r="C20" s="112" t="s">
        <v>3562</v>
      </c>
      <c r="D20" s="113" t="s">
        <v>3562</v>
      </c>
      <c r="E20" s="113" t="s">
        <v>3562</v>
      </c>
      <c r="F20" s="113" t="s">
        <v>3562</v>
      </c>
      <c r="G20" s="59">
        <v>0</v>
      </c>
      <c r="H20" s="113" t="s">
        <v>3562</v>
      </c>
      <c r="I20" s="113" t="s">
        <v>3562</v>
      </c>
      <c r="J20" s="58">
        <v>0</v>
      </c>
      <c r="K20" s="59">
        <v>0</v>
      </c>
      <c r="L20" s="113" t="s">
        <v>3562</v>
      </c>
      <c r="M20" s="59">
        <v>0</v>
      </c>
      <c r="N20" s="113" t="s">
        <v>3562</v>
      </c>
      <c r="O20" s="58">
        <v>0</v>
      </c>
      <c r="P20" s="58">
        <v>0</v>
      </c>
    </row>
    <row r="21" spans="1:16">
      <c r="A21" t="s">
        <v>177</v>
      </c>
      <c r="B21" t="s">
        <v>177</v>
      </c>
      <c r="C21" s="112" t="s">
        <v>3562</v>
      </c>
      <c r="D21" t="s">
        <v>177</v>
      </c>
      <c r="E21" s="113" t="s">
        <v>3562</v>
      </c>
      <c r="F21" s="113" t="s">
        <v>3562</v>
      </c>
      <c r="G21" s="55">
        <v>0</v>
      </c>
      <c r="H21" t="s">
        <v>177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1894</v>
      </c>
      <c r="B22" s="112" t="s">
        <v>3562</v>
      </c>
      <c r="C22" s="112" t="s">
        <v>3562</v>
      </c>
      <c r="D22" s="113" t="s">
        <v>3562</v>
      </c>
      <c r="E22" s="113" t="s">
        <v>3562</v>
      </c>
      <c r="F22" s="113" t="s">
        <v>3562</v>
      </c>
      <c r="G22" s="59">
        <v>0</v>
      </c>
      <c r="H22" s="113" t="s">
        <v>3562</v>
      </c>
      <c r="I22" s="113" t="s">
        <v>3562</v>
      </c>
      <c r="J22" s="58">
        <v>0</v>
      </c>
      <c r="K22" s="59">
        <v>0</v>
      </c>
      <c r="L22" s="113" t="s">
        <v>3562</v>
      </c>
      <c r="M22" s="59">
        <v>0</v>
      </c>
      <c r="N22" s="113" t="s">
        <v>3562</v>
      </c>
      <c r="O22" s="58">
        <v>0</v>
      </c>
      <c r="P22" s="58">
        <v>0</v>
      </c>
    </row>
    <row r="23" spans="1:16">
      <c r="A23" t="s">
        <v>177</v>
      </c>
      <c r="B23" t="s">
        <v>177</v>
      </c>
      <c r="C23" s="112" t="s">
        <v>3562</v>
      </c>
      <c r="D23" t="s">
        <v>177</v>
      </c>
      <c r="E23" s="113" t="s">
        <v>3562</v>
      </c>
      <c r="F23" s="113" t="s">
        <v>3562</v>
      </c>
      <c r="G23" s="55">
        <v>0</v>
      </c>
      <c r="H23" t="s">
        <v>177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184</v>
      </c>
      <c r="B24" s="112" t="s">
        <v>3562</v>
      </c>
      <c r="C24" s="112" t="s">
        <v>3562</v>
      </c>
      <c r="D24" s="113" t="s">
        <v>3562</v>
      </c>
      <c r="E24" s="113" t="s">
        <v>3562</v>
      </c>
      <c r="F24" s="113" t="s">
        <v>3562</v>
      </c>
      <c r="G24" s="59">
        <v>0</v>
      </c>
      <c r="H24" s="113" t="s">
        <v>3562</v>
      </c>
      <c r="I24" s="113" t="s">
        <v>3562</v>
      </c>
      <c r="J24" s="58">
        <v>0</v>
      </c>
      <c r="K24" s="59">
        <v>0</v>
      </c>
      <c r="L24" s="113" t="s">
        <v>3562</v>
      </c>
      <c r="M24" s="59">
        <v>0</v>
      </c>
      <c r="N24" s="113" t="s">
        <v>3562</v>
      </c>
      <c r="O24" s="58">
        <v>0</v>
      </c>
      <c r="P24" s="58">
        <v>0</v>
      </c>
    </row>
    <row r="25" spans="1:16">
      <c r="A25" s="57" t="s">
        <v>1888</v>
      </c>
      <c r="B25" s="112" t="s">
        <v>3562</v>
      </c>
      <c r="C25" s="112" t="s">
        <v>3562</v>
      </c>
      <c r="D25" s="113" t="s">
        <v>3562</v>
      </c>
      <c r="E25" s="113" t="s">
        <v>3562</v>
      </c>
      <c r="F25" s="113" t="s">
        <v>3562</v>
      </c>
      <c r="G25" s="59">
        <v>0</v>
      </c>
      <c r="H25" s="113" t="s">
        <v>3562</v>
      </c>
      <c r="I25" s="113" t="s">
        <v>3562</v>
      </c>
      <c r="J25" s="58">
        <v>0</v>
      </c>
      <c r="K25" s="59">
        <v>0</v>
      </c>
      <c r="L25" s="113" t="s">
        <v>3562</v>
      </c>
      <c r="M25" s="59">
        <v>0</v>
      </c>
      <c r="N25" s="113" t="s">
        <v>3562</v>
      </c>
      <c r="O25" s="58">
        <v>0</v>
      </c>
      <c r="P25" s="58">
        <v>0</v>
      </c>
    </row>
    <row r="26" spans="1:16">
      <c r="A26" t="s">
        <v>177</v>
      </c>
      <c r="B26" t="s">
        <v>177</v>
      </c>
      <c r="C26" s="112" t="s">
        <v>3562</v>
      </c>
      <c r="D26" t="s">
        <v>177</v>
      </c>
      <c r="E26" s="113" t="s">
        <v>3562</v>
      </c>
      <c r="F26" s="113" t="s">
        <v>3562</v>
      </c>
      <c r="G26" s="55">
        <v>0</v>
      </c>
      <c r="H26" t="s">
        <v>177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1889</v>
      </c>
      <c r="B27" s="112" t="s">
        <v>3562</v>
      </c>
      <c r="C27" s="112" t="s">
        <v>3562</v>
      </c>
      <c r="D27" s="113" t="s">
        <v>3562</v>
      </c>
      <c r="E27" s="113" t="s">
        <v>3562</v>
      </c>
      <c r="F27" s="113" t="s">
        <v>3562</v>
      </c>
      <c r="G27" s="59">
        <v>0</v>
      </c>
      <c r="H27" s="113" t="s">
        <v>3562</v>
      </c>
      <c r="I27" s="113" t="s">
        <v>3562</v>
      </c>
      <c r="J27" s="58">
        <v>0</v>
      </c>
      <c r="K27" s="59">
        <v>0</v>
      </c>
      <c r="L27" s="113" t="s">
        <v>3562</v>
      </c>
      <c r="M27" s="59">
        <v>0</v>
      </c>
      <c r="N27" s="113" t="s">
        <v>3562</v>
      </c>
      <c r="O27" s="58">
        <v>0</v>
      </c>
      <c r="P27" s="58">
        <v>0</v>
      </c>
    </row>
    <row r="28" spans="1:16">
      <c r="A28" t="s">
        <v>177</v>
      </c>
      <c r="B28" t="s">
        <v>177</v>
      </c>
      <c r="C28" s="112" t="s">
        <v>3562</v>
      </c>
      <c r="D28" t="s">
        <v>177</v>
      </c>
      <c r="E28" s="113" t="s">
        <v>3562</v>
      </c>
      <c r="F28" s="113" t="s">
        <v>3562</v>
      </c>
      <c r="G28" s="55">
        <v>0</v>
      </c>
      <c r="H28" t="s">
        <v>177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1890</v>
      </c>
      <c r="B29" s="112" t="s">
        <v>3562</v>
      </c>
      <c r="C29" s="112" t="s">
        <v>3562</v>
      </c>
      <c r="D29" s="113" t="s">
        <v>3562</v>
      </c>
      <c r="E29" s="113" t="s">
        <v>3562</v>
      </c>
      <c r="F29" s="113" t="s">
        <v>3562</v>
      </c>
      <c r="G29" s="59">
        <v>0</v>
      </c>
      <c r="H29" s="113" t="s">
        <v>3562</v>
      </c>
      <c r="I29" s="113" t="s">
        <v>3562</v>
      </c>
      <c r="J29" s="58">
        <v>0</v>
      </c>
      <c r="K29" s="59">
        <v>0</v>
      </c>
      <c r="L29" s="113" t="s">
        <v>3562</v>
      </c>
      <c r="M29" s="59">
        <v>0</v>
      </c>
      <c r="N29" s="113" t="s">
        <v>3562</v>
      </c>
      <c r="O29" s="58">
        <v>0</v>
      </c>
      <c r="P29" s="58">
        <v>0</v>
      </c>
    </row>
    <row r="30" spans="1:16">
      <c r="A30" s="57" t="s">
        <v>1891</v>
      </c>
      <c r="B30" s="112" t="s">
        <v>3562</v>
      </c>
      <c r="C30" s="112" t="s">
        <v>3562</v>
      </c>
      <c r="D30" s="113" t="s">
        <v>3562</v>
      </c>
      <c r="E30" s="113" t="s">
        <v>3562</v>
      </c>
      <c r="F30" s="113" t="s">
        <v>3562</v>
      </c>
      <c r="G30" s="59">
        <v>0</v>
      </c>
      <c r="H30" s="113" t="s">
        <v>3562</v>
      </c>
      <c r="I30" s="113" t="s">
        <v>3562</v>
      </c>
      <c r="J30" s="58">
        <v>0</v>
      </c>
      <c r="K30" s="59">
        <v>0</v>
      </c>
      <c r="L30" s="113" t="s">
        <v>3562</v>
      </c>
      <c r="M30" s="59">
        <v>0</v>
      </c>
      <c r="N30" s="113" t="s">
        <v>3562</v>
      </c>
      <c r="O30" s="58">
        <v>0</v>
      </c>
      <c r="P30" s="58">
        <v>0</v>
      </c>
    </row>
    <row r="31" spans="1:16">
      <c r="A31" t="s">
        <v>177</v>
      </c>
      <c r="B31" t="s">
        <v>177</v>
      </c>
      <c r="C31" s="112" t="s">
        <v>3562</v>
      </c>
      <c r="D31" t="s">
        <v>177</v>
      </c>
      <c r="E31" s="113" t="s">
        <v>3562</v>
      </c>
      <c r="F31" s="113" t="s">
        <v>3562</v>
      </c>
      <c r="G31" s="55">
        <v>0</v>
      </c>
      <c r="H31" t="s">
        <v>177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1892</v>
      </c>
      <c r="B32" s="112" t="s">
        <v>3562</v>
      </c>
      <c r="C32" s="112" t="s">
        <v>3562</v>
      </c>
      <c r="D32" s="113" t="s">
        <v>3562</v>
      </c>
      <c r="E32" s="113" t="s">
        <v>3562</v>
      </c>
      <c r="F32" s="113" t="s">
        <v>3562</v>
      </c>
      <c r="G32" s="59">
        <v>0</v>
      </c>
      <c r="H32" s="113" t="s">
        <v>3562</v>
      </c>
      <c r="I32" s="113" t="s">
        <v>3562</v>
      </c>
      <c r="J32" s="58">
        <v>0</v>
      </c>
      <c r="K32" s="59">
        <v>0</v>
      </c>
      <c r="L32" s="113" t="s">
        <v>3562</v>
      </c>
      <c r="M32" s="59">
        <v>0</v>
      </c>
      <c r="N32" s="113" t="s">
        <v>3562</v>
      </c>
      <c r="O32" s="58">
        <v>0</v>
      </c>
      <c r="P32" s="58">
        <v>0</v>
      </c>
    </row>
    <row r="33" spans="1:16">
      <c r="A33" t="s">
        <v>177</v>
      </c>
      <c r="B33" t="s">
        <v>177</v>
      </c>
      <c r="C33" s="112" t="s">
        <v>3562</v>
      </c>
      <c r="D33" t="s">
        <v>177</v>
      </c>
      <c r="E33" s="113" t="s">
        <v>3562</v>
      </c>
      <c r="F33" s="113" t="s">
        <v>3562</v>
      </c>
      <c r="G33" s="55">
        <v>0</v>
      </c>
      <c r="H33" t="s">
        <v>177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1893</v>
      </c>
      <c r="B34" s="112" t="s">
        <v>3562</v>
      </c>
      <c r="C34" s="112" t="s">
        <v>3562</v>
      </c>
      <c r="D34" s="113" t="s">
        <v>3562</v>
      </c>
      <c r="E34" s="113" t="s">
        <v>3562</v>
      </c>
      <c r="F34" s="113" t="s">
        <v>3562</v>
      </c>
      <c r="G34" s="59">
        <v>0</v>
      </c>
      <c r="H34" s="113" t="s">
        <v>3562</v>
      </c>
      <c r="I34" s="113" t="s">
        <v>3562</v>
      </c>
      <c r="J34" s="58">
        <v>0</v>
      </c>
      <c r="K34" s="59">
        <v>0</v>
      </c>
      <c r="L34" s="113" t="s">
        <v>3562</v>
      </c>
      <c r="M34" s="59">
        <v>0</v>
      </c>
      <c r="N34" s="113" t="s">
        <v>3562</v>
      </c>
      <c r="O34" s="58">
        <v>0</v>
      </c>
      <c r="P34" s="58">
        <v>0</v>
      </c>
    </row>
    <row r="35" spans="1:16">
      <c r="A35" t="s">
        <v>177</v>
      </c>
      <c r="B35" t="s">
        <v>177</v>
      </c>
      <c r="C35" s="112" t="s">
        <v>3562</v>
      </c>
      <c r="D35" t="s">
        <v>177</v>
      </c>
      <c r="E35" s="113" t="s">
        <v>3562</v>
      </c>
      <c r="F35" s="113" t="s">
        <v>3562</v>
      </c>
      <c r="G35" s="55">
        <v>0</v>
      </c>
      <c r="H35" t="s">
        <v>177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1894</v>
      </c>
      <c r="B36" s="112" t="s">
        <v>3562</v>
      </c>
      <c r="C36" s="112" t="s">
        <v>3562</v>
      </c>
      <c r="D36" s="113" t="s">
        <v>3562</v>
      </c>
      <c r="E36" s="113" t="s">
        <v>3562</v>
      </c>
      <c r="F36" s="113" t="s">
        <v>3562</v>
      </c>
      <c r="G36" s="59">
        <v>0</v>
      </c>
      <c r="H36" s="113" t="s">
        <v>3562</v>
      </c>
      <c r="I36" s="113" t="s">
        <v>3562</v>
      </c>
      <c r="J36" s="58">
        <v>0</v>
      </c>
      <c r="K36" s="59">
        <v>0</v>
      </c>
      <c r="L36" s="113" t="s">
        <v>3562</v>
      </c>
      <c r="M36" s="59">
        <v>0</v>
      </c>
      <c r="N36" s="113" t="s">
        <v>3562</v>
      </c>
      <c r="O36" s="58">
        <v>0</v>
      </c>
      <c r="P36" s="58">
        <v>0</v>
      </c>
    </row>
    <row r="37" spans="1:16">
      <c r="A37" t="s">
        <v>177</v>
      </c>
      <c r="B37" t="s">
        <v>177</v>
      </c>
      <c r="C37" s="112" t="s">
        <v>3562</v>
      </c>
      <c r="D37" t="s">
        <v>177</v>
      </c>
      <c r="E37" s="113" t="s">
        <v>3562</v>
      </c>
      <c r="F37" s="113" t="s">
        <v>3562</v>
      </c>
      <c r="G37" s="55">
        <v>0</v>
      </c>
      <c r="H37" t="s">
        <v>177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186</v>
      </c>
      <c r="B38" s="112" t="s">
        <v>3562</v>
      </c>
      <c r="C38" s="112" t="s">
        <v>3562</v>
      </c>
      <c r="D38" s="113" t="s">
        <v>3562</v>
      </c>
      <c r="E38" s="113" t="s">
        <v>3562</v>
      </c>
      <c r="F38" s="113" t="s">
        <v>3562</v>
      </c>
      <c r="G38" s="113" t="s">
        <v>3562</v>
      </c>
      <c r="H38" s="113" t="s">
        <v>3562</v>
      </c>
      <c r="I38" s="113" t="s">
        <v>3562</v>
      </c>
      <c r="J38" s="113" t="s">
        <v>3562</v>
      </c>
      <c r="K38" s="113" t="s">
        <v>3562</v>
      </c>
      <c r="L38" s="113" t="s">
        <v>3562</v>
      </c>
      <c r="M38" s="113" t="s">
        <v>3562</v>
      </c>
      <c r="N38" s="113" t="s">
        <v>3562</v>
      </c>
      <c r="O38" s="113" t="s">
        <v>3562</v>
      </c>
      <c r="P38" s="113" t="s">
        <v>3562</v>
      </c>
    </row>
    <row r="39" spans="1:16">
      <c r="A39" t="s">
        <v>298</v>
      </c>
      <c r="B39" s="112" t="s">
        <v>3562</v>
      </c>
      <c r="C39" s="112" t="s">
        <v>3562</v>
      </c>
      <c r="D39" s="113" t="s">
        <v>3562</v>
      </c>
      <c r="E39" s="113" t="s">
        <v>3562</v>
      </c>
      <c r="F39" s="113" t="s">
        <v>3562</v>
      </c>
      <c r="G39" s="113" t="s">
        <v>3562</v>
      </c>
      <c r="H39" s="113" t="s">
        <v>3562</v>
      </c>
      <c r="I39" s="113" t="s">
        <v>3562</v>
      </c>
      <c r="J39" s="113" t="s">
        <v>3562</v>
      </c>
      <c r="K39" s="113" t="s">
        <v>3562</v>
      </c>
      <c r="L39" s="113" t="s">
        <v>3562</v>
      </c>
      <c r="M39" s="113" t="s">
        <v>3562</v>
      </c>
      <c r="N39" s="113" t="s">
        <v>3562</v>
      </c>
      <c r="O39" s="113" t="s">
        <v>3562</v>
      </c>
      <c r="P39" s="113" t="s">
        <v>3562</v>
      </c>
    </row>
    <row r="40" spans="1:16">
      <c r="A40" t="s">
        <v>299</v>
      </c>
      <c r="B40" s="112" t="s">
        <v>3562</v>
      </c>
      <c r="C40" s="112" t="s">
        <v>3562</v>
      </c>
      <c r="D40" s="113" t="s">
        <v>3562</v>
      </c>
      <c r="E40" s="113" t="s">
        <v>3562</v>
      </c>
      <c r="F40" s="113" t="s">
        <v>3562</v>
      </c>
      <c r="G40" s="113" t="s">
        <v>3562</v>
      </c>
      <c r="H40" s="113" t="s">
        <v>3562</v>
      </c>
      <c r="I40" s="113" t="s">
        <v>3562</v>
      </c>
      <c r="J40" s="113" t="s">
        <v>3562</v>
      </c>
      <c r="K40" s="113" t="s">
        <v>3562</v>
      </c>
      <c r="L40" s="113" t="s">
        <v>3562</v>
      </c>
      <c r="M40" s="113" t="s">
        <v>3562</v>
      </c>
      <c r="N40" s="113" t="s">
        <v>3562</v>
      </c>
      <c r="O40" s="113" t="s">
        <v>3562</v>
      </c>
      <c r="P40" s="113" t="s">
        <v>3562</v>
      </c>
    </row>
    <row r="41" spans="1:16">
      <c r="A41" t="s">
        <v>300</v>
      </c>
      <c r="B41" s="112" t="s">
        <v>3562</v>
      </c>
      <c r="C41" s="112" t="s">
        <v>3562</v>
      </c>
      <c r="D41" s="113" t="s">
        <v>3562</v>
      </c>
      <c r="E41" s="113" t="s">
        <v>3562</v>
      </c>
      <c r="F41" s="113" t="s">
        <v>3562</v>
      </c>
      <c r="G41" s="113" t="s">
        <v>3562</v>
      </c>
      <c r="H41" s="113" t="s">
        <v>3562</v>
      </c>
      <c r="I41" s="113" t="s">
        <v>3562</v>
      </c>
      <c r="J41" s="113" t="s">
        <v>3562</v>
      </c>
      <c r="K41" s="113" t="s">
        <v>3562</v>
      </c>
      <c r="L41" s="113" t="s">
        <v>3562</v>
      </c>
      <c r="M41" s="113" t="s">
        <v>3562</v>
      </c>
      <c r="N41" s="113" t="s">
        <v>3562</v>
      </c>
      <c r="O41" s="113" t="s">
        <v>3562</v>
      </c>
      <c r="P41" s="113" t="s">
        <v>3562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3561</v>
      </c>
    </row>
    <row r="2" spans="1:34" s="1" customFormat="1">
      <c r="A2" s="2" t="s">
        <v>1</v>
      </c>
      <c r="B2" s="9" t="s">
        <v>2772</v>
      </c>
    </row>
    <row r="3" spans="1:34" s="1" customFormat="1">
      <c r="A3" s="2" t="s">
        <v>2</v>
      </c>
      <c r="B3" s="20" t="s">
        <v>2773</v>
      </c>
    </row>
    <row r="4" spans="1:34" s="1" customFormat="1">
      <c r="A4" s="2" t="s">
        <v>3</v>
      </c>
      <c r="B4" s="61" t="s">
        <v>165</v>
      </c>
    </row>
    <row r="5" spans="1:34" ht="18.75">
      <c r="A5" s="88" t="s">
        <v>65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90"/>
    </row>
    <row r="6" spans="1:34" s="15" customFormat="1">
      <c r="A6" s="32" t="s">
        <v>92</v>
      </c>
      <c r="B6" s="33" t="s">
        <v>46</v>
      </c>
      <c r="C6" s="33" t="s">
        <v>48</v>
      </c>
      <c r="D6" s="33" t="s">
        <v>49</v>
      </c>
      <c r="E6" s="33" t="s">
        <v>67</v>
      </c>
      <c r="F6" s="33" t="s">
        <v>68</v>
      </c>
      <c r="G6" s="33" t="s">
        <v>50</v>
      </c>
      <c r="H6" s="33" t="s">
        <v>51</v>
      </c>
      <c r="I6" s="33" t="s">
        <v>52</v>
      </c>
      <c r="J6" s="33" t="s">
        <v>155</v>
      </c>
      <c r="K6" s="33" t="s">
        <v>156</v>
      </c>
      <c r="L6" s="33" t="s">
        <v>5</v>
      </c>
      <c r="M6" s="33" t="s">
        <v>69</v>
      </c>
      <c r="N6" s="33" t="s">
        <v>54</v>
      </c>
      <c r="O6" s="34" t="s">
        <v>151</v>
      </c>
    </row>
    <row r="7" spans="1:34" s="15" customFormat="1">
      <c r="A7" s="105" t="s">
        <v>3562</v>
      </c>
      <c r="B7" s="106" t="s">
        <v>3562</v>
      </c>
      <c r="C7" s="106" t="s">
        <v>3562</v>
      </c>
      <c r="D7" s="106" t="s">
        <v>3562</v>
      </c>
      <c r="E7" s="21" t="s">
        <v>70</v>
      </c>
      <c r="F7" s="21" t="s">
        <v>71</v>
      </c>
      <c r="G7" s="106" t="s">
        <v>3562</v>
      </c>
      <c r="H7" s="21" t="s">
        <v>7</v>
      </c>
      <c r="I7" s="21" t="s">
        <v>7</v>
      </c>
      <c r="J7" s="21" t="s">
        <v>152</v>
      </c>
      <c r="K7" s="106" t="s">
        <v>3562</v>
      </c>
      <c r="L7" s="21" t="s">
        <v>6</v>
      </c>
      <c r="M7" s="21" t="s">
        <v>7</v>
      </c>
      <c r="N7" s="21" t="s">
        <v>7</v>
      </c>
      <c r="O7" s="22" t="s">
        <v>7</v>
      </c>
    </row>
    <row r="8" spans="1:34" s="17" customFormat="1" ht="20.25">
      <c r="A8" s="107" t="s">
        <v>3562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4" t="s">
        <v>74</v>
      </c>
      <c r="O8" s="24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108" t="s">
        <v>3562</v>
      </c>
      <c r="C9" s="108" t="s">
        <v>3562</v>
      </c>
      <c r="D9" s="108" t="s">
        <v>3562</v>
      </c>
      <c r="E9" s="108" t="s">
        <v>3562</v>
      </c>
      <c r="F9" s="108" t="s">
        <v>3562</v>
      </c>
      <c r="G9" s="108" t="s">
        <v>3562</v>
      </c>
      <c r="H9" s="108" t="s">
        <v>3562</v>
      </c>
      <c r="I9" s="108" t="s">
        <v>3562</v>
      </c>
      <c r="J9" s="53">
        <v>0</v>
      </c>
      <c r="K9" s="108" t="s">
        <v>3562</v>
      </c>
      <c r="L9" s="53">
        <v>0</v>
      </c>
      <c r="M9" s="108" t="s">
        <v>3562</v>
      </c>
      <c r="N9" s="54">
        <v>0</v>
      </c>
      <c r="O9" s="54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7" t="s">
        <v>172</v>
      </c>
      <c r="B10" s="112" t="s">
        <v>3562</v>
      </c>
      <c r="C10" s="113" t="s">
        <v>3562</v>
      </c>
      <c r="D10" s="113" t="s">
        <v>3562</v>
      </c>
      <c r="E10" s="113" t="s">
        <v>3562</v>
      </c>
      <c r="F10" s="59">
        <v>0</v>
      </c>
      <c r="G10" s="113" t="s">
        <v>3562</v>
      </c>
      <c r="H10" s="113" t="s">
        <v>3562</v>
      </c>
      <c r="I10" s="58">
        <v>0</v>
      </c>
      <c r="J10" s="59">
        <v>0</v>
      </c>
      <c r="K10" s="113" t="s">
        <v>3562</v>
      </c>
      <c r="L10" s="59">
        <v>0</v>
      </c>
      <c r="M10" s="113" t="s">
        <v>3562</v>
      </c>
      <c r="N10" s="58">
        <v>0</v>
      </c>
      <c r="O10" s="58">
        <v>0</v>
      </c>
    </row>
    <row r="11" spans="1:34">
      <c r="A11" s="57" t="s">
        <v>1895</v>
      </c>
      <c r="B11" s="112" t="s">
        <v>3562</v>
      </c>
      <c r="C11" s="113" t="s">
        <v>3562</v>
      </c>
      <c r="D11" s="113" t="s">
        <v>3562</v>
      </c>
      <c r="E11" s="113" t="s">
        <v>3562</v>
      </c>
      <c r="F11" s="59">
        <v>0</v>
      </c>
      <c r="G11" s="113" t="s">
        <v>3562</v>
      </c>
      <c r="H11" s="113" t="s">
        <v>3562</v>
      </c>
      <c r="I11" s="58">
        <v>0</v>
      </c>
      <c r="J11" s="59">
        <v>0</v>
      </c>
      <c r="K11" s="113" t="s">
        <v>3562</v>
      </c>
      <c r="L11" s="59">
        <v>0</v>
      </c>
      <c r="M11" s="113" t="s">
        <v>3562</v>
      </c>
      <c r="N11" s="58">
        <v>0</v>
      </c>
      <c r="O11" s="58">
        <v>0</v>
      </c>
    </row>
    <row r="12" spans="1:34">
      <c r="A12" t="s">
        <v>177</v>
      </c>
      <c r="B12" t="s">
        <v>177</v>
      </c>
      <c r="C12" t="s">
        <v>177</v>
      </c>
      <c r="D12" s="113" t="s">
        <v>3562</v>
      </c>
      <c r="E12" s="113" t="s">
        <v>3562</v>
      </c>
      <c r="F12" s="55">
        <v>0</v>
      </c>
      <c r="G12" t="s">
        <v>177</v>
      </c>
      <c r="H12" s="56">
        <v>0</v>
      </c>
      <c r="I12" s="56">
        <v>0</v>
      </c>
      <c r="J12" s="55">
        <v>0</v>
      </c>
      <c r="K12" s="55">
        <v>0</v>
      </c>
      <c r="L12" s="55">
        <v>0</v>
      </c>
      <c r="M12" s="56">
        <v>0</v>
      </c>
      <c r="N12" s="56">
        <v>0</v>
      </c>
      <c r="O12" s="56">
        <v>0</v>
      </c>
    </row>
    <row r="13" spans="1:34">
      <c r="A13" s="57" t="s">
        <v>1896</v>
      </c>
      <c r="B13" s="112" t="s">
        <v>3562</v>
      </c>
      <c r="C13" s="113" t="s">
        <v>3562</v>
      </c>
      <c r="D13" s="113" t="s">
        <v>3562</v>
      </c>
      <c r="E13" s="113" t="s">
        <v>3562</v>
      </c>
      <c r="F13" s="59">
        <v>0</v>
      </c>
      <c r="G13" s="113" t="s">
        <v>3562</v>
      </c>
      <c r="H13" s="113" t="s">
        <v>3562</v>
      </c>
      <c r="I13" s="58">
        <v>0</v>
      </c>
      <c r="J13" s="59">
        <v>0</v>
      </c>
      <c r="K13" s="113" t="s">
        <v>3562</v>
      </c>
      <c r="L13" s="59">
        <v>0</v>
      </c>
      <c r="M13" s="113" t="s">
        <v>3562</v>
      </c>
      <c r="N13" s="58">
        <v>0</v>
      </c>
      <c r="O13" s="58">
        <v>0</v>
      </c>
    </row>
    <row r="14" spans="1:34">
      <c r="A14" t="s">
        <v>177</v>
      </c>
      <c r="B14" t="s">
        <v>177</v>
      </c>
      <c r="C14" t="s">
        <v>177</v>
      </c>
      <c r="D14" s="113" t="s">
        <v>3562</v>
      </c>
      <c r="E14" s="113" t="s">
        <v>3562</v>
      </c>
      <c r="F14" s="55">
        <v>0</v>
      </c>
      <c r="G14" t="s">
        <v>177</v>
      </c>
      <c r="H14" s="56">
        <v>0</v>
      </c>
      <c r="I14" s="56">
        <v>0</v>
      </c>
      <c r="J14" s="55">
        <v>0</v>
      </c>
      <c r="K14" s="55">
        <v>0</v>
      </c>
      <c r="L14" s="55">
        <v>0</v>
      </c>
      <c r="M14" s="56">
        <v>0</v>
      </c>
      <c r="N14" s="56">
        <v>0</v>
      </c>
      <c r="O14" s="56">
        <v>0</v>
      </c>
    </row>
    <row r="15" spans="1:34">
      <c r="A15" s="57" t="s">
        <v>1897</v>
      </c>
      <c r="B15" s="112" t="s">
        <v>3562</v>
      </c>
      <c r="C15" s="113" t="s">
        <v>3562</v>
      </c>
      <c r="D15" s="113" t="s">
        <v>3562</v>
      </c>
      <c r="E15" s="113" t="s">
        <v>3562</v>
      </c>
      <c r="F15" s="59">
        <v>0</v>
      </c>
      <c r="G15" s="113" t="s">
        <v>3562</v>
      </c>
      <c r="H15" s="113" t="s">
        <v>3562</v>
      </c>
      <c r="I15" s="58">
        <v>0</v>
      </c>
      <c r="J15" s="59">
        <v>0</v>
      </c>
      <c r="K15" s="113" t="s">
        <v>3562</v>
      </c>
      <c r="L15" s="59">
        <v>0</v>
      </c>
      <c r="M15" s="113" t="s">
        <v>3562</v>
      </c>
      <c r="N15" s="58">
        <v>0</v>
      </c>
      <c r="O15" s="58">
        <v>0</v>
      </c>
    </row>
    <row r="16" spans="1:34">
      <c r="A16" t="s">
        <v>177</v>
      </c>
      <c r="B16" t="s">
        <v>177</v>
      </c>
      <c r="C16" t="s">
        <v>177</v>
      </c>
      <c r="D16" s="113" t="s">
        <v>3562</v>
      </c>
      <c r="E16" s="113" t="s">
        <v>3562</v>
      </c>
      <c r="F16" s="55">
        <v>0</v>
      </c>
      <c r="G16" t="s">
        <v>177</v>
      </c>
      <c r="H16" s="56">
        <v>0</v>
      </c>
      <c r="I16" s="56">
        <v>0</v>
      </c>
      <c r="J16" s="55">
        <v>0</v>
      </c>
      <c r="K16" s="55">
        <v>0</v>
      </c>
      <c r="L16" s="55">
        <v>0</v>
      </c>
      <c r="M16" s="56">
        <v>0</v>
      </c>
      <c r="N16" s="56">
        <v>0</v>
      </c>
      <c r="O16" s="56">
        <v>0</v>
      </c>
    </row>
    <row r="17" spans="1:15">
      <c r="A17" s="57" t="s">
        <v>1898</v>
      </c>
      <c r="B17" s="112" t="s">
        <v>3562</v>
      </c>
      <c r="C17" s="113" t="s">
        <v>3562</v>
      </c>
      <c r="D17" s="113" t="s">
        <v>3562</v>
      </c>
      <c r="E17" s="113" t="s">
        <v>3562</v>
      </c>
      <c r="F17" s="59">
        <v>0</v>
      </c>
      <c r="G17" s="113" t="s">
        <v>3562</v>
      </c>
      <c r="H17" s="113" t="s">
        <v>3562</v>
      </c>
      <c r="I17" s="58">
        <v>0</v>
      </c>
      <c r="J17" s="59">
        <v>0</v>
      </c>
      <c r="K17" s="113" t="s">
        <v>3562</v>
      </c>
      <c r="L17" s="59">
        <v>0</v>
      </c>
      <c r="M17" s="113" t="s">
        <v>3562</v>
      </c>
      <c r="N17" s="58">
        <v>0</v>
      </c>
      <c r="O17" s="58">
        <v>0</v>
      </c>
    </row>
    <row r="18" spans="1:15">
      <c r="A18" t="s">
        <v>177</v>
      </c>
      <c r="B18" t="s">
        <v>177</v>
      </c>
      <c r="C18" t="s">
        <v>177</v>
      </c>
      <c r="D18" s="113" t="s">
        <v>3562</v>
      </c>
      <c r="E18" s="113" t="s">
        <v>3562</v>
      </c>
      <c r="F18" s="55">
        <v>0</v>
      </c>
      <c r="G18" t="s">
        <v>177</v>
      </c>
      <c r="H18" s="56">
        <v>0</v>
      </c>
      <c r="I18" s="56">
        <v>0</v>
      </c>
      <c r="J18" s="55">
        <v>0</v>
      </c>
      <c r="K18" s="55">
        <v>0</v>
      </c>
      <c r="L18" s="55">
        <v>0</v>
      </c>
      <c r="M18" s="56">
        <v>0</v>
      </c>
      <c r="N18" s="56">
        <v>0</v>
      </c>
      <c r="O18" s="56">
        <v>0</v>
      </c>
    </row>
    <row r="19" spans="1:15">
      <c r="A19" s="57" t="s">
        <v>1899</v>
      </c>
      <c r="B19" s="112" t="s">
        <v>3562</v>
      </c>
      <c r="C19" s="113" t="s">
        <v>3562</v>
      </c>
      <c r="D19" s="113" t="s">
        <v>3562</v>
      </c>
      <c r="E19" s="113" t="s">
        <v>3562</v>
      </c>
      <c r="F19" s="59">
        <v>0</v>
      </c>
      <c r="G19" s="113" t="s">
        <v>3562</v>
      </c>
      <c r="H19" s="113" t="s">
        <v>3562</v>
      </c>
      <c r="I19" s="58">
        <v>0</v>
      </c>
      <c r="J19" s="59">
        <v>0</v>
      </c>
      <c r="K19" s="113" t="s">
        <v>3562</v>
      </c>
      <c r="L19" s="59">
        <v>0</v>
      </c>
      <c r="M19" s="113" t="s">
        <v>3562</v>
      </c>
      <c r="N19" s="58">
        <v>0</v>
      </c>
      <c r="O19" s="58">
        <v>0</v>
      </c>
    </row>
    <row r="20" spans="1:15">
      <c r="A20" s="57" t="s">
        <v>1900</v>
      </c>
      <c r="B20" s="112" t="s">
        <v>3562</v>
      </c>
      <c r="C20" s="113" t="s">
        <v>3562</v>
      </c>
      <c r="D20" s="113" t="s">
        <v>3562</v>
      </c>
      <c r="E20" s="113" t="s">
        <v>3562</v>
      </c>
      <c r="F20" s="59">
        <v>0</v>
      </c>
      <c r="G20" s="113" t="s">
        <v>3562</v>
      </c>
      <c r="H20" s="113" t="s">
        <v>3562</v>
      </c>
      <c r="I20" s="58">
        <v>0</v>
      </c>
      <c r="J20" s="59">
        <v>0</v>
      </c>
      <c r="K20" s="113" t="s">
        <v>3562</v>
      </c>
      <c r="L20" s="59">
        <v>0</v>
      </c>
      <c r="M20" s="113" t="s">
        <v>3562</v>
      </c>
      <c r="N20" s="58">
        <v>0</v>
      </c>
      <c r="O20" s="58">
        <v>0</v>
      </c>
    </row>
    <row r="21" spans="1:15">
      <c r="A21" t="s">
        <v>177</v>
      </c>
      <c r="B21" t="s">
        <v>177</v>
      </c>
      <c r="C21" t="s">
        <v>177</v>
      </c>
      <c r="D21" s="113" t="s">
        <v>3562</v>
      </c>
      <c r="E21" s="113" t="s">
        <v>3562</v>
      </c>
      <c r="F21" s="55">
        <v>0</v>
      </c>
      <c r="G21" t="s">
        <v>177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  <c r="O21" s="56">
        <v>0</v>
      </c>
    </row>
    <row r="22" spans="1:15">
      <c r="A22" s="57" t="s">
        <v>1901</v>
      </c>
      <c r="B22" s="112" t="s">
        <v>3562</v>
      </c>
      <c r="C22" s="113" t="s">
        <v>3562</v>
      </c>
      <c r="D22" s="113" t="s">
        <v>3562</v>
      </c>
      <c r="E22" s="113" t="s">
        <v>3562</v>
      </c>
      <c r="F22" s="59">
        <v>0</v>
      </c>
      <c r="G22" s="113" t="s">
        <v>3562</v>
      </c>
      <c r="H22" s="113" t="s">
        <v>3562</v>
      </c>
      <c r="I22" s="58">
        <v>0</v>
      </c>
      <c r="J22" s="59">
        <v>0</v>
      </c>
      <c r="K22" s="113" t="s">
        <v>3562</v>
      </c>
      <c r="L22" s="59">
        <v>0</v>
      </c>
      <c r="M22" s="113" t="s">
        <v>3562</v>
      </c>
      <c r="N22" s="58">
        <v>0</v>
      </c>
      <c r="O22" s="58">
        <v>0</v>
      </c>
    </row>
    <row r="23" spans="1:15">
      <c r="A23" t="s">
        <v>177</v>
      </c>
      <c r="B23" t="s">
        <v>177</v>
      </c>
      <c r="C23" t="s">
        <v>177</v>
      </c>
      <c r="D23" s="113" t="s">
        <v>3562</v>
      </c>
      <c r="E23" s="113" t="s">
        <v>3562</v>
      </c>
      <c r="F23" s="55">
        <v>0</v>
      </c>
      <c r="G23" t="s">
        <v>177</v>
      </c>
      <c r="H23" s="56">
        <v>0</v>
      </c>
      <c r="I23" s="56">
        <v>0</v>
      </c>
      <c r="J23" s="55">
        <v>0</v>
      </c>
      <c r="K23" s="55">
        <v>0</v>
      </c>
      <c r="L23" s="55">
        <v>0</v>
      </c>
      <c r="M23" s="56">
        <v>0</v>
      </c>
      <c r="N23" s="56">
        <v>0</v>
      </c>
      <c r="O23" s="56">
        <v>0</v>
      </c>
    </row>
    <row r="24" spans="1:15">
      <c r="A24" s="57" t="s">
        <v>1902</v>
      </c>
      <c r="B24" s="112" t="s">
        <v>3562</v>
      </c>
      <c r="C24" s="113" t="s">
        <v>3562</v>
      </c>
      <c r="D24" s="113" t="s">
        <v>3562</v>
      </c>
      <c r="E24" s="113" t="s">
        <v>3562</v>
      </c>
      <c r="F24" s="59">
        <v>0</v>
      </c>
      <c r="G24" s="113" t="s">
        <v>3562</v>
      </c>
      <c r="H24" s="113" t="s">
        <v>3562</v>
      </c>
      <c r="I24" s="58">
        <v>0</v>
      </c>
      <c r="J24" s="59">
        <v>0</v>
      </c>
      <c r="K24" s="113" t="s">
        <v>3562</v>
      </c>
      <c r="L24" s="59">
        <v>0</v>
      </c>
      <c r="M24" s="113" t="s">
        <v>3562</v>
      </c>
      <c r="N24" s="58">
        <v>0</v>
      </c>
      <c r="O24" s="58">
        <v>0</v>
      </c>
    </row>
    <row r="25" spans="1:15">
      <c r="A25" t="s">
        <v>177</v>
      </c>
      <c r="B25" t="s">
        <v>177</v>
      </c>
      <c r="C25" t="s">
        <v>177</v>
      </c>
      <c r="D25" s="113" t="s">
        <v>3562</v>
      </c>
      <c r="E25" s="113" t="s">
        <v>3562</v>
      </c>
      <c r="F25" s="55">
        <v>0</v>
      </c>
      <c r="G25" t="s">
        <v>177</v>
      </c>
      <c r="H25" s="56">
        <v>0</v>
      </c>
      <c r="I25" s="56">
        <v>0</v>
      </c>
      <c r="J25" s="55">
        <v>0</v>
      </c>
      <c r="K25" s="55">
        <v>0</v>
      </c>
      <c r="L25" s="55">
        <v>0</v>
      </c>
      <c r="M25" s="56">
        <v>0</v>
      </c>
      <c r="N25" s="56">
        <v>0</v>
      </c>
      <c r="O25" s="56">
        <v>0</v>
      </c>
    </row>
    <row r="26" spans="1:15">
      <c r="A26" s="57" t="s">
        <v>819</v>
      </c>
      <c r="B26" s="112" t="s">
        <v>3562</v>
      </c>
      <c r="C26" s="113" t="s">
        <v>3562</v>
      </c>
      <c r="D26" s="113" t="s">
        <v>3562</v>
      </c>
      <c r="E26" s="113" t="s">
        <v>3562</v>
      </c>
      <c r="F26" s="59">
        <v>0</v>
      </c>
      <c r="G26" s="113" t="s">
        <v>3562</v>
      </c>
      <c r="H26" s="113" t="s">
        <v>3562</v>
      </c>
      <c r="I26" s="58">
        <v>0</v>
      </c>
      <c r="J26" s="59">
        <v>0</v>
      </c>
      <c r="K26" s="113" t="s">
        <v>3562</v>
      </c>
      <c r="L26" s="59">
        <v>0</v>
      </c>
      <c r="M26" s="113" t="s">
        <v>3562</v>
      </c>
      <c r="N26" s="58">
        <v>0</v>
      </c>
      <c r="O26" s="58">
        <v>0</v>
      </c>
    </row>
    <row r="27" spans="1:15">
      <c r="A27" t="s">
        <v>177</v>
      </c>
      <c r="B27" t="s">
        <v>177</v>
      </c>
      <c r="C27" t="s">
        <v>177</v>
      </c>
      <c r="D27" s="113" t="s">
        <v>3562</v>
      </c>
      <c r="E27" s="113" t="s">
        <v>3562</v>
      </c>
      <c r="F27" s="55">
        <v>0</v>
      </c>
      <c r="G27" t="s">
        <v>177</v>
      </c>
      <c r="H27" s="56">
        <v>0</v>
      </c>
      <c r="I27" s="56">
        <v>0</v>
      </c>
      <c r="J27" s="55">
        <v>0</v>
      </c>
      <c r="K27" s="55">
        <v>0</v>
      </c>
      <c r="L27" s="55">
        <v>0</v>
      </c>
      <c r="M27" s="56">
        <v>0</v>
      </c>
      <c r="N27" s="56">
        <v>0</v>
      </c>
      <c r="O27" s="56">
        <v>0</v>
      </c>
    </row>
    <row r="28" spans="1:15">
      <c r="A28" s="57" t="s">
        <v>184</v>
      </c>
      <c r="B28" s="112" t="s">
        <v>3562</v>
      </c>
      <c r="C28" s="113" t="s">
        <v>3562</v>
      </c>
      <c r="D28" s="113" t="s">
        <v>3562</v>
      </c>
      <c r="E28" s="113" t="s">
        <v>3562</v>
      </c>
      <c r="F28" s="59">
        <v>0</v>
      </c>
      <c r="G28" s="113" t="s">
        <v>3562</v>
      </c>
      <c r="H28" s="113" t="s">
        <v>3562</v>
      </c>
      <c r="I28" s="58">
        <v>0</v>
      </c>
      <c r="J28" s="59">
        <v>0</v>
      </c>
      <c r="K28" s="113" t="s">
        <v>3562</v>
      </c>
      <c r="L28" s="59">
        <v>0</v>
      </c>
      <c r="M28" s="113" t="s">
        <v>3562</v>
      </c>
      <c r="N28" s="58">
        <v>0</v>
      </c>
      <c r="O28" s="58">
        <v>0</v>
      </c>
    </row>
    <row r="29" spans="1:15">
      <c r="A29" s="57" t="s">
        <v>290</v>
      </c>
      <c r="B29" s="112" t="s">
        <v>3562</v>
      </c>
      <c r="C29" s="113" t="s">
        <v>3562</v>
      </c>
      <c r="D29" s="113" t="s">
        <v>3562</v>
      </c>
      <c r="E29" s="113" t="s">
        <v>3562</v>
      </c>
      <c r="F29" s="59">
        <v>0</v>
      </c>
      <c r="G29" s="113" t="s">
        <v>3562</v>
      </c>
      <c r="H29" s="113" t="s">
        <v>3562</v>
      </c>
      <c r="I29" s="58">
        <v>0</v>
      </c>
      <c r="J29" s="59">
        <v>0</v>
      </c>
      <c r="K29" s="113" t="s">
        <v>3562</v>
      </c>
      <c r="L29" s="59">
        <v>0</v>
      </c>
      <c r="M29" s="113" t="s">
        <v>3562</v>
      </c>
      <c r="N29" s="58">
        <v>0</v>
      </c>
      <c r="O29" s="58">
        <v>0</v>
      </c>
    </row>
    <row r="30" spans="1:15">
      <c r="A30" t="s">
        <v>177</v>
      </c>
      <c r="B30" t="s">
        <v>177</v>
      </c>
      <c r="C30" t="s">
        <v>177</v>
      </c>
      <c r="D30" s="113" t="s">
        <v>3562</v>
      </c>
      <c r="E30" s="113" t="s">
        <v>3562</v>
      </c>
      <c r="F30" s="55">
        <v>0</v>
      </c>
      <c r="G30" t="s">
        <v>177</v>
      </c>
      <c r="H30" s="56">
        <v>0</v>
      </c>
      <c r="I30" s="56">
        <v>0</v>
      </c>
      <c r="J30" s="55">
        <v>0</v>
      </c>
      <c r="K30" s="55">
        <v>0</v>
      </c>
      <c r="L30" s="55">
        <v>0</v>
      </c>
      <c r="M30" s="56">
        <v>0</v>
      </c>
      <c r="N30" s="56">
        <v>0</v>
      </c>
      <c r="O30" s="56">
        <v>0</v>
      </c>
    </row>
    <row r="31" spans="1:15">
      <c r="A31" s="57" t="s">
        <v>1903</v>
      </c>
      <c r="B31" s="112" t="s">
        <v>3562</v>
      </c>
      <c r="C31" s="113" t="s">
        <v>3562</v>
      </c>
      <c r="D31" s="113" t="s">
        <v>3562</v>
      </c>
      <c r="E31" s="113" t="s">
        <v>3562</v>
      </c>
      <c r="F31" s="59">
        <v>0</v>
      </c>
      <c r="G31" s="113" t="s">
        <v>3562</v>
      </c>
      <c r="H31" s="113" t="s">
        <v>3562</v>
      </c>
      <c r="I31" s="58">
        <v>0</v>
      </c>
      <c r="J31" s="59">
        <v>0</v>
      </c>
      <c r="K31" s="113" t="s">
        <v>3562</v>
      </c>
      <c r="L31" s="59">
        <v>0</v>
      </c>
      <c r="M31" s="113" t="s">
        <v>3562</v>
      </c>
      <c r="N31" s="58">
        <v>0</v>
      </c>
      <c r="O31" s="58">
        <v>0</v>
      </c>
    </row>
    <row r="32" spans="1:15">
      <c r="A32" t="s">
        <v>177</v>
      </c>
      <c r="B32" t="s">
        <v>177</v>
      </c>
      <c r="C32" t="s">
        <v>177</v>
      </c>
      <c r="D32" s="113" t="s">
        <v>3562</v>
      </c>
      <c r="E32" s="113" t="s">
        <v>3562</v>
      </c>
      <c r="F32" s="55">
        <v>0</v>
      </c>
      <c r="G32" t="s">
        <v>177</v>
      </c>
      <c r="H32" s="56">
        <v>0</v>
      </c>
      <c r="I32" s="56">
        <v>0</v>
      </c>
      <c r="J32" s="55">
        <v>0</v>
      </c>
      <c r="K32" s="55">
        <v>0</v>
      </c>
      <c r="L32" s="55">
        <v>0</v>
      </c>
      <c r="M32" s="56">
        <v>0</v>
      </c>
      <c r="N32" s="56">
        <v>0</v>
      </c>
      <c r="O32" s="56">
        <v>0</v>
      </c>
    </row>
    <row r="33" spans="1:15">
      <c r="A33" t="s">
        <v>298</v>
      </c>
      <c r="B33" s="112" t="s">
        <v>3562</v>
      </c>
      <c r="C33" s="113" t="s">
        <v>3562</v>
      </c>
      <c r="D33" s="113" t="s">
        <v>3562</v>
      </c>
      <c r="E33" s="113" t="s">
        <v>3562</v>
      </c>
      <c r="F33" s="113" t="s">
        <v>3562</v>
      </c>
      <c r="G33" s="113" t="s">
        <v>3562</v>
      </c>
      <c r="H33" s="113" t="s">
        <v>3562</v>
      </c>
      <c r="I33" s="113" t="s">
        <v>3562</v>
      </c>
      <c r="J33" s="113" t="s">
        <v>3562</v>
      </c>
      <c r="K33" s="113" t="s">
        <v>3562</v>
      </c>
      <c r="L33" s="113" t="s">
        <v>3562</v>
      </c>
      <c r="M33" s="113" t="s">
        <v>3562</v>
      </c>
      <c r="N33" s="113" t="s">
        <v>3562</v>
      </c>
      <c r="O33" s="113" t="s">
        <v>3562</v>
      </c>
    </row>
    <row r="34" spans="1:15">
      <c r="A34" t="s">
        <v>299</v>
      </c>
      <c r="B34" s="112" t="s">
        <v>3562</v>
      </c>
      <c r="C34" s="113" t="s">
        <v>3562</v>
      </c>
      <c r="D34" s="113" t="s">
        <v>3562</v>
      </c>
      <c r="E34" s="113" t="s">
        <v>3562</v>
      </c>
      <c r="F34" s="113" t="s">
        <v>3562</v>
      </c>
      <c r="G34" s="113" t="s">
        <v>3562</v>
      </c>
      <c r="H34" s="113" t="s">
        <v>3562</v>
      </c>
      <c r="I34" s="113" t="s">
        <v>3562</v>
      </c>
      <c r="J34" s="113" t="s">
        <v>3562</v>
      </c>
      <c r="K34" s="113" t="s">
        <v>3562</v>
      </c>
      <c r="L34" s="113" t="s">
        <v>3562</v>
      </c>
      <c r="M34" s="113" t="s">
        <v>3562</v>
      </c>
      <c r="N34" s="113" t="s">
        <v>3562</v>
      </c>
      <c r="O34" s="113" t="s">
        <v>3562</v>
      </c>
    </row>
    <row r="35" spans="1:15">
      <c r="A35" t="s">
        <v>300</v>
      </c>
      <c r="B35" s="112" t="s">
        <v>3562</v>
      </c>
      <c r="C35" s="113" t="s">
        <v>3562</v>
      </c>
      <c r="D35" s="113" t="s">
        <v>3562</v>
      </c>
      <c r="E35" s="113" t="s">
        <v>3562</v>
      </c>
      <c r="F35" s="113" t="s">
        <v>3562</v>
      </c>
      <c r="G35" s="113" t="s">
        <v>3562</v>
      </c>
      <c r="H35" s="113" t="s">
        <v>3562</v>
      </c>
      <c r="I35" s="113" t="s">
        <v>3562</v>
      </c>
      <c r="J35" s="113" t="s">
        <v>3562</v>
      </c>
      <c r="K35" s="113" t="s">
        <v>3562</v>
      </c>
      <c r="L35" s="113" t="s">
        <v>3562</v>
      </c>
      <c r="M35" s="113" t="s">
        <v>3562</v>
      </c>
      <c r="N35" s="113" t="s">
        <v>3562</v>
      </c>
      <c r="O35" s="113" t="s">
        <v>3562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3561</v>
      </c>
    </row>
    <row r="2" spans="1:20" s="1" customFormat="1">
      <c r="A2" s="2" t="s">
        <v>1</v>
      </c>
      <c r="B2" s="9" t="s">
        <v>2772</v>
      </c>
    </row>
    <row r="3" spans="1:20" s="1" customFormat="1">
      <c r="A3" s="2" t="s">
        <v>2</v>
      </c>
      <c r="B3" s="20" t="s">
        <v>2773</v>
      </c>
    </row>
    <row r="4" spans="1:20" s="1" customFormat="1">
      <c r="A4" s="2" t="s">
        <v>3</v>
      </c>
      <c r="B4" s="61" t="s">
        <v>165</v>
      </c>
    </row>
    <row r="5" spans="1:20" ht="18.75">
      <c r="A5" s="88" t="s">
        <v>78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90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20" t="s">
        <v>52</v>
      </c>
      <c r="M6" s="33" t="s">
        <v>155</v>
      </c>
      <c r="N6" s="33" t="s">
        <v>156</v>
      </c>
      <c r="O6" s="33" t="s">
        <v>5</v>
      </c>
      <c r="P6" s="33" t="s">
        <v>69</v>
      </c>
      <c r="Q6" s="33" t="s">
        <v>54</v>
      </c>
      <c r="R6" s="34" t="s">
        <v>151</v>
      </c>
      <c r="T6" s="13"/>
    </row>
    <row r="7" spans="1:20" s="15" customFormat="1">
      <c r="A7" s="105" t="s">
        <v>3562</v>
      </c>
      <c r="B7" s="106" t="s">
        <v>3562</v>
      </c>
      <c r="C7" s="106" t="s">
        <v>3562</v>
      </c>
      <c r="D7" s="106" t="s">
        <v>3562</v>
      </c>
      <c r="E7" s="106" t="s">
        <v>3562</v>
      </c>
      <c r="F7" s="106" t="s">
        <v>3562</v>
      </c>
      <c r="G7" s="106" t="s">
        <v>3562</v>
      </c>
      <c r="H7" s="21" t="s">
        <v>70</v>
      </c>
      <c r="I7" s="21" t="s">
        <v>71</v>
      </c>
      <c r="J7" s="106" t="s">
        <v>3562</v>
      </c>
      <c r="K7" s="21" t="s">
        <v>7</v>
      </c>
      <c r="L7" s="21" t="s">
        <v>7</v>
      </c>
      <c r="M7" s="21" t="s">
        <v>152</v>
      </c>
      <c r="N7" s="106" t="s">
        <v>3562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107" t="s">
        <v>3562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84</v>
      </c>
      <c r="B9" s="108" t="s">
        <v>3562</v>
      </c>
      <c r="C9" s="108" t="s">
        <v>3562</v>
      </c>
      <c r="D9" s="108" t="s">
        <v>3562</v>
      </c>
      <c r="E9" s="108" t="s">
        <v>3562</v>
      </c>
      <c r="F9" s="108" t="s">
        <v>3562</v>
      </c>
      <c r="G9" s="108" t="s">
        <v>3562</v>
      </c>
      <c r="H9" s="108" t="s">
        <v>3562</v>
      </c>
      <c r="I9" s="53">
        <v>0.66</v>
      </c>
      <c r="J9" s="108" t="s">
        <v>3562</v>
      </c>
      <c r="K9" s="108" t="s">
        <v>3562</v>
      </c>
      <c r="L9" s="54">
        <v>6.3600000000000004E-2</v>
      </c>
      <c r="M9" s="53">
        <v>60046.521000000001</v>
      </c>
      <c r="N9" s="108" t="s">
        <v>3562</v>
      </c>
      <c r="O9" s="53">
        <v>217.78873166700001</v>
      </c>
      <c r="P9" s="108" t="s">
        <v>3562</v>
      </c>
      <c r="Q9" s="54">
        <v>1</v>
      </c>
      <c r="R9" s="54">
        <v>1.8E-3</v>
      </c>
      <c r="S9" s="25"/>
    </row>
    <row r="10" spans="1:20">
      <c r="A10" s="57" t="s">
        <v>172</v>
      </c>
      <c r="B10" s="112" t="s">
        <v>3562</v>
      </c>
      <c r="C10" s="113" t="s">
        <v>3562</v>
      </c>
      <c r="D10" s="113" t="s">
        <v>3562</v>
      </c>
      <c r="E10" s="113" t="s">
        <v>3562</v>
      </c>
      <c r="F10" s="113" t="s">
        <v>3562</v>
      </c>
      <c r="G10" s="113" t="s">
        <v>3562</v>
      </c>
      <c r="H10" s="113" t="s">
        <v>3562</v>
      </c>
      <c r="I10" s="59">
        <v>0.66</v>
      </c>
      <c r="J10" s="113" t="s">
        <v>3562</v>
      </c>
      <c r="K10" s="113" t="s">
        <v>3562</v>
      </c>
      <c r="L10" s="58">
        <v>6.3600000000000004E-2</v>
      </c>
      <c r="M10" s="59">
        <v>60046.521000000001</v>
      </c>
      <c r="N10" s="113" t="s">
        <v>3562</v>
      </c>
      <c r="O10" s="59">
        <v>217.78873166700001</v>
      </c>
      <c r="P10" s="113" t="s">
        <v>3562</v>
      </c>
      <c r="Q10" s="58">
        <v>1</v>
      </c>
      <c r="R10" s="58">
        <v>1.8E-3</v>
      </c>
    </row>
    <row r="11" spans="1:20">
      <c r="A11" s="57" t="s">
        <v>1904</v>
      </c>
      <c r="B11" s="112" t="s">
        <v>3562</v>
      </c>
      <c r="C11" s="113" t="s">
        <v>3562</v>
      </c>
      <c r="D11" s="113" t="s">
        <v>3562</v>
      </c>
      <c r="E11" s="113" t="s">
        <v>3562</v>
      </c>
      <c r="F11" s="113" t="s">
        <v>3562</v>
      </c>
      <c r="G11" s="113" t="s">
        <v>3562</v>
      </c>
      <c r="H11" s="113" t="s">
        <v>3562</v>
      </c>
      <c r="I11" s="59">
        <v>0</v>
      </c>
      <c r="J11" s="113" t="s">
        <v>3562</v>
      </c>
      <c r="K11" s="113" t="s">
        <v>3562</v>
      </c>
      <c r="L11" s="58">
        <v>0</v>
      </c>
      <c r="M11" s="59">
        <v>0</v>
      </c>
      <c r="N11" s="113" t="s">
        <v>3562</v>
      </c>
      <c r="O11" s="59">
        <v>0</v>
      </c>
      <c r="P11" s="113" t="s">
        <v>3562</v>
      </c>
      <c r="Q11" s="58">
        <v>0</v>
      </c>
      <c r="R11" s="58">
        <v>0</v>
      </c>
    </row>
    <row r="12" spans="1:20">
      <c r="A12" t="s">
        <v>177</v>
      </c>
      <c r="B12" t="s">
        <v>177</v>
      </c>
      <c r="C12" s="113" t="s">
        <v>3562</v>
      </c>
      <c r="D12" s="113" t="s">
        <v>3562</v>
      </c>
      <c r="E12" t="s">
        <v>177</v>
      </c>
      <c r="F12" t="s">
        <v>177</v>
      </c>
      <c r="G12" s="113" t="s">
        <v>3562</v>
      </c>
      <c r="H12" s="113" t="s">
        <v>3562</v>
      </c>
      <c r="I12" s="55">
        <v>0</v>
      </c>
      <c r="J12" t="s">
        <v>177</v>
      </c>
      <c r="K12" s="56">
        <v>0</v>
      </c>
      <c r="L12" s="56">
        <v>0</v>
      </c>
      <c r="M12" s="55">
        <v>0</v>
      </c>
      <c r="N12" s="55">
        <v>0</v>
      </c>
      <c r="O12" s="55">
        <v>0</v>
      </c>
      <c r="P12" s="56">
        <v>0</v>
      </c>
      <c r="Q12" s="56">
        <v>0</v>
      </c>
      <c r="R12" s="56">
        <v>0</v>
      </c>
    </row>
    <row r="13" spans="1:20">
      <c r="A13" s="57" t="s">
        <v>1905</v>
      </c>
      <c r="B13" s="112" t="s">
        <v>3562</v>
      </c>
      <c r="C13" s="113" t="s">
        <v>3562</v>
      </c>
      <c r="D13" s="113" t="s">
        <v>3562</v>
      </c>
      <c r="E13" s="113" t="s">
        <v>3562</v>
      </c>
      <c r="F13" s="113" t="s">
        <v>3562</v>
      </c>
      <c r="G13" s="113" t="s">
        <v>3562</v>
      </c>
      <c r="H13" s="113" t="s">
        <v>3562</v>
      </c>
      <c r="I13" s="59">
        <v>0</v>
      </c>
      <c r="J13" s="113" t="s">
        <v>3562</v>
      </c>
      <c r="K13" s="113" t="s">
        <v>3562</v>
      </c>
      <c r="L13" s="58">
        <v>0</v>
      </c>
      <c r="M13" s="59">
        <v>0</v>
      </c>
      <c r="N13" s="113" t="s">
        <v>3562</v>
      </c>
      <c r="O13" s="59">
        <v>0</v>
      </c>
      <c r="P13" s="113" t="s">
        <v>3562</v>
      </c>
      <c r="Q13" s="58">
        <v>0</v>
      </c>
      <c r="R13" s="58">
        <v>0</v>
      </c>
    </row>
    <row r="14" spans="1:20">
      <c r="A14" t="s">
        <v>177</v>
      </c>
      <c r="B14" t="s">
        <v>177</v>
      </c>
      <c r="C14" s="113" t="s">
        <v>3562</v>
      </c>
      <c r="D14" s="113" t="s">
        <v>3562</v>
      </c>
      <c r="E14" t="s">
        <v>177</v>
      </c>
      <c r="F14" t="s">
        <v>177</v>
      </c>
      <c r="G14" s="113" t="s">
        <v>3562</v>
      </c>
      <c r="H14" s="113" t="s">
        <v>3562</v>
      </c>
      <c r="I14" s="55">
        <v>0</v>
      </c>
      <c r="J14" t="s">
        <v>177</v>
      </c>
      <c r="K14" s="56">
        <v>0</v>
      </c>
      <c r="L14" s="56">
        <v>0</v>
      </c>
      <c r="M14" s="55">
        <v>0</v>
      </c>
      <c r="N14" s="55">
        <v>0</v>
      </c>
      <c r="O14" s="55">
        <v>0</v>
      </c>
      <c r="P14" s="56">
        <v>0</v>
      </c>
      <c r="Q14" s="56">
        <v>0</v>
      </c>
      <c r="R14" s="56">
        <v>0</v>
      </c>
    </row>
    <row r="15" spans="1:20">
      <c r="A15" s="57" t="s">
        <v>303</v>
      </c>
      <c r="B15" s="112" t="s">
        <v>3562</v>
      </c>
      <c r="C15" s="113" t="s">
        <v>3562</v>
      </c>
      <c r="D15" s="113" t="s">
        <v>3562</v>
      </c>
      <c r="E15" s="113" t="s">
        <v>3562</v>
      </c>
      <c r="F15" s="113" t="s">
        <v>3562</v>
      </c>
      <c r="G15" s="113" t="s">
        <v>3562</v>
      </c>
      <c r="H15" s="113" t="s">
        <v>3562</v>
      </c>
      <c r="I15" s="59">
        <v>0.66</v>
      </c>
      <c r="J15" s="113" t="s">
        <v>3562</v>
      </c>
      <c r="K15" s="113" t="s">
        <v>3562</v>
      </c>
      <c r="L15" s="58">
        <v>6.3600000000000004E-2</v>
      </c>
      <c r="M15" s="59">
        <v>60046.521000000001</v>
      </c>
      <c r="N15" s="113" t="s">
        <v>3562</v>
      </c>
      <c r="O15" s="59">
        <v>217.78873166700001</v>
      </c>
      <c r="P15" s="113" t="s">
        <v>3562</v>
      </c>
      <c r="Q15" s="58">
        <v>1</v>
      </c>
      <c r="R15" s="58">
        <v>1.8E-3</v>
      </c>
    </row>
    <row r="16" spans="1:20">
      <c r="A16" t="s">
        <v>1906</v>
      </c>
      <c r="B16" t="s">
        <v>1907</v>
      </c>
      <c r="C16" t="s">
        <v>108</v>
      </c>
      <c r="D16" t="s">
        <v>818</v>
      </c>
      <c r="E16" t="s">
        <v>682</v>
      </c>
      <c r="F16" t="s">
        <v>641</v>
      </c>
      <c r="G16" t="s">
        <v>175</v>
      </c>
      <c r="H16" t="s">
        <v>764</v>
      </c>
      <c r="I16" s="55">
        <v>0.66</v>
      </c>
      <c r="J16" t="s">
        <v>100</v>
      </c>
      <c r="K16" s="56">
        <v>6.3500000000000001E-2</v>
      </c>
      <c r="L16" s="56">
        <v>6.3600000000000004E-2</v>
      </c>
      <c r="M16" s="55">
        <v>60046.521000000001</v>
      </c>
      <c r="N16" s="55">
        <v>100</v>
      </c>
      <c r="O16" s="55">
        <v>217.78873166700001</v>
      </c>
      <c r="P16" s="56">
        <v>0</v>
      </c>
      <c r="Q16" s="56">
        <v>1</v>
      </c>
      <c r="R16" s="56">
        <v>1.8E-3</v>
      </c>
    </row>
    <row r="17" spans="1:18">
      <c r="A17" s="57" t="s">
        <v>819</v>
      </c>
      <c r="B17" s="112" t="s">
        <v>3562</v>
      </c>
      <c r="C17" s="113" t="s">
        <v>3562</v>
      </c>
      <c r="D17" s="113" t="s">
        <v>3562</v>
      </c>
      <c r="E17" s="113" t="s">
        <v>3562</v>
      </c>
      <c r="F17" s="113" t="s">
        <v>3562</v>
      </c>
      <c r="G17" s="113" t="s">
        <v>3562</v>
      </c>
      <c r="H17" s="113" t="s">
        <v>3562</v>
      </c>
      <c r="I17" s="59">
        <v>0</v>
      </c>
      <c r="J17" s="113" t="s">
        <v>3562</v>
      </c>
      <c r="K17" s="113" t="s">
        <v>3562</v>
      </c>
      <c r="L17" s="58">
        <v>0</v>
      </c>
      <c r="M17" s="59">
        <v>0</v>
      </c>
      <c r="N17" s="113" t="s">
        <v>3562</v>
      </c>
      <c r="O17" s="59">
        <v>0</v>
      </c>
      <c r="P17" s="113" t="s">
        <v>3562</v>
      </c>
      <c r="Q17" s="58">
        <v>0</v>
      </c>
      <c r="R17" s="58">
        <v>0</v>
      </c>
    </row>
    <row r="18" spans="1:18">
      <c r="A18" t="s">
        <v>177</v>
      </c>
      <c r="B18" t="s">
        <v>177</v>
      </c>
      <c r="C18" s="113" t="s">
        <v>3562</v>
      </c>
      <c r="D18" s="113" t="s">
        <v>3562</v>
      </c>
      <c r="E18" t="s">
        <v>177</v>
      </c>
      <c r="F18" t="s">
        <v>177</v>
      </c>
      <c r="G18" s="113" t="s">
        <v>3562</v>
      </c>
      <c r="H18" s="113" t="s">
        <v>3562</v>
      </c>
      <c r="I18" s="55">
        <v>0</v>
      </c>
      <c r="J18" t="s">
        <v>177</v>
      </c>
      <c r="K18" s="56">
        <v>0</v>
      </c>
      <c r="L18" s="56">
        <v>0</v>
      </c>
      <c r="M18" s="55">
        <v>0</v>
      </c>
      <c r="N18" s="55">
        <v>0</v>
      </c>
      <c r="O18" s="55">
        <v>0</v>
      </c>
      <c r="P18" s="56">
        <v>0</v>
      </c>
      <c r="Q18" s="56">
        <v>0</v>
      </c>
      <c r="R18" s="56">
        <v>0</v>
      </c>
    </row>
    <row r="19" spans="1:18">
      <c r="A19" s="57" t="s">
        <v>184</v>
      </c>
      <c r="B19" s="112" t="s">
        <v>3562</v>
      </c>
      <c r="C19" s="113" t="s">
        <v>3562</v>
      </c>
      <c r="D19" s="113" t="s">
        <v>3562</v>
      </c>
      <c r="E19" s="113" t="s">
        <v>3562</v>
      </c>
      <c r="F19" s="113" t="s">
        <v>3562</v>
      </c>
      <c r="G19" s="113" t="s">
        <v>3562</v>
      </c>
      <c r="H19" s="113" t="s">
        <v>3562</v>
      </c>
      <c r="I19" s="59">
        <v>0</v>
      </c>
      <c r="J19" s="113" t="s">
        <v>3562</v>
      </c>
      <c r="K19" s="113" t="s">
        <v>3562</v>
      </c>
      <c r="L19" s="58">
        <v>0</v>
      </c>
      <c r="M19" s="59">
        <v>0</v>
      </c>
      <c r="N19" s="113" t="s">
        <v>3562</v>
      </c>
      <c r="O19" s="59">
        <v>0</v>
      </c>
      <c r="P19" s="113" t="s">
        <v>3562</v>
      </c>
      <c r="Q19" s="58">
        <v>0</v>
      </c>
      <c r="R19" s="58">
        <v>0</v>
      </c>
    </row>
    <row r="20" spans="1:18">
      <c r="A20" s="57" t="s">
        <v>1908</v>
      </c>
      <c r="B20" s="112" t="s">
        <v>3562</v>
      </c>
      <c r="C20" s="113" t="s">
        <v>3562</v>
      </c>
      <c r="D20" s="113" t="s">
        <v>3562</v>
      </c>
      <c r="E20" s="113" t="s">
        <v>3562</v>
      </c>
      <c r="F20" s="113" t="s">
        <v>3562</v>
      </c>
      <c r="G20" s="113" t="s">
        <v>3562</v>
      </c>
      <c r="H20" s="113" t="s">
        <v>3562</v>
      </c>
      <c r="I20" s="59">
        <v>0</v>
      </c>
      <c r="J20" s="113" t="s">
        <v>3562</v>
      </c>
      <c r="K20" s="113" t="s">
        <v>3562</v>
      </c>
      <c r="L20" s="58">
        <v>0</v>
      </c>
      <c r="M20" s="59">
        <v>0</v>
      </c>
      <c r="N20" s="113" t="s">
        <v>3562</v>
      </c>
      <c r="O20" s="59">
        <v>0</v>
      </c>
      <c r="P20" s="113" t="s">
        <v>3562</v>
      </c>
      <c r="Q20" s="58">
        <v>0</v>
      </c>
      <c r="R20" s="58">
        <v>0</v>
      </c>
    </row>
    <row r="21" spans="1:18">
      <c r="A21" t="s">
        <v>177</v>
      </c>
      <c r="B21" t="s">
        <v>177</v>
      </c>
      <c r="C21" s="113" t="s">
        <v>3562</v>
      </c>
      <c r="D21" s="113" t="s">
        <v>3562</v>
      </c>
      <c r="E21" t="s">
        <v>177</v>
      </c>
      <c r="F21" t="s">
        <v>177</v>
      </c>
      <c r="G21" s="113" t="s">
        <v>3562</v>
      </c>
      <c r="H21" s="113" t="s">
        <v>3562</v>
      </c>
      <c r="I21" s="55">
        <v>0</v>
      </c>
      <c r="J21" t="s">
        <v>177</v>
      </c>
      <c r="K21" s="56">
        <v>0</v>
      </c>
      <c r="L21" s="56">
        <v>0</v>
      </c>
      <c r="M21" s="55">
        <v>0</v>
      </c>
      <c r="N21" s="55">
        <v>0</v>
      </c>
      <c r="O21" s="55">
        <v>0</v>
      </c>
      <c r="P21" s="56">
        <v>0</v>
      </c>
      <c r="Q21" s="56">
        <v>0</v>
      </c>
      <c r="R21" s="56">
        <v>0</v>
      </c>
    </row>
    <row r="22" spans="1:18">
      <c r="A22" s="57" t="s">
        <v>1909</v>
      </c>
      <c r="B22" s="112" t="s">
        <v>3562</v>
      </c>
      <c r="C22" s="113" t="s">
        <v>3562</v>
      </c>
      <c r="D22" s="113" t="s">
        <v>3562</v>
      </c>
      <c r="E22" s="113" t="s">
        <v>3562</v>
      </c>
      <c r="F22" s="113" t="s">
        <v>3562</v>
      </c>
      <c r="G22" s="113" t="s">
        <v>3562</v>
      </c>
      <c r="H22" s="113" t="s">
        <v>3562</v>
      </c>
      <c r="I22" s="59">
        <v>0</v>
      </c>
      <c r="J22" s="113" t="s">
        <v>3562</v>
      </c>
      <c r="K22" s="113" t="s">
        <v>3562</v>
      </c>
      <c r="L22" s="58">
        <v>0</v>
      </c>
      <c r="M22" s="59">
        <v>0</v>
      </c>
      <c r="N22" s="113" t="s">
        <v>3562</v>
      </c>
      <c r="O22" s="59">
        <v>0</v>
      </c>
      <c r="P22" s="113" t="s">
        <v>3562</v>
      </c>
      <c r="Q22" s="58">
        <v>0</v>
      </c>
      <c r="R22" s="58">
        <v>0</v>
      </c>
    </row>
    <row r="23" spans="1:18">
      <c r="A23" t="s">
        <v>177</v>
      </c>
      <c r="B23" t="s">
        <v>177</v>
      </c>
      <c r="C23" s="113" t="s">
        <v>3562</v>
      </c>
      <c r="D23" s="113" t="s">
        <v>3562</v>
      </c>
      <c r="E23" t="s">
        <v>177</v>
      </c>
      <c r="F23" t="s">
        <v>177</v>
      </c>
      <c r="G23" s="113" t="s">
        <v>3562</v>
      </c>
      <c r="H23" s="113" t="s">
        <v>3562</v>
      </c>
      <c r="I23" s="55">
        <v>0</v>
      </c>
      <c r="J23" t="s">
        <v>177</v>
      </c>
      <c r="K23" s="56">
        <v>0</v>
      </c>
      <c r="L23" s="56">
        <v>0</v>
      </c>
      <c r="M23" s="55">
        <v>0</v>
      </c>
      <c r="N23" s="55">
        <v>0</v>
      </c>
      <c r="O23" s="55">
        <v>0</v>
      </c>
      <c r="P23" s="56">
        <v>0</v>
      </c>
      <c r="Q23" s="56">
        <v>0</v>
      </c>
      <c r="R23" s="56">
        <v>0</v>
      </c>
    </row>
    <row r="24" spans="1:18">
      <c r="A24" t="s">
        <v>186</v>
      </c>
      <c r="B24" s="112" t="s">
        <v>3562</v>
      </c>
      <c r="C24" s="113" t="s">
        <v>3562</v>
      </c>
      <c r="D24" s="113" t="s">
        <v>3562</v>
      </c>
      <c r="E24" s="113" t="s">
        <v>3562</v>
      </c>
      <c r="F24" s="113" t="s">
        <v>3562</v>
      </c>
      <c r="G24" s="113" t="s">
        <v>3562</v>
      </c>
      <c r="H24" s="113" t="s">
        <v>3562</v>
      </c>
      <c r="I24" s="113" t="s">
        <v>3562</v>
      </c>
      <c r="J24" s="113" t="s">
        <v>3562</v>
      </c>
      <c r="K24" s="113" t="s">
        <v>3562</v>
      </c>
      <c r="L24" s="113" t="s">
        <v>3562</v>
      </c>
      <c r="M24" s="113" t="s">
        <v>3562</v>
      </c>
      <c r="N24" s="113" t="s">
        <v>3562</v>
      </c>
      <c r="O24" s="113" t="s">
        <v>3562</v>
      </c>
      <c r="P24" s="113" t="s">
        <v>3562</v>
      </c>
      <c r="Q24" s="113" t="s">
        <v>3562</v>
      </c>
      <c r="R24" s="113" t="s">
        <v>3562</v>
      </c>
    </row>
    <row r="25" spans="1:18">
      <c r="A25" t="s">
        <v>298</v>
      </c>
      <c r="B25" s="112" t="s">
        <v>3562</v>
      </c>
      <c r="C25" s="113" t="s">
        <v>3562</v>
      </c>
      <c r="D25" s="113" t="s">
        <v>3562</v>
      </c>
      <c r="E25" s="113" t="s">
        <v>3562</v>
      </c>
      <c r="F25" s="113" t="s">
        <v>3562</v>
      </c>
      <c r="G25" s="113" t="s">
        <v>3562</v>
      </c>
      <c r="H25" s="113" t="s">
        <v>3562</v>
      </c>
      <c r="I25" s="113" t="s">
        <v>3562</v>
      </c>
      <c r="J25" s="113" t="s">
        <v>3562</v>
      </c>
      <c r="K25" s="113" t="s">
        <v>3562</v>
      </c>
      <c r="L25" s="113" t="s">
        <v>3562</v>
      </c>
      <c r="M25" s="113" t="s">
        <v>3562</v>
      </c>
      <c r="N25" s="113" t="s">
        <v>3562</v>
      </c>
      <c r="O25" s="113" t="s">
        <v>3562</v>
      </c>
      <c r="P25" s="113" t="s">
        <v>3562</v>
      </c>
      <c r="Q25" s="113" t="s">
        <v>3562</v>
      </c>
      <c r="R25" s="113" t="s">
        <v>3562</v>
      </c>
    </row>
    <row r="26" spans="1:18">
      <c r="A26" t="s">
        <v>299</v>
      </c>
      <c r="B26" s="112" t="s">
        <v>3562</v>
      </c>
      <c r="C26" s="113" t="s">
        <v>3562</v>
      </c>
      <c r="D26" s="113" t="s">
        <v>3562</v>
      </c>
      <c r="E26" s="113" t="s">
        <v>3562</v>
      </c>
      <c r="F26" s="113" t="s">
        <v>3562</v>
      </c>
      <c r="G26" s="113" t="s">
        <v>3562</v>
      </c>
      <c r="H26" s="113" t="s">
        <v>3562</v>
      </c>
      <c r="I26" s="113" t="s">
        <v>3562</v>
      </c>
      <c r="J26" s="113" t="s">
        <v>3562</v>
      </c>
      <c r="K26" s="113" t="s">
        <v>3562</v>
      </c>
      <c r="L26" s="113" t="s">
        <v>3562</v>
      </c>
      <c r="M26" s="113" t="s">
        <v>3562</v>
      </c>
      <c r="N26" s="113" t="s">
        <v>3562</v>
      </c>
      <c r="O26" s="113" t="s">
        <v>3562</v>
      </c>
      <c r="P26" s="113" t="s">
        <v>3562</v>
      </c>
      <c r="Q26" s="113" t="s">
        <v>3562</v>
      </c>
      <c r="R26" s="113" t="s">
        <v>3562</v>
      </c>
    </row>
    <row r="27" spans="1:18">
      <c r="A27" t="s">
        <v>300</v>
      </c>
      <c r="B27" s="112" t="s">
        <v>3562</v>
      </c>
      <c r="C27" s="113" t="s">
        <v>3562</v>
      </c>
      <c r="D27" s="113" t="s">
        <v>3562</v>
      </c>
      <c r="E27" s="113" t="s">
        <v>3562</v>
      </c>
      <c r="F27" s="113" t="s">
        <v>3562</v>
      </c>
      <c r="G27" s="113" t="s">
        <v>3562</v>
      </c>
      <c r="H27" s="113" t="s">
        <v>3562</v>
      </c>
      <c r="I27" s="113" t="s">
        <v>3562</v>
      </c>
      <c r="J27" s="113" t="s">
        <v>3562</v>
      </c>
      <c r="K27" s="113" t="s">
        <v>3562</v>
      </c>
      <c r="L27" s="113" t="s">
        <v>3562</v>
      </c>
      <c r="M27" s="113" t="s">
        <v>3562</v>
      </c>
      <c r="N27" s="113" t="s">
        <v>3562</v>
      </c>
      <c r="O27" s="113" t="s">
        <v>3562</v>
      </c>
      <c r="P27" s="113" t="s">
        <v>3562</v>
      </c>
      <c r="Q27" s="113" t="s">
        <v>3562</v>
      </c>
      <c r="R27" s="113" t="s">
        <v>3562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3561</v>
      </c>
    </row>
    <row r="2" spans="1:20" s="1" customFormat="1">
      <c r="A2" s="2" t="s">
        <v>1</v>
      </c>
      <c r="B2" s="9" t="s">
        <v>2772</v>
      </c>
    </row>
    <row r="3" spans="1:20" s="1" customFormat="1">
      <c r="A3" s="2" t="s">
        <v>2</v>
      </c>
      <c r="B3" s="20" t="s">
        <v>2773</v>
      </c>
    </row>
    <row r="4" spans="1:20" s="1" customFormat="1">
      <c r="A4" s="2" t="s">
        <v>3</v>
      </c>
      <c r="B4" s="61" t="s">
        <v>165</v>
      </c>
    </row>
    <row r="5" spans="1:20" ht="18.75">
      <c r="A5" s="88" t="s">
        <v>85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90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20" t="s">
        <v>52</v>
      </c>
      <c r="M6" s="120" t="s">
        <v>155</v>
      </c>
      <c r="N6" s="33" t="s">
        <v>156</v>
      </c>
      <c r="O6" s="33" t="s">
        <v>5</v>
      </c>
      <c r="P6" s="33" t="s">
        <v>69</v>
      </c>
      <c r="Q6" s="33" t="s">
        <v>54</v>
      </c>
      <c r="R6" s="34" t="s">
        <v>151</v>
      </c>
      <c r="T6" s="13"/>
    </row>
    <row r="7" spans="1:20" s="15" customFormat="1">
      <c r="A7" s="105" t="s">
        <v>3562</v>
      </c>
      <c r="B7" s="106" t="s">
        <v>3562</v>
      </c>
      <c r="C7" s="106" t="s">
        <v>3562</v>
      </c>
      <c r="D7" s="106" t="s">
        <v>3562</v>
      </c>
      <c r="E7" s="106" t="s">
        <v>3562</v>
      </c>
      <c r="F7" s="106" t="s">
        <v>3562</v>
      </c>
      <c r="G7" s="106" t="s">
        <v>3562</v>
      </c>
      <c r="H7" s="21" t="s">
        <v>70</v>
      </c>
      <c r="I7" s="21" t="s">
        <v>71</v>
      </c>
      <c r="J7" s="106" t="s">
        <v>3562</v>
      </c>
      <c r="K7" s="21" t="s">
        <v>7</v>
      </c>
      <c r="L7" s="21" t="s">
        <v>7</v>
      </c>
      <c r="M7" s="21" t="s">
        <v>152</v>
      </c>
      <c r="N7" s="106" t="s">
        <v>3562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107" t="s">
        <v>3562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118</v>
      </c>
      <c r="B9" s="108" t="s">
        <v>3562</v>
      </c>
      <c r="C9" s="108" t="s">
        <v>3562</v>
      </c>
      <c r="D9" s="108" t="s">
        <v>3562</v>
      </c>
      <c r="E9" s="108" t="s">
        <v>3562</v>
      </c>
      <c r="F9" s="108" t="s">
        <v>3562</v>
      </c>
      <c r="G9" s="108" t="s">
        <v>3562</v>
      </c>
      <c r="H9" s="108" t="s">
        <v>3562</v>
      </c>
      <c r="I9" s="53">
        <v>4.88</v>
      </c>
      <c r="J9" s="108" t="s">
        <v>3562</v>
      </c>
      <c r="K9" s="108" t="s">
        <v>3562</v>
      </c>
      <c r="L9" s="54">
        <v>4.4999999999999998E-2</v>
      </c>
      <c r="M9" s="53">
        <v>1820076.24</v>
      </c>
      <c r="N9" s="108" t="s">
        <v>3562</v>
      </c>
      <c r="O9" s="53">
        <v>1986.1461445739269</v>
      </c>
      <c r="P9" s="108" t="s">
        <v>3562</v>
      </c>
      <c r="Q9" s="54">
        <v>1</v>
      </c>
      <c r="R9" s="54">
        <v>1.6299999999999999E-2</v>
      </c>
      <c r="S9" s="25"/>
    </row>
    <row r="10" spans="1:20">
      <c r="A10" s="57" t="s">
        <v>172</v>
      </c>
      <c r="B10" s="113" t="s">
        <v>3562</v>
      </c>
      <c r="C10" s="113" t="s">
        <v>3562</v>
      </c>
      <c r="D10" s="113" t="s">
        <v>3562</v>
      </c>
      <c r="E10" s="113" t="s">
        <v>3562</v>
      </c>
      <c r="F10" s="113" t="s">
        <v>3562</v>
      </c>
      <c r="G10" s="113" t="s">
        <v>3562</v>
      </c>
      <c r="H10" s="113" t="s">
        <v>3562</v>
      </c>
      <c r="I10" s="59">
        <v>4.3600000000000003</v>
      </c>
      <c r="J10" s="113" t="s">
        <v>3562</v>
      </c>
      <c r="K10" s="113" t="s">
        <v>3562</v>
      </c>
      <c r="L10" s="58">
        <v>4.4200000000000003E-2</v>
      </c>
      <c r="M10" s="59">
        <v>1765323.5</v>
      </c>
      <c r="N10" s="113" t="s">
        <v>3562</v>
      </c>
      <c r="O10" s="59">
        <v>1858.9521659803631</v>
      </c>
      <c r="P10" s="113" t="s">
        <v>3562</v>
      </c>
      <c r="Q10" s="58">
        <v>0.93600000000000005</v>
      </c>
      <c r="R10" s="58">
        <v>1.5299999999999999E-2</v>
      </c>
    </row>
    <row r="11" spans="1:20">
      <c r="A11" s="57" t="s">
        <v>1904</v>
      </c>
      <c r="B11" s="113" t="s">
        <v>3562</v>
      </c>
      <c r="C11" s="113" t="s">
        <v>3562</v>
      </c>
      <c r="D11" s="113" t="s">
        <v>3562</v>
      </c>
      <c r="E11" s="113" t="s">
        <v>3562</v>
      </c>
      <c r="F11" s="113" t="s">
        <v>3562</v>
      </c>
      <c r="G11" s="113" t="s">
        <v>3562</v>
      </c>
      <c r="H11" s="113" t="s">
        <v>3562</v>
      </c>
      <c r="I11" s="59">
        <v>6.48</v>
      </c>
      <c r="J11" s="113" t="s">
        <v>3562</v>
      </c>
      <c r="K11" s="113" t="s">
        <v>3562</v>
      </c>
      <c r="L11" s="58">
        <v>2.7E-2</v>
      </c>
      <c r="M11" s="59">
        <v>770266.16</v>
      </c>
      <c r="N11" s="113" t="s">
        <v>3562</v>
      </c>
      <c r="O11" s="59">
        <v>924.2619082727341</v>
      </c>
      <c r="P11" s="113" t="s">
        <v>3562</v>
      </c>
      <c r="Q11" s="58">
        <v>0.46539999999999998</v>
      </c>
      <c r="R11" s="58">
        <v>7.6E-3</v>
      </c>
    </row>
    <row r="12" spans="1:20">
      <c r="A12" t="s">
        <v>1910</v>
      </c>
      <c r="B12" t="s">
        <v>1911</v>
      </c>
      <c r="C12" t="s">
        <v>108</v>
      </c>
      <c r="D12" t="s">
        <v>313</v>
      </c>
      <c r="E12" t="s">
        <v>110</v>
      </c>
      <c r="F12" t="s">
        <v>174</v>
      </c>
      <c r="G12" t="s">
        <v>175</v>
      </c>
      <c r="H12" t="s">
        <v>1912</v>
      </c>
      <c r="I12" s="55">
        <v>6.12</v>
      </c>
      <c r="J12" t="s">
        <v>98</v>
      </c>
      <c r="K12" s="56">
        <v>4.9000000000000002E-2</v>
      </c>
      <c r="L12" s="56">
        <v>2.6599999999999999E-2</v>
      </c>
      <c r="M12" s="55">
        <v>130221.39</v>
      </c>
      <c r="N12" s="55">
        <v>153.22999999999999</v>
      </c>
      <c r="O12" s="55">
        <v>199.53823589699999</v>
      </c>
      <c r="P12" s="56">
        <v>1E-4</v>
      </c>
      <c r="Q12" s="56">
        <v>0.10050000000000001</v>
      </c>
      <c r="R12" s="56">
        <v>1.6000000000000001E-3</v>
      </c>
    </row>
    <row r="13" spans="1:20">
      <c r="A13" t="s">
        <v>1913</v>
      </c>
      <c r="B13" t="s">
        <v>1914</v>
      </c>
      <c r="C13" t="s">
        <v>108</v>
      </c>
      <c r="D13" t="s">
        <v>313</v>
      </c>
      <c r="E13" t="s">
        <v>110</v>
      </c>
      <c r="F13" t="s">
        <v>174</v>
      </c>
      <c r="G13" t="s">
        <v>175</v>
      </c>
      <c r="H13" t="s">
        <v>1915</v>
      </c>
      <c r="I13" s="55">
        <v>9.7899999999999991</v>
      </c>
      <c r="J13" t="s">
        <v>98</v>
      </c>
      <c r="K13" s="56">
        <v>4.1000000000000002E-2</v>
      </c>
      <c r="L13" s="56">
        <v>2.8299999999999999E-2</v>
      </c>
      <c r="M13" s="55">
        <v>275223.5</v>
      </c>
      <c r="N13" s="55">
        <v>132.19</v>
      </c>
      <c r="O13" s="55">
        <v>363.81794465000002</v>
      </c>
      <c r="P13" s="56">
        <v>1E-4</v>
      </c>
      <c r="Q13" s="56">
        <v>0.1832</v>
      </c>
      <c r="R13" s="56">
        <v>3.0000000000000001E-3</v>
      </c>
    </row>
    <row r="14" spans="1:20">
      <c r="A14" t="s">
        <v>1916</v>
      </c>
      <c r="B14" t="s">
        <v>1917</v>
      </c>
      <c r="C14" t="s">
        <v>108</v>
      </c>
      <c r="D14" t="s">
        <v>1918</v>
      </c>
      <c r="E14" t="s">
        <v>682</v>
      </c>
      <c r="F14" t="s">
        <v>310</v>
      </c>
      <c r="G14" t="s">
        <v>127</v>
      </c>
      <c r="H14" t="s">
        <v>1919</v>
      </c>
      <c r="I14" s="55">
        <v>5.29</v>
      </c>
      <c r="J14" t="s">
        <v>98</v>
      </c>
      <c r="K14" s="56">
        <v>2.1399999999999999E-2</v>
      </c>
      <c r="L14" s="56">
        <v>2.1499999999999998E-2</v>
      </c>
      <c r="M14" s="55">
        <v>86327.55</v>
      </c>
      <c r="N14" s="55">
        <v>113.7</v>
      </c>
      <c r="O14" s="55">
        <v>98.154424349999999</v>
      </c>
      <c r="P14" s="56">
        <v>2.0000000000000001E-4</v>
      </c>
      <c r="Q14" s="56">
        <v>4.9399999999999999E-2</v>
      </c>
      <c r="R14" s="56">
        <v>8.0000000000000004E-4</v>
      </c>
    </row>
    <row r="15" spans="1:20">
      <c r="A15" t="s">
        <v>1920</v>
      </c>
      <c r="B15" t="s">
        <v>1921</v>
      </c>
      <c r="C15" t="s">
        <v>108</v>
      </c>
      <c r="D15" t="s">
        <v>435</v>
      </c>
      <c r="E15" t="s">
        <v>309</v>
      </c>
      <c r="F15" t="s">
        <v>343</v>
      </c>
      <c r="G15" t="s">
        <v>175</v>
      </c>
      <c r="H15" t="s">
        <v>1922</v>
      </c>
      <c r="I15" s="55">
        <v>3.16</v>
      </c>
      <c r="J15" t="s">
        <v>98</v>
      </c>
      <c r="K15" s="56">
        <v>6.0499999999999998E-2</v>
      </c>
      <c r="L15" s="56">
        <v>1.6400000000000001E-2</v>
      </c>
      <c r="M15" s="55">
        <v>46.17</v>
      </c>
      <c r="N15" s="55">
        <v>169</v>
      </c>
      <c r="O15" s="55">
        <v>7.8027299999999994E-2</v>
      </c>
      <c r="P15" s="56">
        <v>0</v>
      </c>
      <c r="Q15" s="56">
        <v>0</v>
      </c>
      <c r="R15" s="56">
        <v>0</v>
      </c>
    </row>
    <row r="16" spans="1:20">
      <c r="A16" t="s">
        <v>1923</v>
      </c>
      <c r="B16" t="s">
        <v>1924</v>
      </c>
      <c r="C16" t="s">
        <v>108</v>
      </c>
      <c r="D16" t="s">
        <v>1925</v>
      </c>
      <c r="E16" t="s">
        <v>110</v>
      </c>
      <c r="F16" t="s">
        <v>318</v>
      </c>
      <c r="G16" t="s">
        <v>127</v>
      </c>
      <c r="H16" t="s">
        <v>1926</v>
      </c>
      <c r="I16" s="55">
        <v>1.65</v>
      </c>
      <c r="J16" t="s">
        <v>98</v>
      </c>
      <c r="K16" s="56">
        <v>5.6000000000000001E-2</v>
      </c>
      <c r="L16" s="56">
        <v>2.35E-2</v>
      </c>
      <c r="M16" s="55">
        <v>22885.33</v>
      </c>
      <c r="N16" s="55">
        <v>141.88</v>
      </c>
      <c r="O16" s="55">
        <v>32.469706203999998</v>
      </c>
      <c r="P16" s="56">
        <v>1E-4</v>
      </c>
      <c r="Q16" s="56">
        <v>1.6299999999999999E-2</v>
      </c>
      <c r="R16" s="56">
        <v>2.9999999999999997E-4</v>
      </c>
    </row>
    <row r="17" spans="1:18">
      <c r="A17" t="s">
        <v>1927</v>
      </c>
      <c r="B17" t="s">
        <v>1928</v>
      </c>
      <c r="C17" t="s">
        <v>108</v>
      </c>
      <c r="D17" t="s">
        <v>1929</v>
      </c>
      <c r="E17" t="s">
        <v>111</v>
      </c>
      <c r="F17" t="s">
        <v>358</v>
      </c>
      <c r="G17" t="s">
        <v>127</v>
      </c>
      <c r="H17" t="s">
        <v>1930</v>
      </c>
      <c r="I17" s="55">
        <v>2.5299999999999998</v>
      </c>
      <c r="J17" t="s">
        <v>98</v>
      </c>
      <c r="K17" s="56">
        <v>4.2500000000000003E-2</v>
      </c>
      <c r="L17" s="56">
        <v>4.1799999999999997E-2</v>
      </c>
      <c r="M17" s="55">
        <v>84343.09</v>
      </c>
      <c r="N17" s="55">
        <v>101.45</v>
      </c>
      <c r="O17" s="55">
        <v>85.566064804999996</v>
      </c>
      <c r="P17" s="56">
        <v>4.0000000000000002E-4</v>
      </c>
      <c r="Q17" s="56">
        <v>4.3099999999999999E-2</v>
      </c>
      <c r="R17" s="56">
        <v>6.9999999999999999E-4</v>
      </c>
    </row>
    <row r="18" spans="1:18">
      <c r="A18" t="s">
        <v>1931</v>
      </c>
      <c r="B18" t="s">
        <v>1932</v>
      </c>
      <c r="C18" t="s">
        <v>108</v>
      </c>
      <c r="D18" t="s">
        <v>1933</v>
      </c>
      <c r="E18" t="s">
        <v>110</v>
      </c>
      <c r="F18" t="s">
        <v>464</v>
      </c>
      <c r="G18" t="s">
        <v>175</v>
      </c>
      <c r="H18" t="s">
        <v>1934</v>
      </c>
      <c r="I18" s="55">
        <v>3.46</v>
      </c>
      <c r="J18" t="s">
        <v>98</v>
      </c>
      <c r="K18" s="56">
        <v>3.6400000000000002E-2</v>
      </c>
      <c r="L18" s="56">
        <v>3.2399999999999998E-2</v>
      </c>
      <c r="M18" s="55">
        <v>62820.32</v>
      </c>
      <c r="N18" s="55">
        <v>102.04</v>
      </c>
      <c r="O18" s="55">
        <v>64.101854528000004</v>
      </c>
      <c r="P18" s="56">
        <v>1E-4</v>
      </c>
      <c r="Q18" s="56">
        <v>3.2300000000000002E-2</v>
      </c>
      <c r="R18" s="56">
        <v>5.0000000000000001E-4</v>
      </c>
    </row>
    <row r="19" spans="1:18">
      <c r="A19" t="s">
        <v>1935</v>
      </c>
      <c r="B19" t="s">
        <v>1936</v>
      </c>
      <c r="C19" t="s">
        <v>108</v>
      </c>
      <c r="D19" t="s">
        <v>1937</v>
      </c>
      <c r="E19" t="s">
        <v>309</v>
      </c>
      <c r="F19" t="s">
        <v>477</v>
      </c>
      <c r="G19" t="s">
        <v>127</v>
      </c>
      <c r="H19" t="s">
        <v>1938</v>
      </c>
      <c r="I19" s="55">
        <v>2.48</v>
      </c>
      <c r="J19" t="s">
        <v>98</v>
      </c>
      <c r="K19" s="56">
        <v>8.5000000000000006E-3</v>
      </c>
      <c r="L19" s="56">
        <v>3.8699999999999998E-2</v>
      </c>
      <c r="M19" s="55">
        <v>78525.399999999994</v>
      </c>
      <c r="N19" s="55">
        <v>102.56</v>
      </c>
      <c r="O19" s="55">
        <v>80.535650239999995</v>
      </c>
      <c r="P19" s="56">
        <v>2.0000000000000001E-4</v>
      </c>
      <c r="Q19" s="56">
        <v>4.0500000000000001E-2</v>
      </c>
      <c r="R19" s="56">
        <v>6.9999999999999999E-4</v>
      </c>
    </row>
    <row r="20" spans="1:18">
      <c r="A20" t="s">
        <v>1939</v>
      </c>
      <c r="B20" t="s">
        <v>1940</v>
      </c>
      <c r="C20" t="s">
        <v>108</v>
      </c>
      <c r="D20" t="s">
        <v>1941</v>
      </c>
      <c r="E20" t="s">
        <v>103</v>
      </c>
      <c r="F20" s="68" t="s">
        <v>2810</v>
      </c>
      <c r="G20" s="111" t="s">
        <v>3562</v>
      </c>
      <c r="H20" t="s">
        <v>1942</v>
      </c>
      <c r="I20" s="55">
        <v>0</v>
      </c>
      <c r="J20" t="s">
        <v>98</v>
      </c>
      <c r="K20" s="56">
        <v>5.6000000000000001E-2</v>
      </c>
      <c r="L20" s="56">
        <v>0</v>
      </c>
      <c r="M20" s="55">
        <v>29873.41</v>
      </c>
      <c r="N20" s="55">
        <v>9.9999999999999995E-7</v>
      </c>
      <c r="O20" s="55">
        <v>2.9873410000000003E-7</v>
      </c>
      <c r="P20" s="56">
        <v>1E-4</v>
      </c>
      <c r="Q20" s="56">
        <v>0</v>
      </c>
      <c r="R20" s="56">
        <v>0</v>
      </c>
    </row>
    <row r="21" spans="1:18">
      <c r="A21" s="57" t="s">
        <v>1905</v>
      </c>
      <c r="B21" s="113" t="s">
        <v>3562</v>
      </c>
      <c r="C21" s="113" t="s">
        <v>3562</v>
      </c>
      <c r="D21" s="113" t="s">
        <v>3562</v>
      </c>
      <c r="E21" s="113" t="s">
        <v>3562</v>
      </c>
      <c r="F21" s="113" t="s">
        <v>3562</v>
      </c>
      <c r="G21" s="113" t="s">
        <v>3562</v>
      </c>
      <c r="H21" s="113" t="s">
        <v>3562</v>
      </c>
      <c r="I21" s="59">
        <v>2.27</v>
      </c>
      <c r="J21" s="113" t="s">
        <v>3562</v>
      </c>
      <c r="K21" s="113" t="s">
        <v>3562</v>
      </c>
      <c r="L21" s="58">
        <v>6.1199999999999997E-2</v>
      </c>
      <c r="M21" s="59">
        <v>994254.33</v>
      </c>
      <c r="N21" s="113" t="s">
        <v>3562</v>
      </c>
      <c r="O21" s="59">
        <v>931.55435036302003</v>
      </c>
      <c r="P21" s="113" t="s">
        <v>3562</v>
      </c>
      <c r="Q21" s="58">
        <v>0.46899999999999997</v>
      </c>
      <c r="R21" s="58">
        <v>7.7000000000000002E-3</v>
      </c>
    </row>
    <row r="22" spans="1:18">
      <c r="A22" t="s">
        <v>1946</v>
      </c>
      <c r="B22" t="s">
        <v>1947</v>
      </c>
      <c r="C22" t="s">
        <v>108</v>
      </c>
      <c r="D22" t="s">
        <v>1918</v>
      </c>
      <c r="E22" t="s">
        <v>682</v>
      </c>
      <c r="F22" t="s">
        <v>310</v>
      </c>
      <c r="G22" t="s">
        <v>127</v>
      </c>
      <c r="H22" t="s">
        <v>1919</v>
      </c>
      <c r="I22" s="55">
        <v>1.17</v>
      </c>
      <c r="J22" t="s">
        <v>98</v>
      </c>
      <c r="K22" s="56">
        <v>2.5000000000000001E-2</v>
      </c>
      <c r="L22" s="56">
        <v>4.41E-2</v>
      </c>
      <c r="M22" s="55">
        <v>177434.03</v>
      </c>
      <c r="N22" s="55">
        <v>98.59</v>
      </c>
      <c r="O22" s="55">
        <v>174.932210177</v>
      </c>
      <c r="P22" s="56">
        <v>4.0000000000000002E-4</v>
      </c>
      <c r="Q22" s="56">
        <v>8.8099999999999998E-2</v>
      </c>
      <c r="R22" s="56">
        <v>1.4E-3</v>
      </c>
    </row>
    <row r="23" spans="1:18">
      <c r="A23" t="s">
        <v>1948</v>
      </c>
      <c r="B23" t="s">
        <v>1949</v>
      </c>
      <c r="C23" t="s">
        <v>108</v>
      </c>
      <c r="D23" t="s">
        <v>1918</v>
      </c>
      <c r="E23" t="s">
        <v>682</v>
      </c>
      <c r="F23" t="s">
        <v>310</v>
      </c>
      <c r="G23" t="s">
        <v>127</v>
      </c>
      <c r="H23" t="s">
        <v>1919</v>
      </c>
      <c r="I23" s="55">
        <v>4.8899999999999997</v>
      </c>
      <c r="J23" t="s">
        <v>98</v>
      </c>
      <c r="K23" s="56">
        <v>3.7400000000000003E-2</v>
      </c>
      <c r="L23" s="56">
        <v>4.87E-2</v>
      </c>
      <c r="M23" s="55">
        <v>71365.240000000005</v>
      </c>
      <c r="N23" s="55">
        <v>95.74</v>
      </c>
      <c r="O23" s="55">
        <v>68.325080775999993</v>
      </c>
      <c r="P23" s="56">
        <v>1E-4</v>
      </c>
      <c r="Q23" s="56">
        <v>3.44E-2</v>
      </c>
      <c r="R23" s="56">
        <v>5.9999999999999995E-4</v>
      </c>
    </row>
    <row r="24" spans="1:18">
      <c r="A24" t="s">
        <v>1950</v>
      </c>
      <c r="B24" t="s">
        <v>1951</v>
      </c>
      <c r="C24" t="s">
        <v>108</v>
      </c>
      <c r="D24" t="s">
        <v>1952</v>
      </c>
      <c r="E24" t="s">
        <v>336</v>
      </c>
      <c r="F24" t="s">
        <v>358</v>
      </c>
      <c r="G24" t="s">
        <v>127</v>
      </c>
      <c r="H24" t="s">
        <v>268</v>
      </c>
      <c r="I24" s="55">
        <v>2.2400000000000002</v>
      </c>
      <c r="J24" t="s">
        <v>98</v>
      </c>
      <c r="K24" s="56">
        <v>3.1E-2</v>
      </c>
      <c r="L24" s="56">
        <v>4.7500000000000001E-2</v>
      </c>
      <c r="M24" s="55">
        <v>200934.92</v>
      </c>
      <c r="N24" s="55">
        <v>96.57</v>
      </c>
      <c r="O24" s="55">
        <v>194.04285224399999</v>
      </c>
      <c r="P24" s="56">
        <v>2.9999999999999997E-4</v>
      </c>
      <c r="Q24" s="56">
        <v>9.7699999999999995E-2</v>
      </c>
      <c r="R24" s="56">
        <v>1.6000000000000001E-3</v>
      </c>
    </row>
    <row r="25" spans="1:18">
      <c r="A25" t="s">
        <v>1953</v>
      </c>
      <c r="B25" t="s">
        <v>1954</v>
      </c>
      <c r="C25" t="s">
        <v>108</v>
      </c>
      <c r="D25" t="s">
        <v>1049</v>
      </c>
      <c r="E25" t="s">
        <v>669</v>
      </c>
      <c r="F25" t="s">
        <v>464</v>
      </c>
      <c r="G25" t="s">
        <v>175</v>
      </c>
      <c r="H25" t="s">
        <v>1955</v>
      </c>
      <c r="I25" s="55">
        <v>3.52</v>
      </c>
      <c r="J25" t="s">
        <v>98</v>
      </c>
      <c r="K25" s="56">
        <v>3.3500000000000002E-2</v>
      </c>
      <c r="L25" s="56">
        <v>6.2399999999999997E-2</v>
      </c>
      <c r="M25" s="55">
        <v>128736.53</v>
      </c>
      <c r="N25" s="55">
        <v>90.79</v>
      </c>
      <c r="O25" s="55">
        <v>116.87989558699999</v>
      </c>
      <c r="P25" s="56">
        <v>2.0000000000000001E-4</v>
      </c>
      <c r="Q25" s="56">
        <v>5.8799999999999998E-2</v>
      </c>
      <c r="R25" s="56">
        <v>1E-3</v>
      </c>
    </row>
    <row r="26" spans="1:18">
      <c r="A26" t="s">
        <v>1956</v>
      </c>
      <c r="B26" t="s">
        <v>1957</v>
      </c>
      <c r="C26" t="s">
        <v>108</v>
      </c>
      <c r="D26" t="s">
        <v>1958</v>
      </c>
      <c r="E26" t="s">
        <v>336</v>
      </c>
      <c r="F26" t="s">
        <v>541</v>
      </c>
      <c r="G26" t="s">
        <v>175</v>
      </c>
      <c r="H26" t="s">
        <v>1959</v>
      </c>
      <c r="I26" s="55">
        <v>0.99</v>
      </c>
      <c r="J26" t="s">
        <v>98</v>
      </c>
      <c r="K26" s="56">
        <v>3.5499999999999997E-2</v>
      </c>
      <c r="L26" s="56">
        <v>5.4600000000000003E-2</v>
      </c>
      <c r="M26" s="55">
        <v>138073.28</v>
      </c>
      <c r="N26" s="55">
        <v>98.22</v>
      </c>
      <c r="O26" s="55">
        <v>135.615575616</v>
      </c>
      <c r="P26" s="56">
        <v>5.0000000000000001E-4</v>
      </c>
      <c r="Q26" s="56">
        <v>6.83E-2</v>
      </c>
      <c r="R26" s="56">
        <v>1.1000000000000001E-3</v>
      </c>
    </row>
    <row r="27" spans="1:18">
      <c r="A27" t="s">
        <v>1960</v>
      </c>
      <c r="B27" t="s">
        <v>1961</v>
      </c>
      <c r="C27" t="s">
        <v>108</v>
      </c>
      <c r="D27" t="s">
        <v>1962</v>
      </c>
      <c r="E27" t="s">
        <v>111</v>
      </c>
      <c r="F27" t="s">
        <v>546</v>
      </c>
      <c r="G27" t="s">
        <v>127</v>
      </c>
      <c r="H27" t="s">
        <v>1963</v>
      </c>
      <c r="I27" s="55">
        <v>3.91</v>
      </c>
      <c r="J27" t="s">
        <v>98</v>
      </c>
      <c r="K27" s="56">
        <v>7.3300000000000004E-2</v>
      </c>
      <c r="L27" s="56">
        <v>7.3599999999999999E-2</v>
      </c>
      <c r="M27" s="55">
        <v>69036.639999999999</v>
      </c>
      <c r="N27" s="55">
        <v>103.1292</v>
      </c>
      <c r="O27" s="55">
        <v>71.196934538880001</v>
      </c>
      <c r="P27" s="56">
        <v>2.9999999999999997E-4</v>
      </c>
      <c r="Q27" s="56">
        <v>3.5799999999999998E-2</v>
      </c>
      <c r="R27" s="56">
        <v>5.9999999999999995E-4</v>
      </c>
    </row>
    <row r="28" spans="1:18">
      <c r="A28" t="s">
        <v>1943</v>
      </c>
      <c r="B28" t="s">
        <v>1944</v>
      </c>
      <c r="C28" t="s">
        <v>108</v>
      </c>
      <c r="D28" t="s">
        <v>435</v>
      </c>
      <c r="E28" t="s">
        <v>309</v>
      </c>
      <c r="F28" s="68" t="s">
        <v>2810</v>
      </c>
      <c r="G28" s="111" t="s">
        <v>3562</v>
      </c>
      <c r="H28" t="s">
        <v>1945</v>
      </c>
      <c r="I28" s="55">
        <v>2.73</v>
      </c>
      <c r="J28" t="s">
        <v>98</v>
      </c>
      <c r="K28" s="56">
        <v>7.0499999999999993E-2</v>
      </c>
      <c r="L28" s="56">
        <v>6.13E-2</v>
      </c>
      <c r="M28" s="55">
        <v>115865.02</v>
      </c>
      <c r="N28" s="55">
        <v>100</v>
      </c>
      <c r="O28" s="55">
        <v>115.86502</v>
      </c>
      <c r="P28" s="56">
        <v>2.0000000000000001E-4</v>
      </c>
      <c r="Q28" s="56">
        <v>5.8299999999999998E-2</v>
      </c>
      <c r="R28" s="56">
        <v>1E-3</v>
      </c>
    </row>
    <row r="29" spans="1:18">
      <c r="A29" t="s">
        <v>1964</v>
      </c>
      <c r="B29" t="s">
        <v>1965</v>
      </c>
      <c r="C29" t="s">
        <v>108</v>
      </c>
      <c r="D29" t="s">
        <v>1966</v>
      </c>
      <c r="E29" t="s">
        <v>614</v>
      </c>
      <c r="F29" s="68" t="s">
        <v>2810</v>
      </c>
      <c r="G29" s="111" t="s">
        <v>3562</v>
      </c>
      <c r="H29" t="s">
        <v>221</v>
      </c>
      <c r="I29" s="55">
        <v>0.01</v>
      </c>
      <c r="J29" t="s">
        <v>98</v>
      </c>
      <c r="K29" s="56">
        <v>1E-4</v>
      </c>
      <c r="L29" s="56">
        <v>1E-4</v>
      </c>
      <c r="M29" s="55">
        <v>203.95</v>
      </c>
      <c r="N29" s="55">
        <v>29.41732</v>
      </c>
      <c r="O29" s="55">
        <v>5.9996624140000003E-2</v>
      </c>
      <c r="P29" s="56">
        <v>0</v>
      </c>
      <c r="Q29" s="56">
        <v>0</v>
      </c>
      <c r="R29" s="56">
        <v>0</v>
      </c>
    </row>
    <row r="30" spans="1:18">
      <c r="A30" t="s">
        <v>1967</v>
      </c>
      <c r="B30" t="s">
        <v>1968</v>
      </c>
      <c r="C30" t="s">
        <v>108</v>
      </c>
      <c r="D30" t="s">
        <v>1966</v>
      </c>
      <c r="E30" t="s">
        <v>614</v>
      </c>
      <c r="F30" s="68" t="s">
        <v>2810</v>
      </c>
      <c r="G30" s="111" t="s">
        <v>3562</v>
      </c>
      <c r="H30" t="s">
        <v>221</v>
      </c>
      <c r="I30" s="55">
        <v>0.01</v>
      </c>
      <c r="J30" t="s">
        <v>98</v>
      </c>
      <c r="K30" s="56">
        <v>0</v>
      </c>
      <c r="L30" s="56">
        <v>1E-4</v>
      </c>
      <c r="M30" s="55">
        <v>92604.72</v>
      </c>
      <c r="N30" s="55">
        <v>59</v>
      </c>
      <c r="O30" s="55">
        <v>54.636784800000001</v>
      </c>
      <c r="P30" s="56">
        <v>2.0000000000000001E-4</v>
      </c>
      <c r="Q30" s="56">
        <v>2.75E-2</v>
      </c>
      <c r="R30" s="56">
        <v>4.0000000000000002E-4</v>
      </c>
    </row>
    <row r="31" spans="1:18">
      <c r="A31" s="57" t="s">
        <v>303</v>
      </c>
      <c r="B31" s="113" t="s">
        <v>3562</v>
      </c>
      <c r="C31" s="113" t="s">
        <v>3562</v>
      </c>
      <c r="D31" s="113" t="s">
        <v>3562</v>
      </c>
      <c r="E31" s="113" t="s">
        <v>3562</v>
      </c>
      <c r="F31" s="113" t="s">
        <v>3562</v>
      </c>
      <c r="G31" s="113" t="s">
        <v>3562</v>
      </c>
      <c r="H31" s="113" t="s">
        <v>3562</v>
      </c>
      <c r="I31" s="59">
        <v>1.68</v>
      </c>
      <c r="J31" s="113" t="s">
        <v>3562</v>
      </c>
      <c r="K31" s="113" t="s">
        <v>3562</v>
      </c>
      <c r="L31" s="58">
        <v>5.8799999999999998E-2</v>
      </c>
      <c r="M31" s="59">
        <v>803.01</v>
      </c>
      <c r="N31" s="113" t="s">
        <v>3562</v>
      </c>
      <c r="O31" s="59">
        <v>3.135907344609</v>
      </c>
      <c r="P31" s="113" t="s">
        <v>3562</v>
      </c>
      <c r="Q31" s="58">
        <v>1.6000000000000001E-3</v>
      </c>
      <c r="R31" s="58">
        <v>0</v>
      </c>
    </row>
    <row r="32" spans="1:18">
      <c r="A32" t="s">
        <v>1969</v>
      </c>
      <c r="B32" t="s">
        <v>1970</v>
      </c>
      <c r="C32" t="s">
        <v>108</v>
      </c>
      <c r="D32" t="s">
        <v>1971</v>
      </c>
      <c r="E32" t="s">
        <v>103</v>
      </c>
      <c r="F32" t="s">
        <v>318</v>
      </c>
      <c r="G32" t="s">
        <v>127</v>
      </c>
      <c r="H32" t="s">
        <v>1972</v>
      </c>
      <c r="I32" s="55">
        <v>1.68</v>
      </c>
      <c r="J32" t="s">
        <v>100</v>
      </c>
      <c r="K32" s="56">
        <v>7.9699999999999993E-2</v>
      </c>
      <c r="L32" s="56">
        <v>5.8799999999999998E-2</v>
      </c>
      <c r="M32" s="55">
        <v>803.01</v>
      </c>
      <c r="N32" s="55">
        <v>107.67</v>
      </c>
      <c r="O32" s="55">
        <v>3.135907344609</v>
      </c>
      <c r="P32" s="56">
        <v>0</v>
      </c>
      <c r="Q32" s="56">
        <v>1.6000000000000001E-3</v>
      </c>
      <c r="R32" s="56">
        <v>0</v>
      </c>
    </row>
    <row r="33" spans="1:18">
      <c r="A33" s="57" t="s">
        <v>819</v>
      </c>
      <c r="B33" s="113" t="s">
        <v>3562</v>
      </c>
      <c r="C33" s="113" t="s">
        <v>3562</v>
      </c>
      <c r="D33" s="113" t="s">
        <v>3562</v>
      </c>
      <c r="E33" s="113" t="s">
        <v>3562</v>
      </c>
      <c r="F33" s="113" t="s">
        <v>3562</v>
      </c>
      <c r="G33" s="113" t="s">
        <v>3562</v>
      </c>
      <c r="H33" s="113" t="s">
        <v>3562</v>
      </c>
      <c r="I33" s="59">
        <v>0</v>
      </c>
      <c r="J33" s="113" t="s">
        <v>3562</v>
      </c>
      <c r="K33" s="113" t="s">
        <v>3562</v>
      </c>
      <c r="L33" s="58">
        <v>0</v>
      </c>
      <c r="M33" s="59">
        <v>0</v>
      </c>
      <c r="N33" s="113" t="s">
        <v>3562</v>
      </c>
      <c r="O33" s="59">
        <v>0</v>
      </c>
      <c r="P33" s="113" t="s">
        <v>3562</v>
      </c>
      <c r="Q33" s="58">
        <v>0</v>
      </c>
      <c r="R33" s="58">
        <v>0</v>
      </c>
    </row>
    <row r="34" spans="1:18">
      <c r="A34" t="s">
        <v>177</v>
      </c>
      <c r="B34" t="s">
        <v>177</v>
      </c>
      <c r="C34" s="113" t="s">
        <v>3562</v>
      </c>
      <c r="D34" s="113" t="s">
        <v>3562</v>
      </c>
      <c r="E34" t="s">
        <v>177</v>
      </c>
      <c r="F34" t="s">
        <v>177</v>
      </c>
      <c r="G34" s="113" t="s">
        <v>3562</v>
      </c>
      <c r="H34" s="113" t="s">
        <v>3562</v>
      </c>
      <c r="I34" s="55">
        <v>0</v>
      </c>
      <c r="J34" t="s">
        <v>177</v>
      </c>
      <c r="K34" s="56">
        <v>0</v>
      </c>
      <c r="L34" s="56">
        <v>0</v>
      </c>
      <c r="M34" s="55">
        <v>0</v>
      </c>
      <c r="N34" s="55">
        <v>0</v>
      </c>
      <c r="O34" s="55">
        <v>0</v>
      </c>
      <c r="P34" s="56">
        <v>0</v>
      </c>
      <c r="Q34" s="56">
        <v>0</v>
      </c>
      <c r="R34" s="56">
        <v>0</v>
      </c>
    </row>
    <row r="35" spans="1:18">
      <c r="A35" s="57" t="s">
        <v>184</v>
      </c>
      <c r="B35" s="113" t="s">
        <v>3562</v>
      </c>
      <c r="C35" s="113" t="s">
        <v>3562</v>
      </c>
      <c r="D35" s="113" t="s">
        <v>3562</v>
      </c>
      <c r="E35" s="113" t="s">
        <v>3562</v>
      </c>
      <c r="F35" s="113" t="s">
        <v>3562</v>
      </c>
      <c r="G35" s="113" t="s">
        <v>3562</v>
      </c>
      <c r="H35" s="113" t="s">
        <v>3562</v>
      </c>
      <c r="I35" s="59">
        <v>12.44</v>
      </c>
      <c r="J35" s="113" t="s">
        <v>3562</v>
      </c>
      <c r="K35" s="113" t="s">
        <v>3562</v>
      </c>
      <c r="L35" s="58">
        <v>5.6899999999999999E-2</v>
      </c>
      <c r="M35" s="59">
        <v>54752.74</v>
      </c>
      <c r="N35" s="113" t="s">
        <v>3562</v>
      </c>
      <c r="O35" s="59">
        <v>127.1939785935637</v>
      </c>
      <c r="P35" s="113" t="s">
        <v>3562</v>
      </c>
      <c r="Q35" s="58">
        <v>6.4000000000000001E-2</v>
      </c>
      <c r="R35" s="58">
        <v>1E-3</v>
      </c>
    </row>
    <row r="36" spans="1:18">
      <c r="A36" s="57" t="s">
        <v>304</v>
      </c>
      <c r="B36" s="113" t="s">
        <v>3562</v>
      </c>
      <c r="C36" s="113" t="s">
        <v>3562</v>
      </c>
      <c r="D36" s="113" t="s">
        <v>3562</v>
      </c>
      <c r="E36" s="113" t="s">
        <v>3562</v>
      </c>
      <c r="F36" s="113" t="s">
        <v>3562</v>
      </c>
      <c r="G36" s="113" t="s">
        <v>3562</v>
      </c>
      <c r="H36" s="113" t="s">
        <v>3562</v>
      </c>
      <c r="I36" s="59">
        <v>0</v>
      </c>
      <c r="J36" s="113" t="s">
        <v>3562</v>
      </c>
      <c r="K36" s="113" t="s">
        <v>3562</v>
      </c>
      <c r="L36" s="58">
        <v>0</v>
      </c>
      <c r="M36" s="59">
        <v>0</v>
      </c>
      <c r="N36" s="113" t="s">
        <v>3562</v>
      </c>
      <c r="O36" s="59">
        <v>0</v>
      </c>
      <c r="P36" s="113" t="s">
        <v>3562</v>
      </c>
      <c r="Q36" s="58">
        <v>0</v>
      </c>
      <c r="R36" s="58">
        <v>0</v>
      </c>
    </row>
    <row r="37" spans="1:18">
      <c r="A37" t="s">
        <v>177</v>
      </c>
      <c r="B37" t="s">
        <v>177</v>
      </c>
      <c r="C37" s="113" t="s">
        <v>3562</v>
      </c>
      <c r="D37" s="113" t="s">
        <v>3562</v>
      </c>
      <c r="E37" t="s">
        <v>177</v>
      </c>
      <c r="F37" t="s">
        <v>177</v>
      </c>
      <c r="G37" s="113" t="s">
        <v>3562</v>
      </c>
      <c r="H37" s="113" t="s">
        <v>3562</v>
      </c>
      <c r="I37" s="55">
        <v>0</v>
      </c>
      <c r="J37" t="s">
        <v>177</v>
      </c>
      <c r="K37" s="56">
        <v>0</v>
      </c>
      <c r="L37" s="56">
        <v>0</v>
      </c>
      <c r="M37" s="55">
        <v>0</v>
      </c>
      <c r="N37" s="55">
        <v>0</v>
      </c>
      <c r="O37" s="55">
        <v>0</v>
      </c>
      <c r="P37" s="56">
        <v>0</v>
      </c>
      <c r="Q37" s="56">
        <v>0</v>
      </c>
      <c r="R37" s="56">
        <v>0</v>
      </c>
    </row>
    <row r="38" spans="1:18">
      <c r="A38" s="57" t="s">
        <v>305</v>
      </c>
      <c r="B38" s="113" t="s">
        <v>3562</v>
      </c>
      <c r="C38" s="113" t="s">
        <v>3562</v>
      </c>
      <c r="D38" s="113" t="s">
        <v>3562</v>
      </c>
      <c r="E38" s="113" t="s">
        <v>3562</v>
      </c>
      <c r="F38" s="113" t="s">
        <v>3562</v>
      </c>
      <c r="G38" s="113" t="s">
        <v>3562</v>
      </c>
      <c r="H38" s="113" t="s">
        <v>3562</v>
      </c>
      <c r="I38" s="59">
        <v>12.44</v>
      </c>
      <c r="J38" s="113" t="s">
        <v>3562</v>
      </c>
      <c r="K38" s="113" t="s">
        <v>3562</v>
      </c>
      <c r="L38" s="58">
        <v>5.6899999999999999E-2</v>
      </c>
      <c r="M38" s="59">
        <v>54752.74</v>
      </c>
      <c r="N38" s="113" t="s">
        <v>3562</v>
      </c>
      <c r="O38" s="59">
        <v>127.1939785935637</v>
      </c>
      <c r="P38" s="113" t="s">
        <v>3562</v>
      </c>
      <c r="Q38" s="58">
        <v>6.4000000000000001E-2</v>
      </c>
      <c r="R38" s="58">
        <v>1E-3</v>
      </c>
    </row>
    <row r="39" spans="1:18">
      <c r="A39" t="s">
        <v>1973</v>
      </c>
      <c r="B39" t="s">
        <v>1974</v>
      </c>
      <c r="C39" t="s">
        <v>108</v>
      </c>
      <c r="D39" s="111" t="s">
        <v>3562</v>
      </c>
      <c r="E39" t="s">
        <v>1586</v>
      </c>
      <c r="F39" t="s">
        <v>827</v>
      </c>
      <c r="G39" t="s">
        <v>1975</v>
      </c>
      <c r="H39" t="s">
        <v>1976</v>
      </c>
      <c r="I39" s="55">
        <v>10.19</v>
      </c>
      <c r="J39" t="s">
        <v>105</v>
      </c>
      <c r="K39" s="56">
        <v>3.95E-2</v>
      </c>
      <c r="L39" s="56">
        <v>5.3199999999999997E-2</v>
      </c>
      <c r="M39" s="55">
        <v>25112.09</v>
      </c>
      <c r="N39" s="55">
        <v>87.48</v>
      </c>
      <c r="O39" s="55">
        <v>60.172703098981202</v>
      </c>
      <c r="P39" s="56">
        <v>1E-4</v>
      </c>
      <c r="Q39" s="56">
        <v>3.0300000000000001E-2</v>
      </c>
      <c r="R39" s="56">
        <v>5.0000000000000001E-4</v>
      </c>
    </row>
    <row r="40" spans="1:18">
      <c r="A40" t="s">
        <v>1977</v>
      </c>
      <c r="B40" t="s">
        <v>1978</v>
      </c>
      <c r="C40" t="s">
        <v>108</v>
      </c>
      <c r="D40" s="111" t="s">
        <v>3562</v>
      </c>
      <c r="E40" t="s">
        <v>1586</v>
      </c>
      <c r="F40" t="s">
        <v>947</v>
      </c>
      <c r="G40" t="s">
        <v>861</v>
      </c>
      <c r="H40" t="s">
        <v>1979</v>
      </c>
      <c r="I40" s="55">
        <v>14.46</v>
      </c>
      <c r="J40" t="s">
        <v>105</v>
      </c>
      <c r="K40" s="56">
        <v>4.5600000000000002E-2</v>
      </c>
      <c r="L40" s="56">
        <v>6.0199999999999997E-2</v>
      </c>
      <c r="M40" s="55">
        <v>29640.65</v>
      </c>
      <c r="N40" s="55">
        <v>82.55</v>
      </c>
      <c r="O40" s="55">
        <v>67.021275494582497</v>
      </c>
      <c r="P40" s="56">
        <v>2.0000000000000001E-4</v>
      </c>
      <c r="Q40" s="56">
        <v>3.3700000000000001E-2</v>
      </c>
      <c r="R40" s="56">
        <v>5.9999999999999995E-4</v>
      </c>
    </row>
    <row r="41" spans="1:18">
      <c r="A41" t="s">
        <v>186</v>
      </c>
      <c r="B41" s="113" t="s">
        <v>3562</v>
      </c>
      <c r="C41" s="113" t="s">
        <v>3562</v>
      </c>
      <c r="D41" s="113" t="s">
        <v>3562</v>
      </c>
      <c r="E41" s="113" t="s">
        <v>3562</v>
      </c>
      <c r="F41" s="113" t="s">
        <v>3562</v>
      </c>
      <c r="G41" s="113" t="s">
        <v>3562</v>
      </c>
      <c r="H41" s="113" t="s">
        <v>3562</v>
      </c>
      <c r="I41" s="113" t="s">
        <v>3562</v>
      </c>
      <c r="J41" s="113" t="s">
        <v>3562</v>
      </c>
      <c r="K41" s="113" t="s">
        <v>3562</v>
      </c>
      <c r="L41" s="113" t="s">
        <v>3562</v>
      </c>
      <c r="M41" s="113" t="s">
        <v>3562</v>
      </c>
      <c r="N41" s="113" t="s">
        <v>3562</v>
      </c>
      <c r="O41" s="113" t="s">
        <v>3562</v>
      </c>
      <c r="P41" s="113" t="s">
        <v>3562</v>
      </c>
      <c r="Q41" s="113" t="s">
        <v>3562</v>
      </c>
      <c r="R41" s="113" t="s">
        <v>3562</v>
      </c>
    </row>
    <row r="42" spans="1:18">
      <c r="A42" t="s">
        <v>298</v>
      </c>
      <c r="B42" s="113" t="s">
        <v>3562</v>
      </c>
      <c r="C42" s="113" t="s">
        <v>3562</v>
      </c>
      <c r="D42" s="113" t="s">
        <v>3562</v>
      </c>
      <c r="E42" s="113" t="s">
        <v>3562</v>
      </c>
      <c r="F42" s="113" t="s">
        <v>3562</v>
      </c>
      <c r="G42" s="113" t="s">
        <v>3562</v>
      </c>
      <c r="H42" s="113" t="s">
        <v>3562</v>
      </c>
      <c r="I42" s="113" t="s">
        <v>3562</v>
      </c>
      <c r="J42" s="113" t="s">
        <v>3562</v>
      </c>
      <c r="K42" s="113" t="s">
        <v>3562</v>
      </c>
      <c r="L42" s="113" t="s">
        <v>3562</v>
      </c>
      <c r="M42" s="113" t="s">
        <v>3562</v>
      </c>
      <c r="N42" s="113" t="s">
        <v>3562</v>
      </c>
      <c r="O42" s="113" t="s">
        <v>3562</v>
      </c>
      <c r="P42" s="113" t="s">
        <v>3562</v>
      </c>
      <c r="Q42" s="113" t="s">
        <v>3562</v>
      </c>
      <c r="R42" s="113" t="s">
        <v>3562</v>
      </c>
    </row>
    <row r="43" spans="1:18">
      <c r="A43" t="s">
        <v>299</v>
      </c>
      <c r="B43" s="113" t="s">
        <v>3562</v>
      </c>
      <c r="C43" s="113" t="s">
        <v>3562</v>
      </c>
      <c r="D43" s="113" t="s">
        <v>3562</v>
      </c>
      <c r="E43" s="113" t="s">
        <v>3562</v>
      </c>
      <c r="F43" s="113" t="s">
        <v>3562</v>
      </c>
      <c r="G43" s="113" t="s">
        <v>3562</v>
      </c>
      <c r="H43" s="113" t="s">
        <v>3562</v>
      </c>
      <c r="I43" s="113" t="s">
        <v>3562</v>
      </c>
      <c r="J43" s="113" t="s">
        <v>3562</v>
      </c>
      <c r="K43" s="113" t="s">
        <v>3562</v>
      </c>
      <c r="L43" s="113" t="s">
        <v>3562</v>
      </c>
      <c r="M43" s="113" t="s">
        <v>3562</v>
      </c>
      <c r="N43" s="113" t="s">
        <v>3562</v>
      </c>
      <c r="O43" s="113" t="s">
        <v>3562</v>
      </c>
      <c r="P43" s="113" t="s">
        <v>3562</v>
      </c>
      <c r="Q43" s="113" t="s">
        <v>3562</v>
      </c>
      <c r="R43" s="113" t="s">
        <v>3562</v>
      </c>
    </row>
    <row r="44" spans="1:18">
      <c r="A44" t="s">
        <v>300</v>
      </c>
      <c r="B44" s="113" t="s">
        <v>3562</v>
      </c>
      <c r="C44" s="113" t="s">
        <v>3562</v>
      </c>
      <c r="D44" s="113" t="s">
        <v>3562</v>
      </c>
      <c r="E44" s="113" t="s">
        <v>3562</v>
      </c>
      <c r="F44" s="113" t="s">
        <v>3562</v>
      </c>
      <c r="G44" s="113" t="s">
        <v>3562</v>
      </c>
      <c r="H44" s="113" t="s">
        <v>3562</v>
      </c>
      <c r="I44" s="113" t="s">
        <v>3562</v>
      </c>
      <c r="J44" s="113" t="s">
        <v>3562</v>
      </c>
      <c r="K44" s="113" t="s">
        <v>3562</v>
      </c>
      <c r="L44" s="113" t="s">
        <v>3562</v>
      </c>
      <c r="M44" s="113" t="s">
        <v>3562</v>
      </c>
      <c r="N44" s="113" t="s">
        <v>3562</v>
      </c>
      <c r="O44" s="113" t="s">
        <v>3562</v>
      </c>
      <c r="P44" s="113" t="s">
        <v>3562</v>
      </c>
      <c r="Q44" s="113" t="s">
        <v>3562</v>
      </c>
      <c r="R44" s="113" t="s">
        <v>3562</v>
      </c>
    </row>
    <row r="45" spans="1:18" hidden="1">
      <c r="B45" s="13"/>
      <c r="C45" s="13"/>
      <c r="D45" s="13"/>
    </row>
    <row r="46" spans="1:18" hidden="1">
      <c r="B46" s="13"/>
      <c r="C46" s="13"/>
      <c r="D46" s="13"/>
    </row>
    <row r="47" spans="1:18" hidden="1">
      <c r="B47" s="13"/>
      <c r="C47" s="13"/>
      <c r="D47" s="13"/>
    </row>
    <row r="48" spans="1:18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3561</v>
      </c>
    </row>
    <row r="2" spans="1:34" s="1" customFormat="1">
      <c r="A2" s="2" t="s">
        <v>1</v>
      </c>
      <c r="B2" s="9" t="s">
        <v>2772</v>
      </c>
    </row>
    <row r="3" spans="1:34" s="1" customFormat="1">
      <c r="A3" s="2" t="s">
        <v>2</v>
      </c>
      <c r="B3" s="20" t="s">
        <v>2773</v>
      </c>
    </row>
    <row r="4" spans="1:34" s="1" customFormat="1">
      <c r="A4" s="2" t="s">
        <v>3</v>
      </c>
      <c r="B4" s="61" t="s">
        <v>165</v>
      </c>
    </row>
    <row r="5" spans="1:34" ht="18.75">
      <c r="A5" s="88" t="s">
        <v>87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90"/>
    </row>
    <row r="6" spans="1:34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50</v>
      </c>
      <c r="G6" s="33" t="s">
        <v>155</v>
      </c>
      <c r="H6" s="33" t="s">
        <v>156</v>
      </c>
      <c r="I6" s="33" t="s">
        <v>5</v>
      </c>
      <c r="J6" s="33" t="s">
        <v>69</v>
      </c>
      <c r="K6" s="33" t="s">
        <v>54</v>
      </c>
      <c r="L6" s="34" t="s">
        <v>151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105" t="s">
        <v>3562</v>
      </c>
      <c r="B7" s="106" t="s">
        <v>3562</v>
      </c>
      <c r="C7" s="106" t="s">
        <v>3562</v>
      </c>
      <c r="D7" s="106" t="s">
        <v>3562</v>
      </c>
      <c r="E7" s="106" t="s">
        <v>3562</v>
      </c>
      <c r="F7" s="106" t="s">
        <v>3562</v>
      </c>
      <c r="G7" s="21" t="s">
        <v>152</v>
      </c>
      <c r="H7" s="106" t="s">
        <v>3562</v>
      </c>
      <c r="I7" s="21" t="s">
        <v>6</v>
      </c>
      <c r="J7" s="21" t="s">
        <v>7</v>
      </c>
      <c r="K7" s="21" t="s">
        <v>7</v>
      </c>
      <c r="L7" s="22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107" t="s">
        <v>3562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108" t="s">
        <v>3562</v>
      </c>
      <c r="C9" s="108" t="s">
        <v>3562</v>
      </c>
      <c r="D9" s="108" t="s">
        <v>3562</v>
      </c>
      <c r="E9" s="108" t="s">
        <v>3562</v>
      </c>
      <c r="F9" s="108" t="s">
        <v>3562</v>
      </c>
      <c r="G9" s="53">
        <v>172829.08</v>
      </c>
      <c r="H9" s="108" t="s">
        <v>3562</v>
      </c>
      <c r="I9" s="53">
        <v>410.18930303717519</v>
      </c>
      <c r="J9" s="108" t="s">
        <v>3562</v>
      </c>
      <c r="K9" s="54">
        <v>1</v>
      </c>
      <c r="L9" s="54">
        <v>3.3999999999999998E-3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7" t="s">
        <v>172</v>
      </c>
      <c r="B10" s="113" t="s">
        <v>3562</v>
      </c>
      <c r="C10" s="113" t="s">
        <v>3562</v>
      </c>
      <c r="D10" s="113" t="s">
        <v>3562</v>
      </c>
      <c r="E10" s="113" t="s">
        <v>3562</v>
      </c>
      <c r="F10" s="113" t="s">
        <v>3562</v>
      </c>
      <c r="G10" s="59">
        <v>3808.34</v>
      </c>
      <c r="H10" s="113" t="s">
        <v>3562</v>
      </c>
      <c r="I10" s="59">
        <v>5.5983980892459997E-2</v>
      </c>
      <c r="J10" s="113" t="s">
        <v>3562</v>
      </c>
      <c r="K10" s="58">
        <v>1E-4</v>
      </c>
      <c r="L10" s="58">
        <v>0</v>
      </c>
    </row>
    <row r="11" spans="1:34">
      <c r="A11" t="s">
        <v>1980</v>
      </c>
      <c r="B11" t="s">
        <v>1981</v>
      </c>
      <c r="C11" t="s">
        <v>108</v>
      </c>
      <c r="D11" t="s">
        <v>1982</v>
      </c>
      <c r="E11" t="s">
        <v>900</v>
      </c>
      <c r="F11" t="s">
        <v>100</v>
      </c>
      <c r="G11" s="55">
        <v>15.34</v>
      </c>
      <c r="H11" s="55">
        <v>100.6147</v>
      </c>
      <c r="I11" s="55">
        <v>5.5980187892460002E-2</v>
      </c>
      <c r="J11" s="56">
        <v>0</v>
      </c>
      <c r="K11" s="56">
        <v>1E-4</v>
      </c>
      <c r="L11" s="56">
        <v>0</v>
      </c>
    </row>
    <row r="12" spans="1:34">
      <c r="A12" t="s">
        <v>1983</v>
      </c>
      <c r="B12" t="s">
        <v>1984</v>
      </c>
      <c r="C12" t="s">
        <v>108</v>
      </c>
      <c r="D12" t="s">
        <v>1941</v>
      </c>
      <c r="E12" t="s">
        <v>103</v>
      </c>
      <c r="F12" t="s">
        <v>98</v>
      </c>
      <c r="G12" s="55">
        <v>3793</v>
      </c>
      <c r="H12" s="55">
        <v>1E-4</v>
      </c>
      <c r="I12" s="55">
        <v>3.7929999999999999E-6</v>
      </c>
      <c r="J12" s="56">
        <v>1E-4</v>
      </c>
      <c r="K12" s="56">
        <v>0</v>
      </c>
      <c r="L12" s="56">
        <v>0</v>
      </c>
    </row>
    <row r="13" spans="1:34">
      <c r="A13" s="57" t="s">
        <v>184</v>
      </c>
      <c r="B13" s="113" t="s">
        <v>3562</v>
      </c>
      <c r="C13" s="113" t="s">
        <v>3562</v>
      </c>
      <c r="D13" s="113" t="s">
        <v>3562</v>
      </c>
      <c r="E13" s="113" t="s">
        <v>3562</v>
      </c>
      <c r="F13" s="113" t="s">
        <v>3562</v>
      </c>
      <c r="G13" s="59">
        <v>169020.74</v>
      </c>
      <c r="H13" s="113" t="s">
        <v>3562</v>
      </c>
      <c r="I13" s="59">
        <v>410.13331905628274</v>
      </c>
      <c r="J13" s="113" t="s">
        <v>3562</v>
      </c>
      <c r="K13" s="58">
        <v>0.99990000000000001</v>
      </c>
      <c r="L13" s="58">
        <v>3.3999999999999998E-3</v>
      </c>
    </row>
    <row r="14" spans="1:34">
      <c r="A14" s="57" t="s">
        <v>304</v>
      </c>
      <c r="B14" s="113" t="s">
        <v>3562</v>
      </c>
      <c r="C14" s="113" t="s">
        <v>3562</v>
      </c>
      <c r="D14" s="113" t="s">
        <v>3562</v>
      </c>
      <c r="E14" s="113" t="s">
        <v>3562</v>
      </c>
      <c r="F14" s="113" t="s">
        <v>3562</v>
      </c>
      <c r="G14" s="59">
        <v>0</v>
      </c>
      <c r="H14" s="113" t="s">
        <v>3562</v>
      </c>
      <c r="I14" s="59">
        <v>0</v>
      </c>
      <c r="J14" s="113" t="s">
        <v>3562</v>
      </c>
      <c r="K14" s="58">
        <v>0</v>
      </c>
      <c r="L14" s="58">
        <v>0</v>
      </c>
    </row>
    <row r="15" spans="1:34">
      <c r="A15" t="s">
        <v>177</v>
      </c>
      <c r="B15" t="s">
        <v>177</v>
      </c>
      <c r="C15" s="113" t="s">
        <v>3562</v>
      </c>
      <c r="D15" s="113" t="s">
        <v>3562</v>
      </c>
      <c r="E15" t="s">
        <v>177</v>
      </c>
      <c r="F15" t="s">
        <v>177</v>
      </c>
      <c r="G15" s="55">
        <v>0</v>
      </c>
      <c r="H15" s="55">
        <v>0</v>
      </c>
      <c r="I15" s="55">
        <v>0</v>
      </c>
      <c r="J15" s="56">
        <v>0</v>
      </c>
      <c r="K15" s="56">
        <v>0</v>
      </c>
      <c r="L15" s="56">
        <v>0</v>
      </c>
    </row>
    <row r="16" spans="1:34">
      <c r="A16" s="57" t="s">
        <v>305</v>
      </c>
      <c r="B16" s="113" t="s">
        <v>3562</v>
      </c>
      <c r="C16" s="113" t="s">
        <v>3562</v>
      </c>
      <c r="D16" s="113" t="s">
        <v>3562</v>
      </c>
      <c r="E16" s="113" t="s">
        <v>3562</v>
      </c>
      <c r="F16" s="113" t="s">
        <v>3562</v>
      </c>
      <c r="G16" s="59">
        <v>169020.74</v>
      </c>
      <c r="H16" s="113" t="s">
        <v>3562</v>
      </c>
      <c r="I16" s="59">
        <v>410.13331905628274</v>
      </c>
      <c r="J16" s="113" t="s">
        <v>3562</v>
      </c>
      <c r="K16" s="58">
        <v>0.99990000000000001</v>
      </c>
      <c r="L16" s="58">
        <v>3.3999999999999998E-3</v>
      </c>
    </row>
    <row r="17" spans="1:12">
      <c r="A17" t="s">
        <v>1985</v>
      </c>
      <c r="B17" t="s">
        <v>1986</v>
      </c>
      <c r="C17" t="s">
        <v>108</v>
      </c>
      <c r="D17" s="111" t="s">
        <v>3562</v>
      </c>
      <c r="E17" t="s">
        <v>882</v>
      </c>
      <c r="F17" t="s">
        <v>102</v>
      </c>
      <c r="G17" s="55">
        <v>10715.46</v>
      </c>
      <c r="H17" s="55">
        <v>92.373899999999992</v>
      </c>
      <c r="I17" s="55">
        <v>39.707973364097299</v>
      </c>
      <c r="J17" s="56">
        <v>4.0000000000000002E-4</v>
      </c>
      <c r="K17" s="56">
        <v>9.6799999999999997E-2</v>
      </c>
      <c r="L17" s="56">
        <v>2.9999999999999997E-4</v>
      </c>
    </row>
    <row r="18" spans="1:12">
      <c r="A18" t="s">
        <v>1987</v>
      </c>
      <c r="B18" t="s">
        <v>1988</v>
      </c>
      <c r="C18" t="s">
        <v>108</v>
      </c>
      <c r="D18" s="111" t="s">
        <v>3562</v>
      </c>
      <c r="E18" t="s">
        <v>882</v>
      </c>
      <c r="F18" t="s">
        <v>100</v>
      </c>
      <c r="G18" s="55">
        <v>51218.3</v>
      </c>
      <c r="H18" s="55">
        <v>73.919700000000162</v>
      </c>
      <c r="I18" s="55">
        <v>137.31972050839801</v>
      </c>
      <c r="J18" s="56">
        <v>4.0000000000000002E-4</v>
      </c>
      <c r="K18" s="56">
        <v>0.33479999999999999</v>
      </c>
      <c r="L18" s="56">
        <v>1.1000000000000001E-3</v>
      </c>
    </row>
    <row r="19" spans="1:12">
      <c r="A19" t="s">
        <v>1989</v>
      </c>
      <c r="B19" t="s">
        <v>1990</v>
      </c>
      <c r="C19" t="s">
        <v>108</v>
      </c>
      <c r="D19" s="111" t="s">
        <v>3562</v>
      </c>
      <c r="E19" t="s">
        <v>882</v>
      </c>
      <c r="F19" t="s">
        <v>100</v>
      </c>
      <c r="G19" s="55">
        <v>26406.06</v>
      </c>
      <c r="H19" s="55">
        <v>0.33760000000000001</v>
      </c>
      <c r="I19" s="55">
        <v>0.32333565599712</v>
      </c>
      <c r="J19" s="56">
        <v>2.0000000000000001E-4</v>
      </c>
      <c r="K19" s="56">
        <v>8.0000000000000004E-4</v>
      </c>
      <c r="L19" s="56">
        <v>0</v>
      </c>
    </row>
    <row r="20" spans="1:12">
      <c r="A20" t="s">
        <v>1991</v>
      </c>
      <c r="B20" t="s">
        <v>1992</v>
      </c>
      <c r="C20" t="s">
        <v>108</v>
      </c>
      <c r="D20" s="111" t="s">
        <v>3562</v>
      </c>
      <c r="E20" t="s">
        <v>882</v>
      </c>
      <c r="F20" t="s">
        <v>100</v>
      </c>
      <c r="G20" s="55">
        <v>59398.93</v>
      </c>
      <c r="H20" s="55">
        <v>85.533400000000114</v>
      </c>
      <c r="I20" s="55">
        <v>184.27308777203299</v>
      </c>
      <c r="J20" s="56">
        <v>2.0000000000000001E-4</v>
      </c>
      <c r="K20" s="56">
        <v>0.44919999999999999</v>
      </c>
      <c r="L20" s="56">
        <v>1.5E-3</v>
      </c>
    </row>
    <row r="21" spans="1:12">
      <c r="A21" t="s">
        <v>1993</v>
      </c>
      <c r="B21" t="s">
        <v>1994</v>
      </c>
      <c r="C21" t="s">
        <v>108</v>
      </c>
      <c r="D21" s="111" t="s">
        <v>3562</v>
      </c>
      <c r="E21" t="s">
        <v>882</v>
      </c>
      <c r="F21" t="s">
        <v>100</v>
      </c>
      <c r="G21" s="55">
        <v>4473.3599999999997</v>
      </c>
      <c r="H21" s="55">
        <v>232.58169999999976</v>
      </c>
      <c r="I21" s="55">
        <v>37.736094098280198</v>
      </c>
      <c r="J21" s="56">
        <v>2.0000000000000001E-4</v>
      </c>
      <c r="K21" s="56">
        <v>9.1999999999999998E-2</v>
      </c>
      <c r="L21" s="56">
        <v>2.9999999999999997E-4</v>
      </c>
    </row>
    <row r="22" spans="1:12">
      <c r="A22" t="s">
        <v>1995</v>
      </c>
      <c r="B22" t="s">
        <v>1996</v>
      </c>
      <c r="C22" t="s">
        <v>108</v>
      </c>
      <c r="D22" s="111" t="s">
        <v>3562</v>
      </c>
      <c r="E22" t="s">
        <v>882</v>
      </c>
      <c r="F22" t="s">
        <v>100</v>
      </c>
      <c r="G22" s="55">
        <v>16808.63</v>
      </c>
      <c r="H22" s="55">
        <v>17.670999999999999</v>
      </c>
      <c r="I22" s="55">
        <v>10.7731076574771</v>
      </c>
      <c r="J22" s="56">
        <v>2.0000000000000001E-4</v>
      </c>
      <c r="K22" s="56">
        <v>2.63E-2</v>
      </c>
      <c r="L22" s="56">
        <v>1E-4</v>
      </c>
    </row>
    <row r="23" spans="1:12">
      <c r="A23" t="s">
        <v>186</v>
      </c>
      <c r="B23" s="113" t="s">
        <v>3562</v>
      </c>
      <c r="C23" s="113" t="s">
        <v>3562</v>
      </c>
      <c r="D23" s="113" t="s">
        <v>3562</v>
      </c>
      <c r="E23" s="113" t="s">
        <v>3562</v>
      </c>
      <c r="F23" s="113" t="s">
        <v>3562</v>
      </c>
      <c r="G23" s="113" t="s">
        <v>3562</v>
      </c>
      <c r="H23" s="113" t="s">
        <v>3562</v>
      </c>
      <c r="I23" s="113" t="s">
        <v>3562</v>
      </c>
      <c r="J23" s="113" t="s">
        <v>3562</v>
      </c>
      <c r="K23" s="113" t="s">
        <v>3562</v>
      </c>
      <c r="L23" s="113" t="s">
        <v>3562</v>
      </c>
    </row>
    <row r="24" spans="1:12">
      <c r="A24" t="s">
        <v>298</v>
      </c>
      <c r="B24" s="113" t="s">
        <v>3562</v>
      </c>
      <c r="C24" s="113" t="s">
        <v>3562</v>
      </c>
      <c r="D24" s="113" t="s">
        <v>3562</v>
      </c>
      <c r="E24" s="113" t="s">
        <v>3562</v>
      </c>
      <c r="F24" s="113" t="s">
        <v>3562</v>
      </c>
      <c r="G24" s="113" t="s">
        <v>3562</v>
      </c>
      <c r="H24" s="113" t="s">
        <v>3562</v>
      </c>
      <c r="I24" s="113" t="s">
        <v>3562</v>
      </c>
      <c r="J24" s="113" t="s">
        <v>3562</v>
      </c>
      <c r="K24" s="113" t="s">
        <v>3562</v>
      </c>
      <c r="L24" s="113" t="s">
        <v>3562</v>
      </c>
    </row>
    <row r="25" spans="1:12">
      <c r="A25" t="s">
        <v>299</v>
      </c>
      <c r="B25" s="113" t="s">
        <v>3562</v>
      </c>
      <c r="C25" s="113" t="s">
        <v>3562</v>
      </c>
      <c r="D25" s="113" t="s">
        <v>3562</v>
      </c>
      <c r="E25" s="113" t="s">
        <v>3562</v>
      </c>
      <c r="F25" s="113" t="s">
        <v>3562</v>
      </c>
      <c r="G25" s="113" t="s">
        <v>3562</v>
      </c>
      <c r="H25" s="113" t="s">
        <v>3562</v>
      </c>
      <c r="I25" s="113" t="s">
        <v>3562</v>
      </c>
      <c r="J25" s="113" t="s">
        <v>3562</v>
      </c>
      <c r="K25" s="113" t="s">
        <v>3562</v>
      </c>
      <c r="L25" s="113" t="s">
        <v>3562</v>
      </c>
    </row>
    <row r="26" spans="1:12">
      <c r="A26" t="s">
        <v>300</v>
      </c>
      <c r="B26" s="113" t="s">
        <v>3562</v>
      </c>
      <c r="C26" s="113" t="s">
        <v>3562</v>
      </c>
      <c r="D26" s="113" t="s">
        <v>3562</v>
      </c>
      <c r="E26" s="113" t="s">
        <v>3562</v>
      </c>
      <c r="F26" s="113" t="s">
        <v>3562</v>
      </c>
      <c r="G26" s="113" t="s">
        <v>3562</v>
      </c>
      <c r="H26" s="113" t="s">
        <v>3562</v>
      </c>
      <c r="I26" s="113" t="s">
        <v>3562</v>
      </c>
      <c r="J26" s="113" t="s">
        <v>3562</v>
      </c>
      <c r="K26" s="113" t="s">
        <v>3562</v>
      </c>
      <c r="L26" s="113" t="s">
        <v>3562</v>
      </c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3561</v>
      </c>
    </row>
    <row r="2" spans="1:20" s="1" customFormat="1">
      <c r="A2" s="2" t="s">
        <v>1</v>
      </c>
      <c r="B2" s="9" t="s">
        <v>2772</v>
      </c>
    </row>
    <row r="3" spans="1:20" s="1" customFormat="1">
      <c r="A3" s="2" t="s">
        <v>2</v>
      </c>
      <c r="B3" s="20" t="s">
        <v>2773</v>
      </c>
    </row>
    <row r="4" spans="1:20" s="1" customFormat="1">
      <c r="A4" s="2" t="s">
        <v>3</v>
      </c>
      <c r="B4" s="61" t="s">
        <v>165</v>
      </c>
    </row>
    <row r="5" spans="1:20" ht="18.75">
      <c r="A5" s="88" t="s">
        <v>119</v>
      </c>
      <c r="B5" s="89"/>
      <c r="C5" s="89"/>
      <c r="D5" s="89"/>
      <c r="E5" s="89"/>
      <c r="F5" s="89"/>
      <c r="G5" s="89"/>
      <c r="H5" s="89"/>
      <c r="I5" s="89"/>
      <c r="J5" s="90"/>
    </row>
    <row r="6" spans="1:20" s="15" customFormat="1">
      <c r="A6" s="32" t="s">
        <v>92</v>
      </c>
      <c r="B6" s="33" t="s">
        <v>46</v>
      </c>
      <c r="C6" s="33" t="s">
        <v>50</v>
      </c>
      <c r="D6" s="33" t="s">
        <v>67</v>
      </c>
      <c r="E6" s="33" t="s">
        <v>155</v>
      </c>
      <c r="F6" s="33" t="s">
        <v>156</v>
      </c>
      <c r="G6" s="33" t="s">
        <v>5</v>
      </c>
      <c r="H6" s="33" t="s">
        <v>69</v>
      </c>
      <c r="I6" s="33" t="s">
        <v>54</v>
      </c>
      <c r="J6" s="34" t="s">
        <v>151</v>
      </c>
    </row>
    <row r="7" spans="1:20" s="15" customFormat="1">
      <c r="A7" s="105" t="s">
        <v>3562</v>
      </c>
      <c r="B7" s="106" t="s">
        <v>3562</v>
      </c>
      <c r="C7" s="106" t="s">
        <v>3562</v>
      </c>
      <c r="D7" s="21" t="s">
        <v>70</v>
      </c>
      <c r="E7" s="21" t="s">
        <v>152</v>
      </c>
      <c r="F7" s="106" t="s">
        <v>3562</v>
      </c>
      <c r="G7" s="21" t="s">
        <v>6</v>
      </c>
      <c r="H7" s="21" t="s">
        <v>7</v>
      </c>
      <c r="I7" s="21" t="s">
        <v>7</v>
      </c>
      <c r="J7" s="22" t="s">
        <v>7</v>
      </c>
    </row>
    <row r="8" spans="1:20" s="17" customFormat="1" ht="20.25">
      <c r="A8" s="107" t="s">
        <v>3562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4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120</v>
      </c>
      <c r="B9" s="108" t="s">
        <v>3562</v>
      </c>
      <c r="C9" s="108" t="s">
        <v>3562</v>
      </c>
      <c r="D9" s="108" t="s">
        <v>3562</v>
      </c>
      <c r="E9" s="53">
        <v>252585.26</v>
      </c>
      <c r="F9" s="108" t="s">
        <v>3562</v>
      </c>
      <c r="G9" s="53">
        <v>802.01761105458888</v>
      </c>
      <c r="H9" s="108" t="s">
        <v>3562</v>
      </c>
      <c r="I9" s="54">
        <v>1</v>
      </c>
      <c r="J9" s="54">
        <v>6.6E-3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7" t="s">
        <v>172</v>
      </c>
      <c r="B10" s="113" t="s">
        <v>3562</v>
      </c>
      <c r="C10" s="113" t="s">
        <v>3562</v>
      </c>
      <c r="D10" s="113" t="s">
        <v>3562</v>
      </c>
      <c r="E10" s="59">
        <v>1036.17</v>
      </c>
      <c r="F10" s="113" t="s">
        <v>3562</v>
      </c>
      <c r="G10" s="59">
        <v>10.756843740246</v>
      </c>
      <c r="H10" s="113" t="s">
        <v>3562</v>
      </c>
      <c r="I10" s="58">
        <v>1.34E-2</v>
      </c>
      <c r="J10" s="58">
        <v>1E-4</v>
      </c>
    </row>
    <row r="11" spans="1:20">
      <c r="A11" s="57" t="s">
        <v>1997</v>
      </c>
      <c r="B11" s="113" t="s">
        <v>3562</v>
      </c>
      <c r="C11" s="113" t="s">
        <v>3562</v>
      </c>
      <c r="D11" s="113" t="s">
        <v>3562</v>
      </c>
      <c r="E11" s="59">
        <v>0</v>
      </c>
      <c r="F11" s="113" t="s">
        <v>3562</v>
      </c>
      <c r="G11" s="59">
        <v>0</v>
      </c>
      <c r="H11" s="113" t="s">
        <v>3562</v>
      </c>
      <c r="I11" s="58">
        <v>0</v>
      </c>
      <c r="J11" s="58">
        <v>0</v>
      </c>
    </row>
    <row r="12" spans="1:20">
      <c r="A12" t="s">
        <v>177</v>
      </c>
      <c r="B12" t="s">
        <v>177</v>
      </c>
      <c r="C12" t="s">
        <v>177</v>
      </c>
      <c r="D12" s="113" t="s">
        <v>3562</v>
      </c>
      <c r="E12" s="55">
        <v>0</v>
      </c>
      <c r="F12" s="55">
        <v>0</v>
      </c>
      <c r="G12" s="55">
        <v>0</v>
      </c>
      <c r="H12" s="56">
        <v>0</v>
      </c>
      <c r="I12" s="56">
        <v>0</v>
      </c>
      <c r="J12" s="56">
        <v>0</v>
      </c>
    </row>
    <row r="13" spans="1:20">
      <c r="A13" s="57" t="s">
        <v>1998</v>
      </c>
      <c r="B13" s="113" t="s">
        <v>3562</v>
      </c>
      <c r="C13" s="113" t="s">
        <v>3562</v>
      </c>
      <c r="D13" s="113" t="s">
        <v>3562</v>
      </c>
      <c r="E13" s="59">
        <v>2.89</v>
      </c>
      <c r="F13" s="113" t="s">
        <v>3562</v>
      </c>
      <c r="G13" s="59">
        <v>6.6117376922459998</v>
      </c>
      <c r="H13" s="113" t="s">
        <v>3562</v>
      </c>
      <c r="I13" s="58">
        <v>8.2000000000000007E-3</v>
      </c>
      <c r="J13" s="58">
        <v>1E-4</v>
      </c>
    </row>
    <row r="14" spans="1:20">
      <c r="A14" t="s">
        <v>1999</v>
      </c>
      <c r="B14" t="s">
        <v>2000</v>
      </c>
      <c r="C14" t="s">
        <v>100</v>
      </c>
      <c r="D14" t="s">
        <v>2001</v>
      </c>
      <c r="E14" s="55">
        <v>0.27</v>
      </c>
      <c r="F14" s="55">
        <v>130662.52</v>
      </c>
      <c r="G14" s="55">
        <v>1.2795649921079999</v>
      </c>
      <c r="H14" s="56">
        <v>0</v>
      </c>
      <c r="I14" s="56">
        <v>1.6000000000000001E-3</v>
      </c>
      <c r="J14" s="56">
        <v>0</v>
      </c>
    </row>
    <row r="15" spans="1:20">
      <c r="A15" t="s">
        <v>2002</v>
      </c>
      <c r="B15" t="s">
        <v>2003</v>
      </c>
      <c r="C15" t="s">
        <v>100</v>
      </c>
      <c r="D15" t="s">
        <v>2001</v>
      </c>
      <c r="E15" s="55">
        <v>0.33</v>
      </c>
      <c r="F15" s="55">
        <v>130547.18</v>
      </c>
      <c r="G15" s="55">
        <v>1.5625322521380001</v>
      </c>
      <c r="H15" s="56">
        <v>0</v>
      </c>
      <c r="I15" s="56">
        <v>1.9E-3</v>
      </c>
      <c r="J15" s="56">
        <v>0</v>
      </c>
    </row>
    <row r="16" spans="1:20">
      <c r="A16" t="s">
        <v>2004</v>
      </c>
      <c r="B16" t="s">
        <v>2005</v>
      </c>
      <c r="C16" t="s">
        <v>98</v>
      </c>
      <c r="D16" t="s">
        <v>2006</v>
      </c>
      <c r="E16" s="55">
        <v>2.29</v>
      </c>
      <c r="F16" s="55">
        <v>164613.12</v>
      </c>
      <c r="G16" s="55">
        <v>3.7696404480000001</v>
      </c>
      <c r="H16" s="56">
        <v>0</v>
      </c>
      <c r="I16" s="56">
        <v>4.7000000000000002E-3</v>
      </c>
      <c r="J16" s="56">
        <v>0</v>
      </c>
    </row>
    <row r="17" spans="1:10">
      <c r="A17" s="57" t="s">
        <v>2007</v>
      </c>
      <c r="B17" s="113" t="s">
        <v>3562</v>
      </c>
      <c r="C17" s="113" t="s">
        <v>3562</v>
      </c>
      <c r="D17" s="113" t="s">
        <v>3562</v>
      </c>
      <c r="E17" s="59">
        <v>0</v>
      </c>
      <c r="F17" s="113" t="s">
        <v>3562</v>
      </c>
      <c r="G17" s="59">
        <v>0</v>
      </c>
      <c r="H17" s="113" t="s">
        <v>3562</v>
      </c>
      <c r="I17" s="58">
        <v>0</v>
      </c>
      <c r="J17" s="58">
        <v>0</v>
      </c>
    </row>
    <row r="18" spans="1:10">
      <c r="A18" t="s">
        <v>177</v>
      </c>
      <c r="B18" t="s">
        <v>177</v>
      </c>
      <c r="C18" t="s">
        <v>177</v>
      </c>
      <c r="D18" s="113" t="s">
        <v>3562</v>
      </c>
      <c r="E18" s="55">
        <v>0</v>
      </c>
      <c r="F18" s="55">
        <v>0</v>
      </c>
      <c r="G18" s="55">
        <v>0</v>
      </c>
      <c r="H18" s="56">
        <v>0</v>
      </c>
      <c r="I18" s="56">
        <v>0</v>
      </c>
      <c r="J18" s="56">
        <v>0</v>
      </c>
    </row>
    <row r="19" spans="1:10">
      <c r="A19" s="57" t="s">
        <v>2008</v>
      </c>
      <c r="B19" s="113" t="s">
        <v>3562</v>
      </c>
      <c r="C19" s="113" t="s">
        <v>3562</v>
      </c>
      <c r="D19" s="113" t="s">
        <v>3562</v>
      </c>
      <c r="E19" s="59">
        <v>1033.28</v>
      </c>
      <c r="F19" s="113" t="s">
        <v>3562</v>
      </c>
      <c r="G19" s="59">
        <v>4.1451060479999997</v>
      </c>
      <c r="H19" s="113" t="s">
        <v>3562</v>
      </c>
      <c r="I19" s="58">
        <v>5.1999999999999998E-3</v>
      </c>
      <c r="J19" s="58">
        <v>0</v>
      </c>
    </row>
    <row r="20" spans="1:10">
      <c r="A20" t="s">
        <v>2009</v>
      </c>
      <c r="B20" t="s">
        <v>2010</v>
      </c>
      <c r="C20" t="s">
        <v>102</v>
      </c>
      <c r="D20" t="s">
        <v>2011</v>
      </c>
      <c r="E20" s="55">
        <v>1033.28</v>
      </c>
      <c r="F20" s="55">
        <v>100</v>
      </c>
      <c r="G20" s="55">
        <v>4.1451060479999997</v>
      </c>
      <c r="H20" s="56">
        <v>0</v>
      </c>
      <c r="I20" s="56">
        <v>5.1999999999999998E-3</v>
      </c>
      <c r="J20" s="56">
        <v>0</v>
      </c>
    </row>
    <row r="21" spans="1:10">
      <c r="A21" s="57" t="s">
        <v>184</v>
      </c>
      <c r="B21" s="113" t="s">
        <v>3562</v>
      </c>
      <c r="C21" s="113" t="s">
        <v>3562</v>
      </c>
      <c r="D21" s="113" t="s">
        <v>3562</v>
      </c>
      <c r="E21" s="59">
        <v>251549.09</v>
      </c>
      <c r="F21" s="113" t="s">
        <v>3562</v>
      </c>
      <c r="G21" s="59">
        <v>791.26076731434296</v>
      </c>
      <c r="H21" s="113" t="s">
        <v>3562</v>
      </c>
      <c r="I21" s="58">
        <v>0.98660000000000003</v>
      </c>
      <c r="J21" s="58">
        <v>6.4999999999999997E-3</v>
      </c>
    </row>
    <row r="22" spans="1:10">
      <c r="A22" s="57" t="s">
        <v>2012</v>
      </c>
      <c r="B22" s="113" t="s">
        <v>3562</v>
      </c>
      <c r="C22" s="113" t="s">
        <v>3562</v>
      </c>
      <c r="D22" s="113" t="s">
        <v>3562</v>
      </c>
      <c r="E22" s="59">
        <v>0</v>
      </c>
      <c r="F22" s="113" t="s">
        <v>3562</v>
      </c>
      <c r="G22" s="59">
        <v>0</v>
      </c>
      <c r="H22" s="113" t="s">
        <v>3562</v>
      </c>
      <c r="I22" s="58">
        <v>0</v>
      </c>
      <c r="J22" s="58">
        <v>0</v>
      </c>
    </row>
    <row r="23" spans="1:10">
      <c r="A23" t="s">
        <v>177</v>
      </c>
      <c r="B23" t="s">
        <v>177</v>
      </c>
      <c r="C23" t="s">
        <v>177</v>
      </c>
      <c r="D23" s="113" t="s">
        <v>3562</v>
      </c>
      <c r="E23" s="55">
        <v>0</v>
      </c>
      <c r="F23" s="55">
        <v>0</v>
      </c>
      <c r="G23" s="55">
        <v>0</v>
      </c>
      <c r="H23" s="56">
        <v>0</v>
      </c>
      <c r="I23" s="56">
        <v>0</v>
      </c>
      <c r="J23" s="56">
        <v>0</v>
      </c>
    </row>
    <row r="24" spans="1:10">
      <c r="A24" s="57" t="s">
        <v>2013</v>
      </c>
      <c r="B24" s="113" t="s">
        <v>3562</v>
      </c>
      <c r="C24" s="113" t="s">
        <v>3562</v>
      </c>
      <c r="D24" s="113" t="s">
        <v>3562</v>
      </c>
      <c r="E24" s="59">
        <v>0.98</v>
      </c>
      <c r="F24" s="113" t="s">
        <v>3562</v>
      </c>
      <c r="G24" s="59">
        <v>3.5874133986599999</v>
      </c>
      <c r="H24" s="113" t="s">
        <v>3562</v>
      </c>
      <c r="I24" s="58">
        <v>4.4999999999999997E-3</v>
      </c>
      <c r="J24" s="58">
        <v>0</v>
      </c>
    </row>
    <row r="25" spans="1:10">
      <c r="A25" t="s">
        <v>2014</v>
      </c>
      <c r="B25" t="s">
        <v>2015</v>
      </c>
      <c r="C25" t="s">
        <v>100</v>
      </c>
      <c r="D25" t="s">
        <v>2016</v>
      </c>
      <c r="E25" s="55">
        <v>0.98</v>
      </c>
      <c r="F25" s="55">
        <v>100927.1</v>
      </c>
      <c r="G25" s="55">
        <v>3.5874133986599999</v>
      </c>
      <c r="H25" s="56">
        <v>0</v>
      </c>
      <c r="I25" s="56">
        <v>4.4999999999999997E-3</v>
      </c>
      <c r="J25" s="56">
        <v>0</v>
      </c>
    </row>
    <row r="26" spans="1:10">
      <c r="A26" s="57" t="s">
        <v>2017</v>
      </c>
      <c r="B26" s="113" t="s">
        <v>3562</v>
      </c>
      <c r="C26" s="113" t="s">
        <v>3562</v>
      </c>
      <c r="D26" s="113" t="s">
        <v>3562</v>
      </c>
      <c r="E26" s="59">
        <v>0</v>
      </c>
      <c r="F26" s="113" t="s">
        <v>3562</v>
      </c>
      <c r="G26" s="59">
        <v>0</v>
      </c>
      <c r="H26" s="113" t="s">
        <v>3562</v>
      </c>
      <c r="I26" s="58">
        <v>0</v>
      </c>
      <c r="J26" s="58">
        <v>0</v>
      </c>
    </row>
    <row r="27" spans="1:10">
      <c r="A27" t="s">
        <v>177</v>
      </c>
      <c r="B27" t="s">
        <v>177</v>
      </c>
      <c r="C27" t="s">
        <v>177</v>
      </c>
      <c r="D27" s="113" t="s">
        <v>3562</v>
      </c>
      <c r="E27" s="55">
        <v>0</v>
      </c>
      <c r="F27" s="55">
        <v>0</v>
      </c>
      <c r="G27" s="55">
        <v>0</v>
      </c>
      <c r="H27" s="56">
        <v>0</v>
      </c>
      <c r="I27" s="56">
        <v>0</v>
      </c>
      <c r="J27" s="56">
        <v>0</v>
      </c>
    </row>
    <row r="28" spans="1:10">
      <c r="A28" s="57" t="s">
        <v>2018</v>
      </c>
      <c r="B28" s="113" t="s">
        <v>3562</v>
      </c>
      <c r="C28" s="113" t="s">
        <v>3562</v>
      </c>
      <c r="D28" s="113" t="s">
        <v>3562</v>
      </c>
      <c r="E28" s="59">
        <v>251548.11</v>
      </c>
      <c r="F28" s="113" t="s">
        <v>3562</v>
      </c>
      <c r="G28" s="59">
        <v>787.67335391568292</v>
      </c>
      <c r="H28" s="113" t="s">
        <v>3562</v>
      </c>
      <c r="I28" s="58">
        <v>0.98209999999999997</v>
      </c>
      <c r="J28" s="58">
        <v>6.4999999999999997E-3</v>
      </c>
    </row>
    <row r="29" spans="1:10">
      <c r="A29" t="s">
        <v>2019</v>
      </c>
      <c r="B29" t="s">
        <v>2020</v>
      </c>
      <c r="C29" t="s">
        <v>98</v>
      </c>
      <c r="D29" t="s">
        <v>236</v>
      </c>
      <c r="E29" s="55">
        <v>10626.2</v>
      </c>
      <c r="F29" s="55">
        <v>106.45387700000001</v>
      </c>
      <c r="G29" s="55">
        <v>11.312001877774</v>
      </c>
      <c r="H29" s="56">
        <v>0</v>
      </c>
      <c r="I29" s="56">
        <v>1.41E-2</v>
      </c>
      <c r="J29" s="56">
        <v>1E-4</v>
      </c>
    </row>
    <row r="30" spans="1:10">
      <c r="A30" t="s">
        <v>2021</v>
      </c>
      <c r="B30" t="s">
        <v>2022</v>
      </c>
      <c r="C30" t="s">
        <v>100</v>
      </c>
      <c r="D30" t="s">
        <v>2023</v>
      </c>
      <c r="E30" s="55">
        <v>9988.7999999999993</v>
      </c>
      <c r="F30" s="55">
        <v>99.367400000000004</v>
      </c>
      <c r="G30" s="55">
        <v>36.000190557302403</v>
      </c>
      <c r="H30" s="56">
        <v>0</v>
      </c>
      <c r="I30" s="56">
        <v>4.4900000000000002E-2</v>
      </c>
      <c r="J30" s="56">
        <v>2.9999999999999997E-4</v>
      </c>
    </row>
    <row r="31" spans="1:10">
      <c r="A31" t="s">
        <v>2024</v>
      </c>
      <c r="B31" t="s">
        <v>2025</v>
      </c>
      <c r="C31" t="s">
        <v>100</v>
      </c>
      <c r="D31" t="s">
        <v>2026</v>
      </c>
      <c r="E31" s="55">
        <v>15344.93</v>
      </c>
      <c r="F31" s="55">
        <v>99.21780000000004</v>
      </c>
      <c r="G31" s="55">
        <v>55.220719399997598</v>
      </c>
      <c r="H31" s="56">
        <v>0</v>
      </c>
      <c r="I31" s="56">
        <v>6.8900000000000003E-2</v>
      </c>
      <c r="J31" s="56">
        <v>5.0000000000000001E-4</v>
      </c>
    </row>
    <row r="32" spans="1:10">
      <c r="A32" t="s">
        <v>2027</v>
      </c>
      <c r="B32" t="s">
        <v>2028</v>
      </c>
      <c r="C32" t="s">
        <v>100</v>
      </c>
      <c r="D32" t="s">
        <v>2029</v>
      </c>
      <c r="E32" s="55">
        <v>2064.3200000000002</v>
      </c>
      <c r="F32" s="55">
        <v>101.6375</v>
      </c>
      <c r="G32" s="55">
        <v>7.6098929914799998</v>
      </c>
      <c r="H32" s="56">
        <v>0</v>
      </c>
      <c r="I32" s="56">
        <v>9.4999999999999998E-3</v>
      </c>
      <c r="J32" s="56">
        <v>1E-4</v>
      </c>
    </row>
    <row r="33" spans="1:10">
      <c r="A33" t="s">
        <v>2030</v>
      </c>
      <c r="B33" t="s">
        <v>2031</v>
      </c>
      <c r="C33" t="s">
        <v>102</v>
      </c>
      <c r="D33" t="s">
        <v>2032</v>
      </c>
      <c r="E33" s="55">
        <v>4321.3500000000004</v>
      </c>
      <c r="F33" s="55">
        <v>98.09569999999988</v>
      </c>
      <c r="G33" s="55">
        <v>17.005407206770599</v>
      </c>
      <c r="H33" s="56">
        <v>0</v>
      </c>
      <c r="I33" s="56">
        <v>2.12E-2</v>
      </c>
      <c r="J33" s="56">
        <v>1E-4</v>
      </c>
    </row>
    <row r="34" spans="1:10">
      <c r="A34" t="s">
        <v>2033</v>
      </c>
      <c r="B34" t="s">
        <v>2034</v>
      </c>
      <c r="C34" t="s">
        <v>100</v>
      </c>
      <c r="D34" t="s">
        <v>687</v>
      </c>
      <c r="E34" s="55">
        <v>2457.14</v>
      </c>
      <c r="F34" s="55">
        <v>88.864900000000006</v>
      </c>
      <c r="G34" s="55">
        <v>7.9196814590002198</v>
      </c>
      <c r="H34" s="56">
        <v>0</v>
      </c>
      <c r="I34" s="56">
        <v>9.9000000000000008E-3</v>
      </c>
      <c r="J34" s="56">
        <v>1E-4</v>
      </c>
    </row>
    <row r="35" spans="1:10">
      <c r="A35" t="s">
        <v>2035</v>
      </c>
      <c r="B35" t="s">
        <v>2036</v>
      </c>
      <c r="C35" t="s">
        <v>102</v>
      </c>
      <c r="D35" t="s">
        <v>2037</v>
      </c>
      <c r="E35" s="55">
        <v>9617.19</v>
      </c>
      <c r="F35" s="55">
        <v>97.934500000000057</v>
      </c>
      <c r="G35" s="55">
        <v>37.783442906710398</v>
      </c>
      <c r="H35" s="56">
        <v>0</v>
      </c>
      <c r="I35" s="56">
        <v>4.7100000000000003E-2</v>
      </c>
      <c r="J35" s="56">
        <v>2.9999999999999997E-4</v>
      </c>
    </row>
    <row r="36" spans="1:10">
      <c r="A36" t="s">
        <v>2038</v>
      </c>
      <c r="B36" t="s">
        <v>2039</v>
      </c>
      <c r="C36" t="s">
        <v>100</v>
      </c>
      <c r="D36" t="s">
        <v>2040</v>
      </c>
      <c r="E36" s="55">
        <v>7030.06</v>
      </c>
      <c r="F36" s="55">
        <v>77.599300000000156</v>
      </c>
      <c r="G36" s="55">
        <v>19.786290946926702</v>
      </c>
      <c r="H36" s="56">
        <v>1E-4</v>
      </c>
      <c r="I36" s="56">
        <v>2.47E-2</v>
      </c>
      <c r="J36" s="56">
        <v>2.0000000000000001E-4</v>
      </c>
    </row>
    <row r="37" spans="1:10">
      <c r="A37" t="s">
        <v>2041</v>
      </c>
      <c r="B37" t="s">
        <v>2042</v>
      </c>
      <c r="C37" t="s">
        <v>100</v>
      </c>
      <c r="D37" t="s">
        <v>2043</v>
      </c>
      <c r="E37" s="55">
        <v>8353.9599999999991</v>
      </c>
      <c r="F37" s="55">
        <v>34.284599999999934</v>
      </c>
      <c r="G37" s="55">
        <v>10.3881696603703</v>
      </c>
      <c r="H37" s="56">
        <v>1E-4</v>
      </c>
      <c r="I37" s="56">
        <v>1.2999999999999999E-2</v>
      </c>
      <c r="J37" s="56">
        <v>1E-4</v>
      </c>
    </row>
    <row r="38" spans="1:10">
      <c r="A38" t="s">
        <v>2044</v>
      </c>
      <c r="B38" t="s">
        <v>2045</v>
      </c>
      <c r="C38" t="s">
        <v>102</v>
      </c>
      <c r="D38" t="s">
        <v>2046</v>
      </c>
      <c r="E38" s="55">
        <v>5295.64</v>
      </c>
      <c r="F38" s="55">
        <v>56.85240000000011</v>
      </c>
      <c r="G38" s="55">
        <v>12.0777178432902</v>
      </c>
      <c r="H38" s="56">
        <v>1E-4</v>
      </c>
      <c r="I38" s="56">
        <v>1.5100000000000001E-2</v>
      </c>
      <c r="J38" s="56">
        <v>1E-4</v>
      </c>
    </row>
    <row r="39" spans="1:10">
      <c r="A39" t="s">
        <v>2047</v>
      </c>
      <c r="B39" t="s">
        <v>2048</v>
      </c>
      <c r="C39" t="s">
        <v>104</v>
      </c>
      <c r="D39" t="s">
        <v>2049</v>
      </c>
      <c r="E39" s="55">
        <v>6392.43</v>
      </c>
      <c r="F39" s="55">
        <v>107.16429999999986</v>
      </c>
      <c r="G39" s="55">
        <v>31.655026587279998</v>
      </c>
      <c r="H39" s="56">
        <v>0</v>
      </c>
      <c r="I39" s="56">
        <v>3.95E-2</v>
      </c>
      <c r="J39" s="56">
        <v>2.9999999999999997E-4</v>
      </c>
    </row>
    <row r="40" spans="1:10">
      <c r="A40" t="s">
        <v>2050</v>
      </c>
      <c r="B40" t="s">
        <v>2051</v>
      </c>
      <c r="C40" t="s">
        <v>100</v>
      </c>
      <c r="D40" t="s">
        <v>2052</v>
      </c>
      <c r="E40" s="55">
        <v>5925.96</v>
      </c>
      <c r="F40" s="55">
        <v>52.264800000000186</v>
      </c>
      <c r="G40" s="55">
        <v>11.2335122723242</v>
      </c>
      <c r="H40" s="56">
        <v>1E-4</v>
      </c>
      <c r="I40" s="56">
        <v>1.4E-2</v>
      </c>
      <c r="J40" s="56">
        <v>1E-4</v>
      </c>
    </row>
    <row r="41" spans="1:10">
      <c r="A41" t="s">
        <v>2053</v>
      </c>
      <c r="B41" t="s">
        <v>2054</v>
      </c>
      <c r="C41" t="s">
        <v>100</v>
      </c>
      <c r="D41" t="s">
        <v>325</v>
      </c>
      <c r="E41" s="55">
        <v>6874.69</v>
      </c>
      <c r="F41" s="55">
        <v>83.801399999999916</v>
      </c>
      <c r="G41" s="55">
        <v>20.895460610948799</v>
      </c>
      <c r="H41" s="56">
        <v>0</v>
      </c>
      <c r="I41" s="56">
        <v>2.6100000000000002E-2</v>
      </c>
      <c r="J41" s="56">
        <v>2.0000000000000001E-4</v>
      </c>
    </row>
    <row r="42" spans="1:10">
      <c r="A42" t="s">
        <v>2055</v>
      </c>
      <c r="B42" t="s">
        <v>2056</v>
      </c>
      <c r="C42" t="s">
        <v>102</v>
      </c>
      <c r="D42" t="s">
        <v>2057</v>
      </c>
      <c r="E42" s="55">
        <v>5350.14</v>
      </c>
      <c r="F42" s="55">
        <v>44.164499999999997</v>
      </c>
      <c r="G42" s="55">
        <v>9.4788595271314797</v>
      </c>
      <c r="H42" s="56">
        <v>1E-4</v>
      </c>
      <c r="I42" s="56">
        <v>1.18E-2</v>
      </c>
      <c r="J42" s="56">
        <v>1E-4</v>
      </c>
    </row>
    <row r="43" spans="1:10">
      <c r="A43" t="s">
        <v>2058</v>
      </c>
      <c r="B43" t="s">
        <v>2059</v>
      </c>
      <c r="C43" t="s">
        <v>100</v>
      </c>
      <c r="D43" t="s">
        <v>2060</v>
      </c>
      <c r="E43" s="55">
        <v>554.46</v>
      </c>
      <c r="F43" s="55">
        <v>117.6644</v>
      </c>
      <c r="G43" s="55">
        <v>2.3662621709344802</v>
      </c>
      <c r="H43" s="56">
        <v>0</v>
      </c>
      <c r="I43" s="56">
        <v>3.0000000000000001E-3</v>
      </c>
      <c r="J43" s="56">
        <v>0</v>
      </c>
    </row>
    <row r="44" spans="1:10">
      <c r="A44" t="s">
        <v>2061</v>
      </c>
      <c r="B44" t="s">
        <v>2062</v>
      </c>
      <c r="C44" t="s">
        <v>100</v>
      </c>
      <c r="D44" t="s">
        <v>2063</v>
      </c>
      <c r="E44" s="55">
        <v>4227.4799999999996</v>
      </c>
      <c r="F44" s="55">
        <v>100.98160000000026</v>
      </c>
      <c r="G44" s="55">
        <v>15.4835793747274</v>
      </c>
      <c r="H44" s="56">
        <v>0</v>
      </c>
      <c r="I44" s="56">
        <v>1.9300000000000001E-2</v>
      </c>
      <c r="J44" s="56">
        <v>1E-4</v>
      </c>
    </row>
    <row r="45" spans="1:10">
      <c r="A45" t="s">
        <v>2064</v>
      </c>
      <c r="B45" t="s">
        <v>2065</v>
      </c>
      <c r="C45" t="s">
        <v>102</v>
      </c>
      <c r="D45" t="s">
        <v>423</v>
      </c>
      <c r="E45" s="55">
        <v>10989.6</v>
      </c>
      <c r="F45" s="55">
        <v>93.663800000000052</v>
      </c>
      <c r="G45" s="55">
        <v>41.292509871991697</v>
      </c>
      <c r="H45" s="56">
        <v>0</v>
      </c>
      <c r="I45" s="56">
        <v>5.1499999999999997E-2</v>
      </c>
      <c r="J45" s="56">
        <v>2.9999999999999997E-4</v>
      </c>
    </row>
    <row r="46" spans="1:10">
      <c r="A46" t="s">
        <v>2066</v>
      </c>
      <c r="B46" t="s">
        <v>2067</v>
      </c>
      <c r="C46" t="s">
        <v>102</v>
      </c>
      <c r="D46" t="s">
        <v>2068</v>
      </c>
      <c r="E46" s="55">
        <v>7652.92</v>
      </c>
      <c r="F46" s="55">
        <v>106.41430000000001</v>
      </c>
      <c r="G46" s="55">
        <v>32.669673084711697</v>
      </c>
      <c r="H46" s="56">
        <v>0</v>
      </c>
      <c r="I46" s="56">
        <v>4.07E-2</v>
      </c>
      <c r="J46" s="56">
        <v>2.9999999999999997E-4</v>
      </c>
    </row>
    <row r="47" spans="1:10">
      <c r="A47" t="s">
        <v>2069</v>
      </c>
      <c r="B47" t="s">
        <v>2070</v>
      </c>
      <c r="C47" t="s">
        <v>102</v>
      </c>
      <c r="D47" t="s">
        <v>2071</v>
      </c>
      <c r="E47" s="55">
        <v>8028.4</v>
      </c>
      <c r="F47" s="55">
        <v>92.157700000000062</v>
      </c>
      <c r="G47" s="55">
        <v>29.680981097126899</v>
      </c>
      <c r="H47" s="56">
        <v>1E-4</v>
      </c>
      <c r="I47" s="56">
        <v>3.6999999999999998E-2</v>
      </c>
      <c r="J47" s="56">
        <v>2.0000000000000001E-4</v>
      </c>
    </row>
    <row r="48" spans="1:10">
      <c r="A48" t="s">
        <v>2072</v>
      </c>
      <c r="B48" t="s">
        <v>2073</v>
      </c>
      <c r="C48" t="s">
        <v>102</v>
      </c>
      <c r="D48" t="s">
        <v>368</v>
      </c>
      <c r="E48" s="55">
        <v>4438.9799999999996</v>
      </c>
      <c r="F48" s="55">
        <v>53.851299999999981</v>
      </c>
      <c r="G48" s="55">
        <v>9.5895229488261808</v>
      </c>
      <c r="H48" s="56">
        <v>0</v>
      </c>
      <c r="I48" s="56">
        <v>1.2E-2</v>
      </c>
      <c r="J48" s="56">
        <v>1E-4</v>
      </c>
    </row>
    <row r="49" spans="1:10">
      <c r="A49" t="s">
        <v>2074</v>
      </c>
      <c r="B49" t="s">
        <v>2075</v>
      </c>
      <c r="C49" t="s">
        <v>102</v>
      </c>
      <c r="D49" t="s">
        <v>2076</v>
      </c>
      <c r="E49" s="55">
        <v>2276.21</v>
      </c>
      <c r="F49" s="55">
        <v>63.311199999999978</v>
      </c>
      <c r="G49" s="55">
        <v>5.7811001741200299</v>
      </c>
      <c r="H49" s="56">
        <v>0</v>
      </c>
      <c r="I49" s="56">
        <v>7.1999999999999998E-3</v>
      </c>
      <c r="J49" s="56">
        <v>0</v>
      </c>
    </row>
    <row r="50" spans="1:10">
      <c r="A50" t="s">
        <v>2077</v>
      </c>
      <c r="B50" t="s">
        <v>2078</v>
      </c>
      <c r="C50" t="s">
        <v>102</v>
      </c>
      <c r="D50" t="s">
        <v>224</v>
      </c>
      <c r="E50" s="55">
        <v>3364.7</v>
      </c>
      <c r="F50" s="55">
        <v>92.20480000000029</v>
      </c>
      <c r="G50" s="55">
        <v>12.445647635305001</v>
      </c>
      <c r="H50" s="56">
        <v>0</v>
      </c>
      <c r="I50" s="56">
        <v>1.55E-2</v>
      </c>
      <c r="J50" s="56">
        <v>1E-4</v>
      </c>
    </row>
    <row r="51" spans="1:10">
      <c r="A51" t="s">
        <v>2079</v>
      </c>
      <c r="B51" t="s">
        <v>2080</v>
      </c>
      <c r="C51" t="s">
        <v>102</v>
      </c>
      <c r="D51" t="s">
        <v>440</v>
      </c>
      <c r="E51" s="55">
        <v>1698.47</v>
      </c>
      <c r="F51" s="55">
        <v>119.0085</v>
      </c>
      <c r="G51" s="55">
        <v>8.1087420343714207</v>
      </c>
      <c r="H51" s="56">
        <v>0</v>
      </c>
      <c r="I51" s="56">
        <v>1.01E-2</v>
      </c>
      <c r="J51" s="56">
        <v>1E-4</v>
      </c>
    </row>
    <row r="52" spans="1:10">
      <c r="A52" t="s">
        <v>2081</v>
      </c>
      <c r="B52" t="s">
        <v>2082</v>
      </c>
      <c r="C52" t="s">
        <v>102</v>
      </c>
      <c r="D52" t="s">
        <v>2083</v>
      </c>
      <c r="E52" s="55">
        <v>550.04</v>
      </c>
      <c r="F52" s="55">
        <v>101.19009999999982</v>
      </c>
      <c r="G52" s="55">
        <v>2.23280050206206</v>
      </c>
      <c r="H52" s="56">
        <v>0</v>
      </c>
      <c r="I52" s="56">
        <v>2.8E-3</v>
      </c>
      <c r="J52" s="56">
        <v>0</v>
      </c>
    </row>
    <row r="53" spans="1:10">
      <c r="A53" t="s">
        <v>2084</v>
      </c>
      <c r="B53" t="s">
        <v>2085</v>
      </c>
      <c r="C53" t="s">
        <v>102</v>
      </c>
      <c r="D53" t="s">
        <v>200</v>
      </c>
      <c r="E53" s="55">
        <v>1777.65</v>
      </c>
      <c r="F53" s="55">
        <v>94.475399999999993</v>
      </c>
      <c r="G53" s="55">
        <v>6.7372493189979599</v>
      </c>
      <c r="H53" s="56">
        <v>0</v>
      </c>
      <c r="I53" s="56">
        <v>8.3999999999999995E-3</v>
      </c>
      <c r="J53" s="56">
        <v>1E-4</v>
      </c>
    </row>
    <row r="54" spans="1:10">
      <c r="A54" t="s">
        <v>2086</v>
      </c>
      <c r="B54" t="s">
        <v>2087</v>
      </c>
      <c r="C54" t="s">
        <v>102</v>
      </c>
      <c r="D54" t="s">
        <v>440</v>
      </c>
      <c r="E54" s="55">
        <v>2292.94</v>
      </c>
      <c r="F54" s="55">
        <v>103.75270000000002</v>
      </c>
      <c r="G54" s="55">
        <v>9.5435448885688103</v>
      </c>
      <c r="H54" s="56">
        <v>0</v>
      </c>
      <c r="I54" s="56">
        <v>1.1900000000000001E-2</v>
      </c>
      <c r="J54" s="56">
        <v>1E-4</v>
      </c>
    </row>
    <row r="55" spans="1:10">
      <c r="A55" t="s">
        <v>2088</v>
      </c>
      <c r="B55" t="s">
        <v>2089</v>
      </c>
      <c r="C55" t="s">
        <v>98</v>
      </c>
      <c r="D55" t="s">
        <v>2090</v>
      </c>
      <c r="E55" s="55">
        <v>13019.14</v>
      </c>
      <c r="F55" s="55">
        <v>95.538200000000003</v>
      </c>
      <c r="G55" s="55">
        <v>12.438252011479999</v>
      </c>
      <c r="H55" s="56">
        <v>1E-4</v>
      </c>
      <c r="I55" s="56">
        <v>1.55E-2</v>
      </c>
      <c r="J55" s="56">
        <v>1E-4</v>
      </c>
    </row>
    <row r="56" spans="1:10">
      <c r="A56" t="s">
        <v>2091</v>
      </c>
      <c r="B56" t="s">
        <v>2092</v>
      </c>
      <c r="C56" t="s">
        <v>102</v>
      </c>
      <c r="D56" t="s">
        <v>200</v>
      </c>
      <c r="E56" s="55">
        <v>9139.41</v>
      </c>
      <c r="F56" s="55">
        <v>91.874100000000013</v>
      </c>
      <c r="G56" s="55">
        <v>33.684405039160602</v>
      </c>
      <c r="H56" s="56">
        <v>1E-4</v>
      </c>
      <c r="I56" s="56">
        <v>4.2000000000000003E-2</v>
      </c>
      <c r="J56" s="56">
        <v>2.9999999999999997E-4</v>
      </c>
    </row>
    <row r="57" spans="1:10">
      <c r="A57" t="s">
        <v>2093</v>
      </c>
      <c r="B57" t="s">
        <v>2094</v>
      </c>
      <c r="C57" t="s">
        <v>102</v>
      </c>
      <c r="D57" t="s">
        <v>2095</v>
      </c>
      <c r="E57" s="55">
        <v>5144.54</v>
      </c>
      <c r="F57" s="55">
        <v>103.34989999999982</v>
      </c>
      <c r="G57" s="55">
        <v>21.329183554407301</v>
      </c>
      <c r="H57" s="56">
        <v>1E-4</v>
      </c>
      <c r="I57" s="56">
        <v>2.6599999999999999E-2</v>
      </c>
      <c r="J57" s="56">
        <v>2.0000000000000001E-4</v>
      </c>
    </row>
    <row r="58" spans="1:10">
      <c r="A58" t="s">
        <v>2096</v>
      </c>
      <c r="B58" t="s">
        <v>2097</v>
      </c>
      <c r="C58" t="s">
        <v>100</v>
      </c>
      <c r="D58" t="s">
        <v>281</v>
      </c>
      <c r="E58" s="55">
        <v>8321.2099999999991</v>
      </c>
      <c r="F58" s="55">
        <v>117.1357999999998</v>
      </c>
      <c r="G58" s="55">
        <v>35.352789380833798</v>
      </c>
      <c r="H58" s="56">
        <v>0</v>
      </c>
      <c r="I58" s="56">
        <v>4.41E-2</v>
      </c>
      <c r="J58" s="56">
        <v>2.9999999999999997E-4</v>
      </c>
    </row>
    <row r="59" spans="1:10">
      <c r="A59" t="s">
        <v>2098</v>
      </c>
      <c r="B59" t="s">
        <v>2099</v>
      </c>
      <c r="C59" t="s">
        <v>102</v>
      </c>
      <c r="D59" t="s">
        <v>2100</v>
      </c>
      <c r="E59" s="55">
        <v>5050.96</v>
      </c>
      <c r="F59" s="55">
        <v>93.620599999999925</v>
      </c>
      <c r="G59" s="55">
        <v>18.969809604110001</v>
      </c>
      <c r="H59" s="56">
        <v>0</v>
      </c>
      <c r="I59" s="56">
        <v>2.3699999999999999E-2</v>
      </c>
      <c r="J59" s="56">
        <v>2.0000000000000001E-4</v>
      </c>
    </row>
    <row r="60" spans="1:10">
      <c r="A60" t="s">
        <v>2101</v>
      </c>
      <c r="B60" t="s">
        <v>2102</v>
      </c>
      <c r="C60" t="s">
        <v>102</v>
      </c>
      <c r="D60" t="s">
        <v>2103</v>
      </c>
      <c r="E60" s="55">
        <v>4254.08</v>
      </c>
      <c r="F60" s="55">
        <v>25.115899999999989</v>
      </c>
      <c r="G60" s="55">
        <v>4.2861959404331502</v>
      </c>
      <c r="H60" s="56">
        <v>1E-4</v>
      </c>
      <c r="I60" s="56">
        <v>5.3E-3</v>
      </c>
      <c r="J60" s="56">
        <v>0</v>
      </c>
    </row>
    <row r="61" spans="1:10">
      <c r="A61" t="s">
        <v>2104</v>
      </c>
      <c r="B61" t="s">
        <v>2105</v>
      </c>
      <c r="C61" t="s">
        <v>100</v>
      </c>
      <c r="D61" t="s">
        <v>2106</v>
      </c>
      <c r="E61" s="55">
        <v>5311.14</v>
      </c>
      <c r="F61" s="55">
        <v>79.245100000000107</v>
      </c>
      <c r="G61" s="55">
        <v>15.265383626415799</v>
      </c>
      <c r="H61" s="56">
        <v>0</v>
      </c>
      <c r="I61" s="56">
        <v>1.9E-2</v>
      </c>
      <c r="J61" s="56">
        <v>1E-4</v>
      </c>
    </row>
    <row r="62" spans="1:10">
      <c r="A62" t="s">
        <v>2107</v>
      </c>
      <c r="B62" t="s">
        <v>2108</v>
      </c>
      <c r="C62" t="s">
        <v>102</v>
      </c>
      <c r="D62" t="s">
        <v>2109</v>
      </c>
      <c r="E62" s="55">
        <v>5593.6</v>
      </c>
      <c r="F62" s="55">
        <v>63.564800000000091</v>
      </c>
      <c r="G62" s="55">
        <v>14.2634871147725</v>
      </c>
      <c r="H62" s="56">
        <v>0</v>
      </c>
      <c r="I62" s="56">
        <v>1.78E-2</v>
      </c>
      <c r="J62" s="56">
        <v>1E-4</v>
      </c>
    </row>
    <row r="63" spans="1:10">
      <c r="A63" t="s">
        <v>2110</v>
      </c>
      <c r="B63" t="s">
        <v>2111</v>
      </c>
      <c r="C63" t="s">
        <v>102</v>
      </c>
      <c r="D63" t="s">
        <v>2112</v>
      </c>
      <c r="E63" s="55">
        <v>4804</v>
      </c>
      <c r="F63" s="55">
        <v>89.927700000000002</v>
      </c>
      <c r="G63" s="55">
        <v>17.3306203018128</v>
      </c>
      <c r="H63" s="56">
        <v>0</v>
      </c>
      <c r="I63" s="56">
        <v>2.1600000000000001E-2</v>
      </c>
      <c r="J63" s="56">
        <v>1E-4</v>
      </c>
    </row>
    <row r="64" spans="1:10">
      <c r="A64" t="s">
        <v>2113</v>
      </c>
      <c r="B64" t="s">
        <v>2114</v>
      </c>
      <c r="C64" t="s">
        <v>102</v>
      </c>
      <c r="D64" t="s">
        <v>2115</v>
      </c>
      <c r="E64" s="55">
        <v>11419.4</v>
      </c>
      <c r="F64" s="55">
        <v>101.80059999999992</v>
      </c>
      <c r="G64" s="55">
        <v>46.634921071110199</v>
      </c>
      <c r="H64" s="56">
        <v>0</v>
      </c>
      <c r="I64" s="56">
        <v>5.8099999999999999E-2</v>
      </c>
      <c r="J64" s="56">
        <v>4.0000000000000002E-4</v>
      </c>
    </row>
    <row r="65" spans="1:10">
      <c r="A65" t="s">
        <v>2116</v>
      </c>
      <c r="B65" t="s">
        <v>2117</v>
      </c>
      <c r="C65" t="s">
        <v>100</v>
      </c>
      <c r="D65" t="s">
        <v>2118</v>
      </c>
      <c r="E65" s="55">
        <v>5908.94</v>
      </c>
      <c r="F65" s="55">
        <v>101.47489999999991</v>
      </c>
      <c r="G65" s="55">
        <v>21.747821897629599</v>
      </c>
      <c r="H65" s="56">
        <v>0</v>
      </c>
      <c r="I65" s="56">
        <v>2.7099999999999999E-2</v>
      </c>
      <c r="J65" s="56">
        <v>2.0000000000000001E-4</v>
      </c>
    </row>
    <row r="66" spans="1:10">
      <c r="A66" t="s">
        <v>2119</v>
      </c>
      <c r="B66" t="s">
        <v>2120</v>
      </c>
      <c r="C66" t="s">
        <v>102</v>
      </c>
      <c r="D66" t="s">
        <v>687</v>
      </c>
      <c r="E66" s="55">
        <v>3506.53</v>
      </c>
      <c r="F66" s="55">
        <v>110.31339999999977</v>
      </c>
      <c r="G66" s="55">
        <v>15.517560660674199</v>
      </c>
      <c r="H66" s="56">
        <v>0</v>
      </c>
      <c r="I66" s="56">
        <v>1.9300000000000001E-2</v>
      </c>
      <c r="J66" s="56">
        <v>1E-4</v>
      </c>
    </row>
    <row r="67" spans="1:10">
      <c r="A67" t="s">
        <v>2121</v>
      </c>
      <c r="B67" t="s">
        <v>2122</v>
      </c>
      <c r="C67" t="s">
        <v>100</v>
      </c>
      <c r="D67" t="s">
        <v>2123</v>
      </c>
      <c r="E67" s="55">
        <v>4727.41</v>
      </c>
      <c r="F67" s="55">
        <v>63.939499999999711</v>
      </c>
      <c r="G67" s="55">
        <v>10.9632687635776</v>
      </c>
      <c r="H67" s="56">
        <v>0</v>
      </c>
      <c r="I67" s="56">
        <v>1.37E-2</v>
      </c>
      <c r="J67" s="56">
        <v>1E-4</v>
      </c>
    </row>
    <row r="68" spans="1:10">
      <c r="A68" t="s">
        <v>2124</v>
      </c>
      <c r="B68" t="s">
        <v>2125</v>
      </c>
      <c r="C68" t="s">
        <v>100</v>
      </c>
      <c r="D68" t="s">
        <v>2126</v>
      </c>
      <c r="E68" s="55">
        <v>6866.04</v>
      </c>
      <c r="F68" s="55">
        <v>51.216399999999922</v>
      </c>
      <c r="G68" s="55">
        <v>12.754485177801101</v>
      </c>
      <c r="H68" s="56">
        <v>0</v>
      </c>
      <c r="I68" s="56">
        <v>1.5900000000000001E-2</v>
      </c>
      <c r="J68" s="56">
        <v>1E-4</v>
      </c>
    </row>
    <row r="69" spans="1:10">
      <c r="A69" t="s">
        <v>2127</v>
      </c>
      <c r="B69" t="s">
        <v>2128</v>
      </c>
      <c r="C69" t="s">
        <v>100</v>
      </c>
      <c r="D69" t="s">
        <v>2129</v>
      </c>
      <c r="E69" s="55">
        <v>1377.93</v>
      </c>
      <c r="F69" s="55">
        <v>115.3809</v>
      </c>
      <c r="G69" s="55">
        <v>5.7664513642869899</v>
      </c>
      <c r="H69" s="56">
        <v>0</v>
      </c>
      <c r="I69" s="56">
        <v>7.1999999999999998E-3</v>
      </c>
      <c r="J69" s="56">
        <v>0</v>
      </c>
    </row>
    <row r="70" spans="1:10">
      <c r="A70" t="s">
        <v>2130</v>
      </c>
      <c r="B70" t="s">
        <v>2131</v>
      </c>
      <c r="C70" t="s">
        <v>100</v>
      </c>
      <c r="D70" t="s">
        <v>2132</v>
      </c>
      <c r="E70" s="55">
        <v>7365.57</v>
      </c>
      <c r="F70" s="55">
        <v>103.92869999999989</v>
      </c>
      <c r="G70" s="55">
        <v>27.764471545935901</v>
      </c>
      <c r="H70" s="56">
        <v>0</v>
      </c>
      <c r="I70" s="56">
        <v>3.4599999999999999E-2</v>
      </c>
      <c r="J70" s="56">
        <v>2.0000000000000001E-4</v>
      </c>
    </row>
    <row r="71" spans="1:10">
      <c r="A71" t="s">
        <v>2133</v>
      </c>
      <c r="B71" t="s">
        <v>2134</v>
      </c>
      <c r="C71" t="s">
        <v>104</v>
      </c>
      <c r="D71" t="s">
        <v>2135</v>
      </c>
      <c r="E71" s="55">
        <v>1209.4000000000001</v>
      </c>
      <c r="F71" s="55">
        <v>100.5967</v>
      </c>
      <c r="G71" s="55">
        <v>5.6218631377168196</v>
      </c>
      <c r="H71" s="56">
        <v>0</v>
      </c>
      <c r="I71" s="56">
        <v>7.0000000000000001E-3</v>
      </c>
      <c r="J71" s="56">
        <v>0</v>
      </c>
    </row>
    <row r="72" spans="1:10">
      <c r="A72" t="s">
        <v>2136</v>
      </c>
      <c r="B72" t="s">
        <v>2137</v>
      </c>
      <c r="C72" t="s">
        <v>100</v>
      </c>
      <c r="D72" t="s">
        <v>2138</v>
      </c>
      <c r="E72" s="55">
        <v>1034.1500000000001</v>
      </c>
      <c r="F72" s="55">
        <v>98.227999999999994</v>
      </c>
      <c r="G72" s="55">
        <v>3.684396774474</v>
      </c>
      <c r="H72" s="56">
        <v>0</v>
      </c>
      <c r="I72" s="56">
        <v>4.5999999999999999E-3</v>
      </c>
      <c r="J72" s="56">
        <v>0</v>
      </c>
    </row>
    <row r="73" spans="1:10">
      <c r="A73" t="s">
        <v>186</v>
      </c>
      <c r="B73" s="113" t="s">
        <v>3562</v>
      </c>
      <c r="C73" s="113" t="s">
        <v>3562</v>
      </c>
      <c r="D73" s="113" t="s">
        <v>3562</v>
      </c>
      <c r="E73" s="113" t="s">
        <v>3562</v>
      </c>
      <c r="F73" s="113" t="s">
        <v>3562</v>
      </c>
      <c r="G73" s="113" t="s">
        <v>3562</v>
      </c>
      <c r="H73" s="113" t="s">
        <v>3562</v>
      </c>
      <c r="I73" s="113" t="s">
        <v>3562</v>
      </c>
      <c r="J73" s="113" t="s">
        <v>3562</v>
      </c>
    </row>
    <row r="74" spans="1:10">
      <c r="A74" t="s">
        <v>298</v>
      </c>
      <c r="B74" s="113" t="s">
        <v>3562</v>
      </c>
      <c r="C74" s="113" t="s">
        <v>3562</v>
      </c>
      <c r="D74" s="113" t="s">
        <v>3562</v>
      </c>
      <c r="E74" s="113" t="s">
        <v>3562</v>
      </c>
      <c r="F74" s="113" t="s">
        <v>3562</v>
      </c>
      <c r="G74" s="113" t="s">
        <v>3562</v>
      </c>
      <c r="H74" s="113" t="s">
        <v>3562</v>
      </c>
      <c r="I74" s="113" t="s">
        <v>3562</v>
      </c>
      <c r="J74" s="113" t="s">
        <v>3562</v>
      </c>
    </row>
    <row r="75" spans="1:10">
      <c r="A75" t="s">
        <v>299</v>
      </c>
      <c r="B75" s="113" t="s">
        <v>3562</v>
      </c>
      <c r="C75" s="113" t="s">
        <v>3562</v>
      </c>
      <c r="D75" s="113" t="s">
        <v>3562</v>
      </c>
      <c r="E75" s="113" t="s">
        <v>3562</v>
      </c>
      <c r="F75" s="113" t="s">
        <v>3562</v>
      </c>
      <c r="G75" s="113" t="s">
        <v>3562</v>
      </c>
      <c r="H75" s="113" t="s">
        <v>3562</v>
      </c>
      <c r="I75" s="113" t="s">
        <v>3562</v>
      </c>
      <c r="J75" s="113" t="s">
        <v>3562</v>
      </c>
    </row>
    <row r="76" spans="1:10">
      <c r="A76" t="s">
        <v>300</v>
      </c>
      <c r="B76" s="113" t="s">
        <v>3562</v>
      </c>
      <c r="C76" s="113" t="s">
        <v>3562</v>
      </c>
      <c r="D76" s="113" t="s">
        <v>3562</v>
      </c>
      <c r="E76" s="113" t="s">
        <v>3562</v>
      </c>
      <c r="F76" s="113" t="s">
        <v>3562</v>
      </c>
      <c r="G76" s="113" t="s">
        <v>3562</v>
      </c>
      <c r="H76" s="113" t="s">
        <v>3562</v>
      </c>
      <c r="I76" s="113" t="s">
        <v>3562</v>
      </c>
      <c r="J76" s="113" t="s">
        <v>3562</v>
      </c>
    </row>
    <row r="77" spans="1:10" hidden="1">
      <c r="B77" s="13"/>
    </row>
    <row r="78" spans="1:10" hidden="1">
      <c r="B78" s="13"/>
    </row>
    <row r="79" spans="1:10" hidden="1">
      <c r="B79" s="13"/>
    </row>
    <row r="80" spans="1:10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3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3561</v>
      </c>
    </row>
    <row r="2" spans="1:15" s="1" customFormat="1">
      <c r="A2" s="2" t="s">
        <v>1</v>
      </c>
      <c r="B2" s="9" t="s">
        <v>2772</v>
      </c>
    </row>
    <row r="3" spans="1:15" s="1" customFormat="1">
      <c r="A3" s="2" t="s">
        <v>2</v>
      </c>
      <c r="B3" s="20" t="s">
        <v>2773</v>
      </c>
    </row>
    <row r="4" spans="1:15" s="1" customFormat="1">
      <c r="A4" s="2" t="s">
        <v>3</v>
      </c>
      <c r="B4" s="61" t="s">
        <v>165</v>
      </c>
    </row>
    <row r="5" spans="1:15" ht="18.75">
      <c r="A5" s="88" t="s">
        <v>121</v>
      </c>
      <c r="B5" s="89"/>
      <c r="C5" s="89"/>
      <c r="D5" s="89"/>
      <c r="E5" s="89"/>
      <c r="F5" s="89"/>
      <c r="G5" s="89"/>
      <c r="H5" s="89"/>
      <c r="I5" s="89"/>
      <c r="J5" s="89"/>
      <c r="K5" s="90"/>
    </row>
    <row r="6" spans="1:15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155</v>
      </c>
      <c r="G6" s="33" t="s">
        <v>156</v>
      </c>
      <c r="H6" s="33" t="s">
        <v>5</v>
      </c>
      <c r="I6" s="33" t="s">
        <v>69</v>
      </c>
      <c r="J6" s="33" t="s">
        <v>54</v>
      </c>
      <c r="K6" s="34" t="s">
        <v>151</v>
      </c>
      <c r="L6" s="13"/>
      <c r="M6" s="13"/>
      <c r="N6" s="13"/>
      <c r="O6" s="13"/>
    </row>
    <row r="7" spans="1:15" s="15" customFormat="1">
      <c r="A7" s="105" t="s">
        <v>3562</v>
      </c>
      <c r="B7" s="106" t="s">
        <v>3562</v>
      </c>
      <c r="C7" s="106" t="s">
        <v>3562</v>
      </c>
      <c r="D7" s="106" t="s">
        <v>3562</v>
      </c>
      <c r="E7" s="16" t="s">
        <v>70</v>
      </c>
      <c r="F7" s="16" t="s">
        <v>152</v>
      </c>
      <c r="G7" s="106" t="s">
        <v>3562</v>
      </c>
      <c r="H7" s="16" t="s">
        <v>6</v>
      </c>
      <c r="I7" s="21" t="s">
        <v>7</v>
      </c>
      <c r="J7" s="21" t="s">
        <v>7</v>
      </c>
      <c r="K7" s="22" t="s">
        <v>7</v>
      </c>
      <c r="L7" s="13"/>
      <c r="M7" s="13"/>
      <c r="N7" s="13"/>
      <c r="O7" s="13"/>
    </row>
    <row r="8" spans="1:15" s="17" customFormat="1" ht="20.25">
      <c r="A8" s="107" t="s">
        <v>3562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108" t="s">
        <v>3562</v>
      </c>
      <c r="C9" s="108" t="s">
        <v>3562</v>
      </c>
      <c r="D9" s="108" t="s">
        <v>3562</v>
      </c>
      <c r="E9" s="108" t="s">
        <v>3562</v>
      </c>
      <c r="F9" s="53">
        <v>153.88</v>
      </c>
      <c r="G9" s="108" t="s">
        <v>3562</v>
      </c>
      <c r="H9" s="53">
        <v>4.7980599999999996E-6</v>
      </c>
      <c r="I9" s="108" t="s">
        <v>3562</v>
      </c>
      <c r="J9" s="54">
        <v>0</v>
      </c>
      <c r="K9" s="54">
        <v>0</v>
      </c>
      <c r="L9" s="13"/>
      <c r="M9" s="13"/>
      <c r="N9" s="13"/>
      <c r="O9" s="13"/>
    </row>
    <row r="10" spans="1:15">
      <c r="A10" s="57" t="s">
        <v>2139</v>
      </c>
      <c r="B10" s="113" t="s">
        <v>3562</v>
      </c>
      <c r="C10" s="113" t="s">
        <v>3562</v>
      </c>
      <c r="D10" s="113" t="s">
        <v>3562</v>
      </c>
      <c r="E10" s="113" t="s">
        <v>3562</v>
      </c>
      <c r="F10" s="59">
        <v>153.88</v>
      </c>
      <c r="G10" s="113" t="s">
        <v>3562</v>
      </c>
      <c r="H10" s="59">
        <v>4.7980599999999996E-6</v>
      </c>
      <c r="I10" s="113" t="s">
        <v>3562</v>
      </c>
      <c r="J10" s="58">
        <v>0</v>
      </c>
      <c r="K10" s="58">
        <v>0</v>
      </c>
    </row>
    <row r="11" spans="1:15">
      <c r="A11" t="s">
        <v>2140</v>
      </c>
      <c r="B11" t="s">
        <v>2141</v>
      </c>
      <c r="C11" t="s">
        <v>614</v>
      </c>
      <c r="D11" t="s">
        <v>98</v>
      </c>
      <c r="E11" t="s">
        <v>2142</v>
      </c>
      <c r="F11" s="55">
        <v>126.87</v>
      </c>
      <c r="G11" s="55">
        <v>2.0999999999999999E-3</v>
      </c>
      <c r="H11" s="55">
        <v>2.6642700000000001E-6</v>
      </c>
      <c r="I11" s="56">
        <v>0</v>
      </c>
      <c r="J11" s="56">
        <v>0</v>
      </c>
      <c r="K11" s="56">
        <v>0</v>
      </c>
    </row>
    <row r="12" spans="1:15">
      <c r="A12" t="s">
        <v>2143</v>
      </c>
      <c r="B12" t="s">
        <v>2144</v>
      </c>
      <c r="C12" t="s">
        <v>109</v>
      </c>
      <c r="D12" t="s">
        <v>98</v>
      </c>
      <c r="E12" t="s">
        <v>2145</v>
      </c>
      <c r="F12" s="55">
        <v>27.01</v>
      </c>
      <c r="G12" s="55">
        <v>7.9000000000000008E-3</v>
      </c>
      <c r="H12" s="55">
        <v>2.1337899999999999E-6</v>
      </c>
      <c r="I12" s="56">
        <v>0</v>
      </c>
      <c r="J12" s="56">
        <v>0</v>
      </c>
      <c r="K12" s="56">
        <v>0</v>
      </c>
    </row>
    <row r="13" spans="1:15">
      <c r="A13" s="57" t="s">
        <v>1857</v>
      </c>
      <c r="B13" s="113" t="s">
        <v>3562</v>
      </c>
      <c r="C13" s="113" t="s">
        <v>3562</v>
      </c>
      <c r="D13" s="113" t="s">
        <v>3562</v>
      </c>
      <c r="E13" s="113" t="s">
        <v>3562</v>
      </c>
      <c r="F13" s="59">
        <v>0</v>
      </c>
      <c r="G13" s="113" t="s">
        <v>3562</v>
      </c>
      <c r="H13" s="59">
        <v>0</v>
      </c>
      <c r="I13" s="113" t="s">
        <v>3562</v>
      </c>
      <c r="J13" s="58">
        <v>0</v>
      </c>
      <c r="K13" s="58">
        <v>0</v>
      </c>
    </row>
    <row r="14" spans="1:15">
      <c r="A14" t="s">
        <v>177</v>
      </c>
      <c r="B14" t="s">
        <v>177</v>
      </c>
      <c r="C14" t="s">
        <v>177</v>
      </c>
      <c r="D14" t="s">
        <v>177</v>
      </c>
      <c r="E14" s="113" t="s">
        <v>3562</v>
      </c>
      <c r="F14" s="55">
        <v>0</v>
      </c>
      <c r="G14" s="55">
        <v>0</v>
      </c>
      <c r="H14" s="55">
        <v>0</v>
      </c>
      <c r="I14" s="56">
        <v>0</v>
      </c>
      <c r="J14" s="56">
        <v>0</v>
      </c>
      <c r="K14" s="56">
        <v>0</v>
      </c>
    </row>
    <row r="15" spans="1:15">
      <c r="A15" t="s">
        <v>186</v>
      </c>
      <c r="B15" s="113" t="s">
        <v>3562</v>
      </c>
      <c r="C15" s="113" t="s">
        <v>3562</v>
      </c>
      <c r="D15" s="113" t="s">
        <v>3562</v>
      </c>
      <c r="E15" s="113" t="s">
        <v>3562</v>
      </c>
      <c r="F15" s="113" t="s">
        <v>3562</v>
      </c>
      <c r="G15" s="113" t="s">
        <v>3562</v>
      </c>
      <c r="H15" s="113" t="s">
        <v>3562</v>
      </c>
      <c r="I15" s="113" t="s">
        <v>3562</v>
      </c>
      <c r="J15" s="113" t="s">
        <v>3562</v>
      </c>
      <c r="K15" s="113" t="s">
        <v>3562</v>
      </c>
    </row>
    <row r="16" spans="1:15">
      <c r="A16" t="s">
        <v>298</v>
      </c>
      <c r="B16" s="113" t="s">
        <v>3562</v>
      </c>
      <c r="C16" s="113" t="s">
        <v>3562</v>
      </c>
      <c r="D16" s="113" t="s">
        <v>3562</v>
      </c>
      <c r="E16" s="113" t="s">
        <v>3562</v>
      </c>
      <c r="F16" s="113" t="s">
        <v>3562</v>
      </c>
      <c r="G16" s="113" t="s">
        <v>3562</v>
      </c>
      <c r="H16" s="113" t="s">
        <v>3562</v>
      </c>
      <c r="I16" s="113" t="s">
        <v>3562</v>
      </c>
      <c r="J16" s="113" t="s">
        <v>3562</v>
      </c>
      <c r="K16" s="113" t="s">
        <v>3562</v>
      </c>
    </row>
    <row r="17" spans="1:11">
      <c r="A17" t="s">
        <v>299</v>
      </c>
      <c r="B17" s="113" t="s">
        <v>3562</v>
      </c>
      <c r="C17" s="113" t="s">
        <v>3562</v>
      </c>
      <c r="D17" s="113" t="s">
        <v>3562</v>
      </c>
      <c r="E17" s="113" t="s">
        <v>3562</v>
      </c>
      <c r="F17" s="113" t="s">
        <v>3562</v>
      </c>
      <c r="G17" s="113" t="s">
        <v>3562</v>
      </c>
      <c r="H17" s="113" t="s">
        <v>3562</v>
      </c>
      <c r="I17" s="113" t="s">
        <v>3562</v>
      </c>
      <c r="J17" s="113" t="s">
        <v>3562</v>
      </c>
      <c r="K17" s="113" t="s">
        <v>3562</v>
      </c>
    </row>
    <row r="18" spans="1:11">
      <c r="A18" t="s">
        <v>300</v>
      </c>
      <c r="B18" s="113" t="s">
        <v>3562</v>
      </c>
      <c r="C18" s="113" t="s">
        <v>3562</v>
      </c>
      <c r="D18" s="113" t="s">
        <v>3562</v>
      </c>
      <c r="E18" s="113" t="s">
        <v>3562</v>
      </c>
      <c r="F18" s="113" t="s">
        <v>3562</v>
      </c>
      <c r="G18" s="113" t="s">
        <v>3562</v>
      </c>
      <c r="H18" s="113" t="s">
        <v>3562</v>
      </c>
      <c r="I18" s="113" t="s">
        <v>3562</v>
      </c>
      <c r="J18" s="113" t="s">
        <v>3562</v>
      </c>
      <c r="K18" s="113" t="s">
        <v>3562</v>
      </c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3561</v>
      </c>
    </row>
    <row r="2" spans="1:12" s="1" customFormat="1">
      <c r="A2" s="2" t="s">
        <v>1</v>
      </c>
      <c r="B2" s="9" t="s">
        <v>2772</v>
      </c>
    </row>
    <row r="3" spans="1:12" s="1" customFormat="1">
      <c r="A3" s="2" t="s">
        <v>2</v>
      </c>
      <c r="B3" s="20" t="s">
        <v>2773</v>
      </c>
    </row>
    <row r="4" spans="1:12" s="1" customFormat="1">
      <c r="A4" s="2" t="s">
        <v>3</v>
      </c>
      <c r="B4" s="61" t="s">
        <v>165</v>
      </c>
    </row>
    <row r="5" spans="1:12" ht="18.75">
      <c r="A5" s="88" t="s">
        <v>122</v>
      </c>
      <c r="B5" s="89"/>
      <c r="C5" s="89"/>
      <c r="D5" s="89"/>
      <c r="E5" s="89"/>
      <c r="F5" s="89"/>
      <c r="G5" s="89"/>
      <c r="H5" s="89"/>
      <c r="I5" s="89"/>
      <c r="J5" s="89"/>
      <c r="K5" s="90"/>
    </row>
    <row r="6" spans="1:12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155</v>
      </c>
      <c r="G6" s="33" t="s">
        <v>156</v>
      </c>
      <c r="H6" s="33" t="s">
        <v>5</v>
      </c>
      <c r="I6" s="33" t="s">
        <v>69</v>
      </c>
      <c r="J6" s="33" t="s">
        <v>54</v>
      </c>
      <c r="K6" s="34" t="s">
        <v>151</v>
      </c>
      <c r="L6" s="13"/>
    </row>
    <row r="7" spans="1:12" s="15" customFormat="1">
      <c r="A7" s="105" t="s">
        <v>3562</v>
      </c>
      <c r="B7" s="106" t="s">
        <v>3562</v>
      </c>
      <c r="C7" s="106" t="s">
        <v>3562</v>
      </c>
      <c r="D7" s="106" t="s">
        <v>3562</v>
      </c>
      <c r="E7" s="16" t="s">
        <v>70</v>
      </c>
      <c r="F7" s="16" t="s">
        <v>152</v>
      </c>
      <c r="G7" s="106" t="s">
        <v>3562</v>
      </c>
      <c r="H7" s="16" t="s">
        <v>6</v>
      </c>
      <c r="I7" s="21" t="s">
        <v>7</v>
      </c>
      <c r="J7" s="21" t="s">
        <v>7</v>
      </c>
      <c r="K7" s="22" t="s">
        <v>7</v>
      </c>
    </row>
    <row r="8" spans="1:12" s="17" customFormat="1" ht="20.25">
      <c r="A8" s="107" t="s">
        <v>3562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</row>
    <row r="9" spans="1:12" s="17" customFormat="1" ht="20.25">
      <c r="A9" s="18" t="s">
        <v>95</v>
      </c>
      <c r="B9" s="108" t="s">
        <v>3562</v>
      </c>
      <c r="C9" s="108" t="s">
        <v>3562</v>
      </c>
      <c r="D9" s="108" t="s">
        <v>3562</v>
      </c>
      <c r="E9" s="108" t="s">
        <v>3562</v>
      </c>
      <c r="F9" s="53">
        <v>49185.91</v>
      </c>
      <c r="G9" s="108" t="s">
        <v>3562</v>
      </c>
      <c r="H9" s="53">
        <v>0.10838091607</v>
      </c>
      <c r="I9" s="108" t="s">
        <v>3562</v>
      </c>
      <c r="J9" s="54">
        <v>1</v>
      </c>
      <c r="K9" s="54">
        <v>0</v>
      </c>
    </row>
    <row r="10" spans="1:12">
      <c r="A10" s="57" t="s">
        <v>172</v>
      </c>
      <c r="B10" s="113" t="s">
        <v>3562</v>
      </c>
      <c r="C10" s="113" t="s">
        <v>3562</v>
      </c>
      <c r="D10" s="113" t="s">
        <v>3562</v>
      </c>
      <c r="E10" s="113" t="s">
        <v>3562</v>
      </c>
      <c r="F10" s="59">
        <v>49185.91</v>
      </c>
      <c r="G10" s="113" t="s">
        <v>3562</v>
      </c>
      <c r="H10" s="59">
        <v>0.10838091607</v>
      </c>
      <c r="I10" s="113" t="s">
        <v>3562</v>
      </c>
      <c r="J10" s="58">
        <v>1</v>
      </c>
      <c r="K10" s="58">
        <v>0</v>
      </c>
    </row>
    <row r="11" spans="1:12">
      <c r="A11" s="57" t="s">
        <v>1862</v>
      </c>
      <c r="B11" s="113" t="s">
        <v>3562</v>
      </c>
      <c r="C11" s="113" t="s">
        <v>3562</v>
      </c>
      <c r="D11" s="113" t="s">
        <v>3562</v>
      </c>
      <c r="E11" s="113" t="s">
        <v>3562</v>
      </c>
      <c r="F11" s="59">
        <v>0</v>
      </c>
      <c r="G11" s="113" t="s">
        <v>3562</v>
      </c>
      <c r="H11" s="59">
        <v>0</v>
      </c>
      <c r="I11" s="113" t="s">
        <v>3562</v>
      </c>
      <c r="J11" s="58">
        <v>0</v>
      </c>
      <c r="K11" s="58">
        <v>0</v>
      </c>
    </row>
    <row r="12" spans="1:12">
      <c r="A12" t="s">
        <v>177</v>
      </c>
      <c r="B12" t="s">
        <v>177</v>
      </c>
      <c r="C12" t="s">
        <v>177</v>
      </c>
      <c r="D12" t="s">
        <v>177</v>
      </c>
      <c r="E12" s="113" t="s">
        <v>3562</v>
      </c>
      <c r="F12" s="55">
        <v>0</v>
      </c>
      <c r="G12" s="55">
        <v>0</v>
      </c>
      <c r="H12" s="55">
        <v>0</v>
      </c>
      <c r="I12" s="56">
        <v>0</v>
      </c>
      <c r="J12" s="56">
        <v>0</v>
      </c>
      <c r="K12" s="56">
        <v>0</v>
      </c>
    </row>
    <row r="13" spans="1:12">
      <c r="A13" s="57" t="s">
        <v>1868</v>
      </c>
      <c r="B13" s="113" t="s">
        <v>3562</v>
      </c>
      <c r="C13" s="113" t="s">
        <v>3562</v>
      </c>
      <c r="D13" s="113" t="s">
        <v>3562</v>
      </c>
      <c r="E13" s="113" t="s">
        <v>3562</v>
      </c>
      <c r="F13" s="59">
        <v>49185.91</v>
      </c>
      <c r="G13" s="113" t="s">
        <v>3562</v>
      </c>
      <c r="H13" s="59">
        <v>0.10838091607</v>
      </c>
      <c r="I13" s="113" t="s">
        <v>3562</v>
      </c>
      <c r="J13" s="58">
        <v>1</v>
      </c>
      <c r="K13" s="58">
        <v>0</v>
      </c>
    </row>
    <row r="14" spans="1:12">
      <c r="A14" t="s">
        <v>2146</v>
      </c>
      <c r="B14" t="s">
        <v>2147</v>
      </c>
      <c r="C14" t="s">
        <v>108</v>
      </c>
      <c r="D14" t="s">
        <v>100</v>
      </c>
      <c r="E14" t="s">
        <v>230</v>
      </c>
      <c r="F14" s="55">
        <v>24846.49</v>
      </c>
      <c r="G14" s="55">
        <v>-1.1333</v>
      </c>
      <c r="H14" s="55">
        <v>-0.28158527116999998</v>
      </c>
      <c r="I14" s="56">
        <v>0</v>
      </c>
      <c r="J14" s="56">
        <v>-2.5981000000000001</v>
      </c>
      <c r="K14" s="56">
        <v>0</v>
      </c>
    </row>
    <row r="15" spans="1:12">
      <c r="A15" t="s">
        <v>2148</v>
      </c>
      <c r="B15" t="s">
        <v>2149</v>
      </c>
      <c r="C15" t="s">
        <v>108</v>
      </c>
      <c r="D15" t="s">
        <v>100</v>
      </c>
      <c r="E15" t="s">
        <v>230</v>
      </c>
      <c r="F15" s="55">
        <v>24339.42</v>
      </c>
      <c r="G15" s="55">
        <v>1.6022000000000001</v>
      </c>
      <c r="H15" s="55">
        <v>0.38996618723999998</v>
      </c>
      <c r="I15" s="56">
        <v>0</v>
      </c>
      <c r="J15" s="56">
        <v>3.5981000000000001</v>
      </c>
      <c r="K15" s="56">
        <v>0</v>
      </c>
    </row>
    <row r="16" spans="1:12">
      <c r="A16" s="57" t="s">
        <v>2150</v>
      </c>
      <c r="B16" s="113" t="s">
        <v>3562</v>
      </c>
      <c r="C16" s="113" t="s">
        <v>3562</v>
      </c>
      <c r="D16" s="113" t="s">
        <v>3562</v>
      </c>
      <c r="E16" s="113" t="s">
        <v>3562</v>
      </c>
      <c r="F16" s="59">
        <v>0</v>
      </c>
      <c r="G16" s="113" t="s">
        <v>3562</v>
      </c>
      <c r="H16" s="59">
        <v>0</v>
      </c>
      <c r="I16" s="113" t="s">
        <v>3562</v>
      </c>
      <c r="J16" s="58">
        <v>0</v>
      </c>
      <c r="K16" s="58">
        <v>0</v>
      </c>
    </row>
    <row r="17" spans="1:11">
      <c r="A17" t="s">
        <v>177</v>
      </c>
      <c r="B17" t="s">
        <v>177</v>
      </c>
      <c r="C17" t="s">
        <v>177</v>
      </c>
      <c r="D17" t="s">
        <v>177</v>
      </c>
      <c r="E17" s="113" t="s">
        <v>3562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1869</v>
      </c>
      <c r="B18" s="113" t="s">
        <v>3562</v>
      </c>
      <c r="C18" s="113" t="s">
        <v>3562</v>
      </c>
      <c r="D18" s="113" t="s">
        <v>3562</v>
      </c>
      <c r="E18" s="113" t="s">
        <v>3562</v>
      </c>
      <c r="F18" s="59">
        <v>0</v>
      </c>
      <c r="G18" s="113" t="s">
        <v>3562</v>
      </c>
      <c r="H18" s="59">
        <v>0</v>
      </c>
      <c r="I18" s="113" t="s">
        <v>3562</v>
      </c>
      <c r="J18" s="58">
        <v>0</v>
      </c>
      <c r="K18" s="58">
        <v>0</v>
      </c>
    </row>
    <row r="19" spans="1:11">
      <c r="A19" t="s">
        <v>177</v>
      </c>
      <c r="B19" t="s">
        <v>177</v>
      </c>
      <c r="C19" t="s">
        <v>177</v>
      </c>
      <c r="D19" t="s">
        <v>177</v>
      </c>
      <c r="E19" s="113" t="s">
        <v>3562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819</v>
      </c>
      <c r="B20" s="113" t="s">
        <v>3562</v>
      </c>
      <c r="C20" s="113" t="s">
        <v>3562</v>
      </c>
      <c r="D20" s="113" t="s">
        <v>3562</v>
      </c>
      <c r="E20" s="113" t="s">
        <v>3562</v>
      </c>
      <c r="F20" s="59">
        <v>0</v>
      </c>
      <c r="G20" s="113" t="s">
        <v>3562</v>
      </c>
      <c r="H20" s="59">
        <v>0</v>
      </c>
      <c r="I20" s="113" t="s">
        <v>3562</v>
      </c>
      <c r="J20" s="58">
        <v>0</v>
      </c>
      <c r="K20" s="58">
        <v>0</v>
      </c>
    </row>
    <row r="21" spans="1:11">
      <c r="A21" t="s">
        <v>177</v>
      </c>
      <c r="B21" t="s">
        <v>177</v>
      </c>
      <c r="C21" t="s">
        <v>177</v>
      </c>
      <c r="D21" t="s">
        <v>177</v>
      </c>
      <c r="E21" s="113" t="s">
        <v>3562</v>
      </c>
      <c r="F21" s="55">
        <v>0</v>
      </c>
      <c r="G21" s="55">
        <v>0</v>
      </c>
      <c r="H21" s="55">
        <v>0</v>
      </c>
      <c r="I21" s="56">
        <v>0</v>
      </c>
      <c r="J21" s="56">
        <v>0</v>
      </c>
      <c r="K21" s="56">
        <v>0</v>
      </c>
    </row>
    <row r="22" spans="1:11">
      <c r="A22" s="57" t="s">
        <v>184</v>
      </c>
      <c r="B22" s="113" t="s">
        <v>3562</v>
      </c>
      <c r="C22" s="113" t="s">
        <v>3562</v>
      </c>
      <c r="D22" s="113" t="s">
        <v>3562</v>
      </c>
      <c r="E22" s="113" t="s">
        <v>3562</v>
      </c>
      <c r="F22" s="59">
        <v>0</v>
      </c>
      <c r="G22" s="113" t="s">
        <v>3562</v>
      </c>
      <c r="H22" s="59">
        <v>0</v>
      </c>
      <c r="I22" s="113" t="s">
        <v>3562</v>
      </c>
      <c r="J22" s="58">
        <v>0</v>
      </c>
      <c r="K22" s="58">
        <v>0</v>
      </c>
    </row>
    <row r="23" spans="1:11">
      <c r="A23" s="57" t="s">
        <v>1862</v>
      </c>
      <c r="B23" s="113" t="s">
        <v>3562</v>
      </c>
      <c r="C23" s="113" t="s">
        <v>3562</v>
      </c>
      <c r="D23" s="113" t="s">
        <v>3562</v>
      </c>
      <c r="E23" s="113" t="s">
        <v>3562</v>
      </c>
      <c r="F23" s="59">
        <v>0</v>
      </c>
      <c r="G23" s="113" t="s">
        <v>3562</v>
      </c>
      <c r="H23" s="59">
        <v>0</v>
      </c>
      <c r="I23" s="113" t="s">
        <v>3562</v>
      </c>
      <c r="J23" s="58">
        <v>0</v>
      </c>
      <c r="K23" s="58">
        <v>0</v>
      </c>
    </row>
    <row r="24" spans="1:11">
      <c r="A24" t="s">
        <v>177</v>
      </c>
      <c r="B24" t="s">
        <v>177</v>
      </c>
      <c r="C24" t="s">
        <v>177</v>
      </c>
      <c r="D24" t="s">
        <v>177</v>
      </c>
      <c r="E24" s="113" t="s">
        <v>3562</v>
      </c>
      <c r="F24" s="55">
        <v>0</v>
      </c>
      <c r="G24" s="55">
        <v>0</v>
      </c>
      <c r="H24" s="55">
        <v>0</v>
      </c>
      <c r="I24" s="56">
        <v>0</v>
      </c>
      <c r="J24" s="56">
        <v>0</v>
      </c>
      <c r="K24" s="56">
        <v>0</v>
      </c>
    </row>
    <row r="25" spans="1:11">
      <c r="A25" s="57" t="s">
        <v>1874</v>
      </c>
      <c r="B25" s="113" t="s">
        <v>3562</v>
      </c>
      <c r="C25" s="113" t="s">
        <v>3562</v>
      </c>
      <c r="D25" s="113" t="s">
        <v>3562</v>
      </c>
      <c r="E25" s="113" t="s">
        <v>3562</v>
      </c>
      <c r="F25" s="59">
        <v>0</v>
      </c>
      <c r="G25" s="113" t="s">
        <v>3562</v>
      </c>
      <c r="H25" s="59">
        <v>0</v>
      </c>
      <c r="I25" s="113" t="s">
        <v>3562</v>
      </c>
      <c r="J25" s="58">
        <v>0</v>
      </c>
      <c r="K25" s="58">
        <v>0</v>
      </c>
    </row>
    <row r="26" spans="1:11">
      <c r="A26" t="s">
        <v>177</v>
      </c>
      <c r="B26" t="s">
        <v>177</v>
      </c>
      <c r="C26" t="s">
        <v>177</v>
      </c>
      <c r="D26" t="s">
        <v>177</v>
      </c>
      <c r="E26" s="113" t="s">
        <v>3562</v>
      </c>
      <c r="F26" s="55">
        <v>0</v>
      </c>
      <c r="G26" s="55">
        <v>0</v>
      </c>
      <c r="H26" s="55">
        <v>0</v>
      </c>
      <c r="I26" s="56">
        <v>0</v>
      </c>
      <c r="J26" s="56">
        <v>0</v>
      </c>
      <c r="K26" s="56">
        <v>0</v>
      </c>
    </row>
    <row r="27" spans="1:11">
      <c r="A27" s="57" t="s">
        <v>1869</v>
      </c>
      <c r="B27" s="113" t="s">
        <v>3562</v>
      </c>
      <c r="C27" s="113" t="s">
        <v>3562</v>
      </c>
      <c r="D27" s="113" t="s">
        <v>3562</v>
      </c>
      <c r="E27" s="113" t="s">
        <v>3562</v>
      </c>
      <c r="F27" s="59">
        <v>0</v>
      </c>
      <c r="G27" s="113" t="s">
        <v>3562</v>
      </c>
      <c r="H27" s="59">
        <v>0</v>
      </c>
      <c r="I27" s="113" t="s">
        <v>3562</v>
      </c>
      <c r="J27" s="58">
        <v>0</v>
      </c>
      <c r="K27" s="58">
        <v>0</v>
      </c>
    </row>
    <row r="28" spans="1:11">
      <c r="A28" t="s">
        <v>177</v>
      </c>
      <c r="B28" t="s">
        <v>177</v>
      </c>
      <c r="C28" t="s">
        <v>177</v>
      </c>
      <c r="D28" t="s">
        <v>177</v>
      </c>
      <c r="E28" s="113" t="s">
        <v>3562</v>
      </c>
      <c r="F28" s="55">
        <v>0</v>
      </c>
      <c r="G28" s="55">
        <v>0</v>
      </c>
      <c r="H28" s="55">
        <v>0</v>
      </c>
      <c r="I28" s="56">
        <v>0</v>
      </c>
      <c r="J28" s="56">
        <v>0</v>
      </c>
      <c r="K28" s="56">
        <v>0</v>
      </c>
    </row>
    <row r="29" spans="1:11">
      <c r="A29" s="57" t="s">
        <v>1875</v>
      </c>
      <c r="B29" s="113" t="s">
        <v>3562</v>
      </c>
      <c r="C29" s="113" t="s">
        <v>3562</v>
      </c>
      <c r="D29" s="113" t="s">
        <v>3562</v>
      </c>
      <c r="E29" s="113" t="s">
        <v>3562</v>
      </c>
      <c r="F29" s="59">
        <v>0</v>
      </c>
      <c r="G29" s="113" t="s">
        <v>3562</v>
      </c>
      <c r="H29" s="59">
        <v>0</v>
      </c>
      <c r="I29" s="113" t="s">
        <v>3562</v>
      </c>
      <c r="J29" s="58">
        <v>0</v>
      </c>
      <c r="K29" s="58">
        <v>0</v>
      </c>
    </row>
    <row r="30" spans="1:11">
      <c r="A30" t="s">
        <v>177</v>
      </c>
      <c r="B30" t="s">
        <v>177</v>
      </c>
      <c r="C30" t="s">
        <v>177</v>
      </c>
      <c r="D30" t="s">
        <v>177</v>
      </c>
      <c r="E30" s="113" t="s">
        <v>3562</v>
      </c>
      <c r="F30" s="55">
        <v>0</v>
      </c>
      <c r="G30" s="55">
        <v>0</v>
      </c>
      <c r="H30" s="55">
        <v>0</v>
      </c>
      <c r="I30" s="56">
        <v>0</v>
      </c>
      <c r="J30" s="56">
        <v>0</v>
      </c>
      <c r="K30" s="56">
        <v>0</v>
      </c>
    </row>
    <row r="31" spans="1:11">
      <c r="A31" s="57" t="s">
        <v>819</v>
      </c>
      <c r="B31" s="113" t="s">
        <v>3562</v>
      </c>
      <c r="C31" s="113" t="s">
        <v>3562</v>
      </c>
      <c r="D31" s="113" t="s">
        <v>3562</v>
      </c>
      <c r="E31" s="113" t="s">
        <v>3562</v>
      </c>
      <c r="F31" s="59">
        <v>0</v>
      </c>
      <c r="G31" s="113" t="s">
        <v>3562</v>
      </c>
      <c r="H31" s="59">
        <v>0</v>
      </c>
      <c r="I31" s="113" t="s">
        <v>3562</v>
      </c>
      <c r="J31" s="58">
        <v>0</v>
      </c>
      <c r="K31" s="58">
        <v>0</v>
      </c>
    </row>
    <row r="32" spans="1:11">
      <c r="A32" t="s">
        <v>177</v>
      </c>
      <c r="B32" t="s">
        <v>177</v>
      </c>
      <c r="C32" t="s">
        <v>177</v>
      </c>
      <c r="D32" t="s">
        <v>177</v>
      </c>
      <c r="E32" s="113" t="s">
        <v>3562</v>
      </c>
      <c r="F32" s="55">
        <v>0</v>
      </c>
      <c r="G32" s="55">
        <v>0</v>
      </c>
      <c r="H32" s="55">
        <v>0</v>
      </c>
      <c r="I32" s="56">
        <v>0</v>
      </c>
      <c r="J32" s="56">
        <v>0</v>
      </c>
      <c r="K32" s="56">
        <v>0</v>
      </c>
    </row>
    <row r="33" spans="1:11">
      <c r="A33" t="s">
        <v>186</v>
      </c>
      <c r="B33" s="113" t="s">
        <v>3562</v>
      </c>
      <c r="C33" s="113" t="s">
        <v>3562</v>
      </c>
      <c r="D33" s="113" t="s">
        <v>3562</v>
      </c>
      <c r="E33" s="113" t="s">
        <v>3562</v>
      </c>
      <c r="F33" s="113" t="s">
        <v>3562</v>
      </c>
      <c r="G33" s="113" t="s">
        <v>3562</v>
      </c>
      <c r="H33" s="113" t="s">
        <v>3562</v>
      </c>
      <c r="I33" s="113" t="s">
        <v>3562</v>
      </c>
      <c r="J33" s="113" t="s">
        <v>3562</v>
      </c>
      <c r="K33" s="113" t="s">
        <v>3562</v>
      </c>
    </row>
    <row r="34" spans="1:11">
      <c r="A34" t="s">
        <v>298</v>
      </c>
      <c r="B34" s="113" t="s">
        <v>3562</v>
      </c>
      <c r="C34" s="113" t="s">
        <v>3562</v>
      </c>
      <c r="D34" s="113" t="s">
        <v>3562</v>
      </c>
      <c r="E34" s="113" t="s">
        <v>3562</v>
      </c>
      <c r="F34" s="113" t="s">
        <v>3562</v>
      </c>
      <c r="G34" s="113" t="s">
        <v>3562</v>
      </c>
      <c r="H34" s="113" t="s">
        <v>3562</v>
      </c>
      <c r="I34" s="113" t="s">
        <v>3562</v>
      </c>
      <c r="J34" s="113" t="s">
        <v>3562</v>
      </c>
      <c r="K34" s="113" t="s">
        <v>3562</v>
      </c>
    </row>
    <row r="35" spans="1:11">
      <c r="A35" t="s">
        <v>299</v>
      </c>
      <c r="B35" s="113" t="s">
        <v>3562</v>
      </c>
      <c r="C35" s="113" t="s">
        <v>3562</v>
      </c>
      <c r="D35" s="113" t="s">
        <v>3562</v>
      </c>
      <c r="E35" s="113" t="s">
        <v>3562</v>
      </c>
      <c r="F35" s="113" t="s">
        <v>3562</v>
      </c>
      <c r="G35" s="113" t="s">
        <v>3562</v>
      </c>
      <c r="H35" s="113" t="s">
        <v>3562</v>
      </c>
      <c r="I35" s="113" t="s">
        <v>3562</v>
      </c>
      <c r="J35" s="113" t="s">
        <v>3562</v>
      </c>
      <c r="K35" s="113" t="s">
        <v>3562</v>
      </c>
    </row>
    <row r="36" spans="1:11">
      <c r="A36" t="s">
        <v>300</v>
      </c>
      <c r="B36" s="113" t="s">
        <v>3562</v>
      </c>
      <c r="C36" s="113" t="s">
        <v>3562</v>
      </c>
      <c r="D36" s="113" t="s">
        <v>3562</v>
      </c>
      <c r="E36" s="113" t="s">
        <v>3562</v>
      </c>
      <c r="F36" s="113" t="s">
        <v>3562</v>
      </c>
      <c r="G36" s="113" t="s">
        <v>3562</v>
      </c>
      <c r="H36" s="113" t="s">
        <v>3562</v>
      </c>
      <c r="I36" s="113" t="s">
        <v>3562</v>
      </c>
      <c r="J36" s="113" t="s">
        <v>3562</v>
      </c>
      <c r="K36" s="113" t="s">
        <v>3562</v>
      </c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77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12.4257812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9" s="1" customFormat="1">
      <c r="A1" s="2" t="s">
        <v>0</v>
      </c>
      <c r="B1" s="60" t="s">
        <v>3561</v>
      </c>
      <c r="E1" s="74"/>
    </row>
    <row r="2" spans="1:19" s="1" customFormat="1">
      <c r="A2" s="2" t="s">
        <v>1</v>
      </c>
      <c r="B2" s="9" t="s">
        <v>2772</v>
      </c>
      <c r="E2" s="74"/>
    </row>
    <row r="3" spans="1:19" s="1" customFormat="1">
      <c r="A3" s="2" t="s">
        <v>2</v>
      </c>
      <c r="B3" s="20" t="s">
        <v>2773</v>
      </c>
      <c r="E3" s="74"/>
    </row>
    <row r="4" spans="1:19" s="1" customFormat="1">
      <c r="A4" s="2" t="s">
        <v>3</v>
      </c>
      <c r="B4" s="61" t="s">
        <v>165</v>
      </c>
      <c r="E4" s="74"/>
    </row>
    <row r="5" spans="1:19" ht="18.75">
      <c r="A5" s="88" t="s">
        <v>123</v>
      </c>
      <c r="B5" s="89"/>
      <c r="C5" s="89"/>
      <c r="D5" s="89"/>
      <c r="E5" s="89"/>
      <c r="F5" s="89"/>
      <c r="G5" s="89"/>
      <c r="H5" s="89"/>
      <c r="I5" s="89"/>
      <c r="J5" s="90"/>
    </row>
    <row r="6" spans="1:19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125" t="s">
        <v>67</v>
      </c>
      <c r="F6" s="33" t="s">
        <v>155</v>
      </c>
      <c r="G6" s="33" t="s">
        <v>156</v>
      </c>
      <c r="H6" s="33" t="s">
        <v>5</v>
      </c>
      <c r="I6" s="33" t="s">
        <v>54</v>
      </c>
      <c r="J6" s="34" t="s">
        <v>151</v>
      </c>
      <c r="K6" s="13"/>
    </row>
    <row r="7" spans="1:19" s="15" customFormat="1">
      <c r="A7" s="105" t="s">
        <v>3562</v>
      </c>
      <c r="B7" s="106" t="s">
        <v>3562</v>
      </c>
      <c r="C7" s="106" t="s">
        <v>3562</v>
      </c>
      <c r="D7" s="106" t="s">
        <v>3562</v>
      </c>
      <c r="E7" s="75" t="s">
        <v>70</v>
      </c>
      <c r="F7" s="16" t="s">
        <v>152</v>
      </c>
      <c r="G7" s="106" t="s">
        <v>3562</v>
      </c>
      <c r="H7" s="16" t="s">
        <v>6</v>
      </c>
      <c r="I7" s="21" t="s">
        <v>7</v>
      </c>
      <c r="J7" s="29" t="s">
        <v>7</v>
      </c>
    </row>
    <row r="8" spans="1:19" s="17" customFormat="1" ht="20.25">
      <c r="A8" s="107" t="s">
        <v>3562</v>
      </c>
      <c r="B8" s="5" t="s">
        <v>8</v>
      </c>
      <c r="C8" s="5" t="s">
        <v>9</v>
      </c>
      <c r="D8" s="5" t="s">
        <v>56</v>
      </c>
      <c r="E8" s="76" t="s">
        <v>57</v>
      </c>
      <c r="F8" s="5" t="s">
        <v>58</v>
      </c>
      <c r="G8" s="5" t="s">
        <v>59</v>
      </c>
      <c r="H8" s="5" t="s">
        <v>60</v>
      </c>
      <c r="I8" s="24" t="s">
        <v>61</v>
      </c>
      <c r="J8" s="24" t="s">
        <v>62</v>
      </c>
    </row>
    <row r="9" spans="1:19" s="17" customFormat="1" ht="20.25">
      <c r="A9" s="18" t="s">
        <v>106</v>
      </c>
      <c r="B9" s="108" t="s">
        <v>3562</v>
      </c>
      <c r="C9" s="108" t="s">
        <v>3562</v>
      </c>
      <c r="D9" s="108" t="s">
        <v>3562</v>
      </c>
      <c r="E9" s="108" t="s">
        <v>3562</v>
      </c>
      <c r="F9" s="126" t="s">
        <v>3562</v>
      </c>
      <c r="G9" s="108" t="s">
        <v>3562</v>
      </c>
      <c r="H9" s="53">
        <f>H10+H339</f>
        <v>454.74023352500012</v>
      </c>
      <c r="I9" s="54">
        <f>H9/$H$9</f>
        <v>1</v>
      </c>
      <c r="J9" s="54">
        <f>H9/'סכום נכסי הקרן'!$C$41</f>
        <v>3.7429039247594467E-3</v>
      </c>
      <c r="P9" s="73"/>
      <c r="S9" s="72"/>
    </row>
    <row r="10" spans="1:19">
      <c r="A10" s="57" t="s">
        <v>2859</v>
      </c>
      <c r="B10" s="113" t="s">
        <v>3562</v>
      </c>
      <c r="C10" s="113" t="s">
        <v>3562</v>
      </c>
      <c r="D10" s="113" t="s">
        <v>3562</v>
      </c>
      <c r="E10" s="113" t="s">
        <v>3562</v>
      </c>
      <c r="F10" s="127" t="s">
        <v>3562</v>
      </c>
      <c r="G10" s="113" t="s">
        <v>3562</v>
      </c>
      <c r="H10" s="59">
        <f>H11+H20+H229+H335</f>
        <v>349.30756920700014</v>
      </c>
      <c r="I10" s="58">
        <f t="shared" ref="I10:I73" si="0">H10/$H$9</f>
        <v>0.76814749048985642</v>
      </c>
      <c r="J10" s="58">
        <f>H10/'סכום נכסי הקרן'!$C$41</f>
        <v>2.8751022569486035E-3</v>
      </c>
    </row>
    <row r="11" spans="1:19">
      <c r="A11" s="57" t="s">
        <v>1862</v>
      </c>
      <c r="B11" s="113" t="s">
        <v>3562</v>
      </c>
      <c r="C11" s="113" t="s">
        <v>3562</v>
      </c>
      <c r="D11" s="113" t="s">
        <v>3562</v>
      </c>
      <c r="E11" s="113" t="s">
        <v>3562</v>
      </c>
      <c r="F11" s="127" t="s">
        <v>3562</v>
      </c>
      <c r="G11" s="113" t="s">
        <v>3562</v>
      </c>
      <c r="H11" s="59">
        <f>SUM(H12:H19)</f>
        <v>-2.8941367950000001</v>
      </c>
      <c r="I11" s="58">
        <f t="shared" si="0"/>
        <v>-6.3643737273158833E-3</v>
      </c>
      <c r="J11" s="58">
        <f>H11/'סכום נכסי הקרן'!$C$41</f>
        <v>-2.3821239402606525E-5</v>
      </c>
    </row>
    <row r="12" spans="1:19">
      <c r="A12" t="s">
        <v>2860</v>
      </c>
      <c r="B12" t="s">
        <v>2861</v>
      </c>
      <c r="C12" t="s">
        <v>1865</v>
      </c>
      <c r="D12" t="s">
        <v>98</v>
      </c>
      <c r="E12" s="70">
        <v>44952</v>
      </c>
      <c r="F12" s="55">
        <v>7925.3794429999998</v>
      </c>
      <c r="G12" s="55">
        <v>-38.778080000000003</v>
      </c>
      <c r="H12" s="55">
        <v>-3.0733099929999996</v>
      </c>
      <c r="I12" s="56">
        <f t="shared" si="0"/>
        <v>-6.7583859232702775E-3</v>
      </c>
      <c r="J12" s="56">
        <f>H12/'סכום נכסי הקרן'!$C$41</f>
        <v>-2.5295989197247319E-5</v>
      </c>
    </row>
    <row r="13" spans="1:19">
      <c r="A13" t="s">
        <v>2862</v>
      </c>
      <c r="B13" t="s">
        <v>2863</v>
      </c>
      <c r="C13" t="s">
        <v>1865</v>
      </c>
      <c r="D13" t="s">
        <v>98</v>
      </c>
      <c r="E13" s="70">
        <v>44952</v>
      </c>
      <c r="F13" s="55">
        <v>13190.827743</v>
      </c>
      <c r="G13" s="55">
        <v>-15.624169999999999</v>
      </c>
      <c r="H13" s="55">
        <v>-2.0609573999999999</v>
      </c>
      <c r="I13" s="56">
        <f t="shared" si="0"/>
        <v>-4.5321641853066762E-3</v>
      </c>
      <c r="J13" s="56">
        <f>H13/'סכום נכסי הקרן'!$C$41</f>
        <v>-1.6963455116838557E-5</v>
      </c>
    </row>
    <row r="14" spans="1:19">
      <c r="A14" t="s">
        <v>2864</v>
      </c>
      <c r="B14" t="s">
        <v>2865</v>
      </c>
      <c r="C14" t="s">
        <v>1865</v>
      </c>
      <c r="D14" t="s">
        <v>98</v>
      </c>
      <c r="E14" s="70">
        <v>45244</v>
      </c>
      <c r="F14" s="55">
        <v>6555.2828879999997</v>
      </c>
      <c r="G14" s="55">
        <v>10.994979000000001</v>
      </c>
      <c r="H14" s="55">
        <v>0.72075200100000003</v>
      </c>
      <c r="I14" s="56">
        <f t="shared" si="0"/>
        <v>1.5849752185175306E-3</v>
      </c>
      <c r="J14" s="56">
        <f>H14/'סכום נכסי הקרן'!$C$41</f>
        <v>5.9324099660357271E-6</v>
      </c>
    </row>
    <row r="15" spans="1:19">
      <c r="A15" t="s">
        <v>2866</v>
      </c>
      <c r="B15" t="s">
        <v>2867</v>
      </c>
      <c r="C15" t="s">
        <v>1865</v>
      </c>
      <c r="D15" t="s">
        <v>98</v>
      </c>
      <c r="E15" s="70">
        <v>44965</v>
      </c>
      <c r="F15" s="55">
        <v>3170.08923</v>
      </c>
      <c r="G15" s="55">
        <v>-2.479949</v>
      </c>
      <c r="H15" s="55">
        <v>-7.8616587000000002E-2</v>
      </c>
      <c r="I15" s="56">
        <f t="shared" si="0"/>
        <v>-1.7288240890978458E-4</v>
      </c>
      <c r="J15" s="56">
        <f>H15/'סכום נכסי הקרן'!$C$41</f>
        <v>-6.4708224683030022E-7</v>
      </c>
    </row>
    <row r="16" spans="1:19">
      <c r="A16" t="s">
        <v>2866</v>
      </c>
      <c r="B16" t="s">
        <v>2868</v>
      </c>
      <c r="C16" t="s">
        <v>1865</v>
      </c>
      <c r="D16" t="s">
        <v>98</v>
      </c>
      <c r="E16" s="70">
        <v>44952</v>
      </c>
      <c r="F16" s="55">
        <v>9126.9672900000005</v>
      </c>
      <c r="G16" s="55">
        <v>7.9122940000000002</v>
      </c>
      <c r="H16" s="55">
        <v>0.72215250799999986</v>
      </c>
      <c r="I16" s="56">
        <f t="shared" si="0"/>
        <v>1.5880550141827252E-3</v>
      </c>
      <c r="J16" s="56">
        <f>H16/'סכום נכסי הקרן'!$C$41</f>
        <v>5.9439373453184406E-6</v>
      </c>
    </row>
    <row r="17" spans="1:10">
      <c r="A17" t="s">
        <v>2869</v>
      </c>
      <c r="B17" t="s">
        <v>2870</v>
      </c>
      <c r="C17" t="s">
        <v>1865</v>
      </c>
      <c r="D17" t="s">
        <v>98</v>
      </c>
      <c r="E17" s="70">
        <v>45091</v>
      </c>
      <c r="F17" s="55">
        <v>7766.4321349999991</v>
      </c>
      <c r="G17" s="55">
        <v>5.8367300000000002</v>
      </c>
      <c r="H17" s="55">
        <v>0.45330564299999998</v>
      </c>
      <c r="I17" s="56">
        <f t="shared" si="0"/>
        <v>9.9684525269761229E-4</v>
      </c>
      <c r="J17" s="56">
        <f>H17/'סכום נכסי הקרן'!$C$41</f>
        <v>3.7310960086997154E-6</v>
      </c>
    </row>
    <row r="18" spans="1:10">
      <c r="A18" t="s">
        <v>2871</v>
      </c>
      <c r="B18" t="s">
        <v>2872</v>
      </c>
      <c r="C18" t="s">
        <v>1865</v>
      </c>
      <c r="D18" t="s">
        <v>98</v>
      </c>
      <c r="E18" s="70">
        <v>44917</v>
      </c>
      <c r="F18" s="55">
        <v>12555.784642000001</v>
      </c>
      <c r="G18" s="55">
        <v>-1.4228719999999999</v>
      </c>
      <c r="H18" s="55">
        <v>-0.17865272600000001</v>
      </c>
      <c r="I18" s="56">
        <f t="shared" si="0"/>
        <v>-3.928676480089336E-4</v>
      </c>
      <c r="J18" s="56">
        <f>H18/'סכום נכסי הקרן'!$C$41</f>
        <v>-1.4704658616436503E-6</v>
      </c>
    </row>
    <row r="19" spans="1:10">
      <c r="A19" t="s">
        <v>2871</v>
      </c>
      <c r="B19" t="s">
        <v>2873</v>
      </c>
      <c r="C19" t="s">
        <v>1865</v>
      </c>
      <c r="D19" t="s">
        <v>98</v>
      </c>
      <c r="E19" s="70">
        <v>45043</v>
      </c>
      <c r="F19" s="55">
        <v>10347.603419999999</v>
      </c>
      <c r="G19" s="55">
        <v>5.8099420000000004</v>
      </c>
      <c r="H19" s="55">
        <v>0.60118975899999993</v>
      </c>
      <c r="I19" s="56">
        <f t="shared" si="0"/>
        <v>1.3220509527819217E-3</v>
      </c>
      <c r="J19" s="56">
        <f>H19/'סכום נכסי הקרן'!$C$41</f>
        <v>4.9483096998994205E-6</v>
      </c>
    </row>
    <row r="20" spans="1:10">
      <c r="A20" s="57" t="s">
        <v>2874</v>
      </c>
      <c r="B20" s="113" t="s">
        <v>3562</v>
      </c>
      <c r="C20" s="113" t="s">
        <v>3562</v>
      </c>
      <c r="D20" s="113" t="s">
        <v>3562</v>
      </c>
      <c r="E20" s="113" t="s">
        <v>3562</v>
      </c>
      <c r="F20" s="127" t="s">
        <v>3562</v>
      </c>
      <c r="G20" s="113" t="s">
        <v>3562</v>
      </c>
      <c r="H20" s="59">
        <f>SUM(H21:H228)</f>
        <v>371.30964074200011</v>
      </c>
      <c r="I20" s="58">
        <f t="shared" si="0"/>
        <v>0.81653131473264884</v>
      </c>
      <c r="J20" s="58">
        <f>H20/'סכום נכסי הקרן'!$C$41</f>
        <v>3.0561982626018222E-3</v>
      </c>
    </row>
    <row r="21" spans="1:10">
      <c r="A21" t="s">
        <v>2875</v>
      </c>
      <c r="B21" t="s">
        <v>2876</v>
      </c>
      <c r="C21" t="s">
        <v>1865</v>
      </c>
      <c r="D21" t="s">
        <v>100</v>
      </c>
      <c r="E21" s="70">
        <v>45131</v>
      </c>
      <c r="F21" s="55">
        <v>12378.333600000002</v>
      </c>
      <c r="G21" s="55">
        <v>-1.8345130000000001</v>
      </c>
      <c r="H21" s="55">
        <v>-0.22708215300000001</v>
      </c>
      <c r="I21" s="56">
        <f t="shared" si="0"/>
        <v>-4.9936675107837311E-4</v>
      </c>
      <c r="J21" s="56">
        <f>H21/'סכום נכסי הקרן'!$C$41</f>
        <v>-1.8690817725056164E-6</v>
      </c>
    </row>
    <row r="22" spans="1:10">
      <c r="A22" t="s">
        <v>2875</v>
      </c>
      <c r="B22" t="s">
        <v>2877</v>
      </c>
      <c r="C22" t="s">
        <v>1865</v>
      </c>
      <c r="D22" t="s">
        <v>100</v>
      </c>
      <c r="E22" s="70">
        <v>45131</v>
      </c>
      <c r="F22" s="55">
        <v>116745.7856</v>
      </c>
      <c r="G22" s="55">
        <v>-1.8345130000000001</v>
      </c>
      <c r="H22" s="55">
        <v>-2.1417167519999998</v>
      </c>
      <c r="I22" s="56">
        <f t="shared" si="0"/>
        <v>-4.709758658032301E-3</v>
      </c>
      <c r="J22" s="56">
        <f>H22/'סכום נכסי הקרן'!$C$41</f>
        <v>-1.7628174165818884E-5</v>
      </c>
    </row>
    <row r="23" spans="1:10">
      <c r="A23" t="s">
        <v>2878</v>
      </c>
      <c r="B23" t="s">
        <v>2879</v>
      </c>
      <c r="C23" t="s">
        <v>1865</v>
      </c>
      <c r="D23" t="s">
        <v>100</v>
      </c>
      <c r="E23" s="70">
        <v>45131</v>
      </c>
      <c r="F23" s="55">
        <v>154818.52111599999</v>
      </c>
      <c r="G23" s="55">
        <v>-1.7487699999999999</v>
      </c>
      <c r="H23" s="55">
        <v>-2.7074194990000002</v>
      </c>
      <c r="I23" s="56">
        <f t="shared" si="0"/>
        <v>-5.9537716247646585E-3</v>
      </c>
      <c r="J23" s="56">
        <f>H23/'סכום נכסי הקרן'!$C$41</f>
        <v>-2.2284395181453068E-5</v>
      </c>
    </row>
    <row r="24" spans="1:10">
      <c r="A24" t="s">
        <v>2880</v>
      </c>
      <c r="B24" t="s">
        <v>2881</v>
      </c>
      <c r="C24" t="s">
        <v>1865</v>
      </c>
      <c r="D24" t="s">
        <v>100</v>
      </c>
      <c r="E24" s="70">
        <v>45131</v>
      </c>
      <c r="F24" s="55">
        <v>12410.520397</v>
      </c>
      <c r="G24" s="55">
        <v>-1.720221</v>
      </c>
      <c r="H24" s="55">
        <v>-0.213488345</v>
      </c>
      <c r="I24" s="56">
        <f t="shared" si="0"/>
        <v>-4.6947318328335928E-4</v>
      </c>
      <c r="J24" s="56">
        <f>H24/'סכום נכסי הקרן'!$C$41</f>
        <v>-1.7571930202805966E-6</v>
      </c>
    </row>
    <row r="25" spans="1:10">
      <c r="A25" t="s">
        <v>2882</v>
      </c>
      <c r="B25" t="s">
        <v>2883</v>
      </c>
      <c r="C25" t="s">
        <v>1865</v>
      </c>
      <c r="D25" t="s">
        <v>100</v>
      </c>
      <c r="E25" s="70">
        <v>45138</v>
      </c>
      <c r="F25" s="55">
        <v>26459.702212999997</v>
      </c>
      <c r="G25" s="55">
        <v>0.75822500000000004</v>
      </c>
      <c r="H25" s="55">
        <v>0.20062394899999997</v>
      </c>
      <c r="I25" s="56">
        <f t="shared" si="0"/>
        <v>4.4118363454411679E-4</v>
      </c>
      <c r="J25" s="56">
        <f>H25/'סכום נכסי הקרן'!$C$41</f>
        <v>1.6513079572748119E-6</v>
      </c>
    </row>
    <row r="26" spans="1:10">
      <c r="A26" t="s">
        <v>2884</v>
      </c>
      <c r="B26" t="s">
        <v>2885</v>
      </c>
      <c r="C26" t="s">
        <v>1865</v>
      </c>
      <c r="D26" t="s">
        <v>100</v>
      </c>
      <c r="E26" s="70">
        <v>45260</v>
      </c>
      <c r="F26" s="55">
        <v>3653600</v>
      </c>
      <c r="G26" s="55">
        <v>1.2795780000000001</v>
      </c>
      <c r="H26" s="55">
        <f>46.75065-2.09</f>
        <v>44.660650000000004</v>
      </c>
      <c r="I26" s="56">
        <f t="shared" si="0"/>
        <v>9.821134508773284E-2</v>
      </c>
      <c r="J26" s="56">
        <f>H26/'סכום נכסי הקרן'!$C$41</f>
        <v>3.6759562898477965E-4</v>
      </c>
    </row>
    <row r="27" spans="1:10">
      <c r="A27" t="s">
        <v>2886</v>
      </c>
      <c r="B27" t="s">
        <v>2887</v>
      </c>
      <c r="C27" t="s">
        <v>1865</v>
      </c>
      <c r="D27" t="s">
        <v>100</v>
      </c>
      <c r="E27" s="70">
        <v>45274</v>
      </c>
      <c r="F27" s="55">
        <v>10599.527655</v>
      </c>
      <c r="G27" s="55">
        <v>1.4278599999999999</v>
      </c>
      <c r="H27" s="55">
        <v>0.15134642500000001</v>
      </c>
      <c r="I27" s="56">
        <f t="shared" si="0"/>
        <v>3.3281951725892204E-4</v>
      </c>
      <c r="J27" s="56">
        <f>H27/'סכום נכסי הקרן'!$C$41</f>
        <v>1.2457114773849636E-6</v>
      </c>
    </row>
    <row r="28" spans="1:10">
      <c r="A28" t="s">
        <v>2888</v>
      </c>
      <c r="B28" t="s">
        <v>2889</v>
      </c>
      <c r="C28" t="s">
        <v>1865</v>
      </c>
      <c r="D28" t="s">
        <v>100</v>
      </c>
      <c r="E28" s="70">
        <v>45274</v>
      </c>
      <c r="F28" s="55">
        <v>10603.87398</v>
      </c>
      <c r="G28" s="55">
        <v>1.4682630000000001</v>
      </c>
      <c r="H28" s="55">
        <v>0.15569274999999999</v>
      </c>
      <c r="I28" s="56">
        <f t="shared" si="0"/>
        <v>3.4237733660186573E-4</v>
      </c>
      <c r="J28" s="56">
        <f>H28/'סכום נכסי הקרן'!$C$41</f>
        <v>1.2814854769158092E-6</v>
      </c>
    </row>
    <row r="29" spans="1:10">
      <c r="A29" t="s">
        <v>2890</v>
      </c>
      <c r="B29" t="s">
        <v>2891</v>
      </c>
      <c r="C29" t="s">
        <v>1865</v>
      </c>
      <c r="D29" t="s">
        <v>100</v>
      </c>
      <c r="E29" s="70">
        <v>45264</v>
      </c>
      <c r="F29" s="55">
        <v>126129.72002399999</v>
      </c>
      <c r="G29" s="55">
        <v>1.537382</v>
      </c>
      <c r="H29" s="55">
        <v>1.939095521</v>
      </c>
      <c r="I29" s="56">
        <f t="shared" si="0"/>
        <v>4.2641828851798635E-3</v>
      </c>
      <c r="J29" s="56">
        <f>H29/'סכום נכסי הקרן'!$C$41</f>
        <v>1.5960426856831772E-5</v>
      </c>
    </row>
    <row r="30" spans="1:10">
      <c r="A30" t="s">
        <v>2892</v>
      </c>
      <c r="B30" t="s">
        <v>2893</v>
      </c>
      <c r="C30" t="s">
        <v>1865</v>
      </c>
      <c r="D30" t="s">
        <v>100</v>
      </c>
      <c r="E30" s="70">
        <v>45264</v>
      </c>
      <c r="F30" s="55">
        <v>159207.146048</v>
      </c>
      <c r="G30" s="55">
        <v>1.564255</v>
      </c>
      <c r="H30" s="55">
        <v>2.4904056030000001</v>
      </c>
      <c r="I30" s="56">
        <f t="shared" si="0"/>
        <v>5.4765455515012962E-3</v>
      </c>
      <c r="J30" s="56">
        <f>H30/'סכום נכסי הקרן'!$C$41</f>
        <v>2.049818383883809E-5</v>
      </c>
    </row>
    <row r="31" spans="1:10">
      <c r="A31" t="s">
        <v>2894</v>
      </c>
      <c r="B31" t="s">
        <v>2895</v>
      </c>
      <c r="C31" t="s">
        <v>1865</v>
      </c>
      <c r="D31" t="s">
        <v>100</v>
      </c>
      <c r="E31" s="70">
        <v>45264</v>
      </c>
      <c r="F31" s="55">
        <v>105171.22800800001</v>
      </c>
      <c r="G31" s="55">
        <v>1.5964830000000001</v>
      </c>
      <c r="H31" s="55">
        <v>1.679040922</v>
      </c>
      <c r="I31" s="56">
        <f t="shared" si="0"/>
        <v>3.6923078237098453E-3</v>
      </c>
      <c r="J31" s="56">
        <f>H31/'סכום נכסי הקרן'!$C$41</f>
        <v>1.381995344478359E-5</v>
      </c>
    </row>
    <row r="32" spans="1:10">
      <c r="A32" t="s">
        <v>2896</v>
      </c>
      <c r="B32" t="s">
        <v>2897</v>
      </c>
      <c r="C32" t="s">
        <v>1865</v>
      </c>
      <c r="D32" t="s">
        <v>100</v>
      </c>
      <c r="E32" s="70">
        <v>45132</v>
      </c>
      <c r="F32" s="55">
        <v>9300.5163169999996</v>
      </c>
      <c r="G32" s="55">
        <v>1.0965450000000001</v>
      </c>
      <c r="H32" s="55">
        <v>0.10198439100000001</v>
      </c>
      <c r="I32" s="56">
        <f t="shared" si="0"/>
        <v>2.2426955760973641E-4</v>
      </c>
      <c r="J32" s="56">
        <f>H32/'סכום נכסי הקרן'!$C$41</f>
        <v>8.3941940738154721E-7</v>
      </c>
    </row>
    <row r="33" spans="1:10">
      <c r="A33" t="s">
        <v>2898</v>
      </c>
      <c r="B33" t="s">
        <v>2899</v>
      </c>
      <c r="C33" t="s">
        <v>1865</v>
      </c>
      <c r="D33" t="s">
        <v>100</v>
      </c>
      <c r="E33" s="70">
        <v>45258</v>
      </c>
      <c r="F33" s="55">
        <v>20587.687327</v>
      </c>
      <c r="G33" s="55">
        <v>1.573842</v>
      </c>
      <c r="H33" s="55">
        <v>0.32401760499999999</v>
      </c>
      <c r="I33" s="56">
        <f t="shared" si="0"/>
        <v>7.1253340063692988E-4</v>
      </c>
      <c r="J33" s="56">
        <f>H33/'סכום נכסי הקרן'!$C$41</f>
        <v>2.6669440617661602E-6</v>
      </c>
    </row>
    <row r="34" spans="1:10">
      <c r="A34" t="s">
        <v>2900</v>
      </c>
      <c r="B34" t="s">
        <v>2901</v>
      </c>
      <c r="C34" t="s">
        <v>1865</v>
      </c>
      <c r="D34" t="s">
        <v>100</v>
      </c>
      <c r="E34" s="70">
        <v>45258</v>
      </c>
      <c r="F34" s="55">
        <v>6007.8633999999993</v>
      </c>
      <c r="G34" s="55">
        <v>1.6988760000000001</v>
      </c>
      <c r="H34" s="55">
        <v>0.10206612300000001</v>
      </c>
      <c r="I34" s="56">
        <f t="shared" si="0"/>
        <v>2.244492909915101E-4</v>
      </c>
      <c r="J34" s="56">
        <f>H34/'סכום נכסי הקרן'!$C$41</f>
        <v>8.4009213216159827E-7</v>
      </c>
    </row>
    <row r="35" spans="1:10">
      <c r="A35" t="s">
        <v>2902</v>
      </c>
      <c r="B35" t="s">
        <v>2903</v>
      </c>
      <c r="C35" t="s">
        <v>1865</v>
      </c>
      <c r="D35" t="s">
        <v>100</v>
      </c>
      <c r="E35" s="70">
        <v>45258</v>
      </c>
      <c r="F35" s="55">
        <v>135397.2366</v>
      </c>
      <c r="G35" s="55">
        <v>1.6988760000000001</v>
      </c>
      <c r="H35" s="55">
        <v>2.3002305550000002</v>
      </c>
      <c r="I35" s="56">
        <f t="shared" si="0"/>
        <v>5.0583396528812771E-3</v>
      </c>
      <c r="J35" s="56">
        <f>H35/'סכום נכסי הקרן'!$C$41</f>
        <v>1.893287933953567E-5</v>
      </c>
    </row>
    <row r="36" spans="1:10">
      <c r="A36" t="s">
        <v>2904</v>
      </c>
      <c r="B36" t="s">
        <v>2905</v>
      </c>
      <c r="C36" t="s">
        <v>1865</v>
      </c>
      <c r="D36" t="s">
        <v>100</v>
      </c>
      <c r="E36" s="70">
        <v>45258</v>
      </c>
      <c r="F36" s="55">
        <v>150441.37400000001</v>
      </c>
      <c r="G36" s="55">
        <v>1.6988760000000001</v>
      </c>
      <c r="H36" s="55">
        <v>2.5558117330000001</v>
      </c>
      <c r="I36" s="56">
        <f t="shared" si="0"/>
        <v>5.6203774035742757E-3</v>
      </c>
      <c r="J36" s="56">
        <f>H36/'סכום נכסי הקרן'!$C$41</f>
        <v>2.1036532642467465E-5</v>
      </c>
    </row>
    <row r="37" spans="1:10">
      <c r="A37" t="s">
        <v>2906</v>
      </c>
      <c r="B37" t="s">
        <v>2907</v>
      </c>
      <c r="C37" t="s">
        <v>1865</v>
      </c>
      <c r="D37" t="s">
        <v>100</v>
      </c>
      <c r="E37" s="70">
        <v>45251</v>
      </c>
      <c r="F37" s="55">
        <v>3545.6353499999996</v>
      </c>
      <c r="G37" s="55">
        <v>1.695227</v>
      </c>
      <c r="H37" s="55">
        <v>6.0106552000000001E-2</v>
      </c>
      <c r="I37" s="56">
        <f t="shared" si="0"/>
        <v>1.321777744055619E-4</v>
      </c>
      <c r="J37" s="56">
        <f>H37/'סכום נכסי הקרן'!$C$41</f>
        <v>4.947287105885463E-7</v>
      </c>
    </row>
    <row r="38" spans="1:10">
      <c r="A38" t="s">
        <v>2908</v>
      </c>
      <c r="B38" t="s">
        <v>2909</v>
      </c>
      <c r="C38" t="s">
        <v>1865</v>
      </c>
      <c r="D38" t="s">
        <v>100</v>
      </c>
      <c r="E38" s="70">
        <v>45251</v>
      </c>
      <c r="F38" s="55">
        <v>123445.96069000001</v>
      </c>
      <c r="G38" s="55">
        <v>1.7353780000000001</v>
      </c>
      <c r="H38" s="55">
        <v>2.1422543810000003</v>
      </c>
      <c r="I38" s="56">
        <f t="shared" si="0"/>
        <v>4.7109409352102689E-3</v>
      </c>
      <c r="J38" s="56">
        <f>H38/'סכום נכסי הקרן'!$C$41</f>
        <v>1.7632599315708453E-5</v>
      </c>
    </row>
    <row r="39" spans="1:10">
      <c r="A39" t="s">
        <v>2910</v>
      </c>
      <c r="B39" t="s">
        <v>2911</v>
      </c>
      <c r="C39" t="s">
        <v>1865</v>
      </c>
      <c r="D39" t="s">
        <v>100</v>
      </c>
      <c r="E39" s="70">
        <v>45251</v>
      </c>
      <c r="F39" s="55">
        <v>4510.5630570000003</v>
      </c>
      <c r="G39" s="55">
        <v>1.7701499999999999</v>
      </c>
      <c r="H39" s="55">
        <v>7.9843727000000003E-2</v>
      </c>
      <c r="I39" s="56">
        <f t="shared" si="0"/>
        <v>1.7558096054329103E-4</v>
      </c>
      <c r="J39" s="56">
        <f>H39/'סכום נכסי הקרן'!$C$41</f>
        <v>6.571826663305176E-7</v>
      </c>
    </row>
    <row r="40" spans="1:10">
      <c r="A40" t="s">
        <v>2910</v>
      </c>
      <c r="B40" t="s">
        <v>2912</v>
      </c>
      <c r="C40" t="s">
        <v>1865</v>
      </c>
      <c r="D40" t="s">
        <v>100</v>
      </c>
      <c r="E40" s="70">
        <v>45251</v>
      </c>
      <c r="F40" s="55">
        <v>7096.6794600000003</v>
      </c>
      <c r="G40" s="55">
        <v>1.7701499999999999</v>
      </c>
      <c r="H40" s="55">
        <v>0.125621864</v>
      </c>
      <c r="I40" s="56">
        <f t="shared" si="0"/>
        <v>2.7624972399345379E-4</v>
      </c>
      <c r="J40" s="56">
        <f>H40/'סכום נכסי הקרן'!$C$41</f>
        <v>1.033976176148812E-6</v>
      </c>
    </row>
    <row r="41" spans="1:10">
      <c r="A41" t="s">
        <v>2913</v>
      </c>
      <c r="B41" t="s">
        <v>2914</v>
      </c>
      <c r="C41" t="s">
        <v>1865</v>
      </c>
      <c r="D41" t="s">
        <v>100</v>
      </c>
      <c r="E41" s="70">
        <v>45251</v>
      </c>
      <c r="F41" s="55">
        <v>8873.0224880000005</v>
      </c>
      <c r="G41" s="55">
        <v>1.794208</v>
      </c>
      <c r="H41" s="55">
        <v>0.159200492</v>
      </c>
      <c r="I41" s="56">
        <f t="shared" si="0"/>
        <v>3.5009106356376023E-4</v>
      </c>
      <c r="J41" s="56">
        <f>H41/'סכום נכסי הקרן'!$C$41</f>
        <v>1.3103572158360072E-6</v>
      </c>
    </row>
    <row r="42" spans="1:10">
      <c r="A42" t="s">
        <v>2913</v>
      </c>
      <c r="B42" t="s">
        <v>2915</v>
      </c>
      <c r="C42" t="s">
        <v>1865</v>
      </c>
      <c r="D42" t="s">
        <v>100</v>
      </c>
      <c r="E42" s="70">
        <v>45251</v>
      </c>
      <c r="F42" s="55">
        <v>10527.22544</v>
      </c>
      <c r="G42" s="55">
        <v>1.794208</v>
      </c>
      <c r="H42" s="55">
        <v>0.18888033700000001</v>
      </c>
      <c r="I42" s="56">
        <f t="shared" si="0"/>
        <v>4.1535875446045391E-4</v>
      </c>
      <c r="J42" s="56">
        <f>H42/'סכום נכסי הקרן'!$C$41</f>
        <v>1.5546479122532284E-6</v>
      </c>
    </row>
    <row r="43" spans="1:10">
      <c r="A43" t="s">
        <v>2916</v>
      </c>
      <c r="B43" t="s">
        <v>2917</v>
      </c>
      <c r="C43" t="s">
        <v>1865</v>
      </c>
      <c r="D43" t="s">
        <v>100</v>
      </c>
      <c r="E43" s="70">
        <v>45132</v>
      </c>
      <c r="F43" s="55">
        <v>9024.0727499999994</v>
      </c>
      <c r="G43" s="55">
        <v>1.3549059999999999</v>
      </c>
      <c r="H43" s="55">
        <v>0.12226766000000001</v>
      </c>
      <c r="I43" s="56">
        <f t="shared" si="0"/>
        <v>2.6887363594863911E-4</v>
      </c>
      <c r="J43" s="56">
        <f>H43/'סכום נכסי הקרן'!$C$41</f>
        <v>1.0063681872565039E-6</v>
      </c>
    </row>
    <row r="44" spans="1:10">
      <c r="A44" t="s">
        <v>2918</v>
      </c>
      <c r="B44" t="s">
        <v>2919</v>
      </c>
      <c r="C44" t="s">
        <v>1865</v>
      </c>
      <c r="D44" t="s">
        <v>100</v>
      </c>
      <c r="E44" s="70">
        <v>45132</v>
      </c>
      <c r="F44" s="55">
        <v>25860.784193000003</v>
      </c>
      <c r="G44" s="55">
        <v>1.3763749999999999</v>
      </c>
      <c r="H44" s="55">
        <v>0.35594126799999998</v>
      </c>
      <c r="I44" s="56">
        <f t="shared" si="0"/>
        <v>7.8273537672454816E-4</v>
      </c>
      <c r="J44" s="56">
        <f>H44/'סכום נכסי הקרן'!$C$41</f>
        <v>2.9297033135903753E-6</v>
      </c>
    </row>
    <row r="45" spans="1:10">
      <c r="A45" t="s">
        <v>2920</v>
      </c>
      <c r="B45" t="s">
        <v>2921</v>
      </c>
      <c r="C45" t="s">
        <v>1865</v>
      </c>
      <c r="D45" t="s">
        <v>100</v>
      </c>
      <c r="E45" s="70">
        <v>45132</v>
      </c>
      <c r="F45" s="55">
        <v>14202.24474</v>
      </c>
      <c r="G45" s="55">
        <v>1.384423</v>
      </c>
      <c r="H45" s="55">
        <v>0.19661915899999999</v>
      </c>
      <c r="I45" s="56">
        <f t="shared" si="0"/>
        <v>4.3237687036370515E-4</v>
      </c>
      <c r="J45" s="56">
        <f>H45/'סכום נכסי הקרן'!$C$41</f>
        <v>1.6183450850595185E-6</v>
      </c>
    </row>
    <row r="46" spans="1:10">
      <c r="A46" t="s">
        <v>2922</v>
      </c>
      <c r="B46" t="s">
        <v>2923</v>
      </c>
      <c r="C46" t="s">
        <v>1865</v>
      </c>
      <c r="D46" t="s">
        <v>100</v>
      </c>
      <c r="E46" s="70">
        <v>45133</v>
      </c>
      <c r="F46" s="55">
        <v>102221.593265</v>
      </c>
      <c r="G46" s="55">
        <v>1.4326080000000001</v>
      </c>
      <c r="H46" s="55">
        <v>1.4644350230000001</v>
      </c>
      <c r="I46" s="56">
        <f t="shared" si="0"/>
        <v>3.2203770747271918E-3</v>
      </c>
      <c r="J46" s="56">
        <f>H46/'סכום נכסי הקרן'!$C$41</f>
        <v>1.2053561992201753E-5</v>
      </c>
    </row>
    <row r="47" spans="1:10">
      <c r="A47" t="s">
        <v>2924</v>
      </c>
      <c r="B47" t="s">
        <v>2925</v>
      </c>
      <c r="C47" t="s">
        <v>1865</v>
      </c>
      <c r="D47" t="s">
        <v>100</v>
      </c>
      <c r="E47" s="70">
        <v>45132</v>
      </c>
      <c r="F47" s="55">
        <v>10663.273755</v>
      </c>
      <c r="G47" s="55">
        <v>1.491611</v>
      </c>
      <c r="H47" s="55">
        <v>0.15905456899999998</v>
      </c>
      <c r="I47" s="56">
        <f t="shared" si="0"/>
        <v>3.4977017047086437E-4</v>
      </c>
      <c r="J47" s="56">
        <f>H47/'סכום נכסי הקרן'!$C$41</f>
        <v>1.3091561438191791E-6</v>
      </c>
    </row>
    <row r="48" spans="1:10">
      <c r="A48" t="s">
        <v>2926</v>
      </c>
      <c r="B48" t="s">
        <v>2927</v>
      </c>
      <c r="C48" t="s">
        <v>1865</v>
      </c>
      <c r="D48" t="s">
        <v>100</v>
      </c>
      <c r="E48" s="70">
        <v>45272</v>
      </c>
      <c r="F48" s="55">
        <v>7110.5877</v>
      </c>
      <c r="G48" s="55">
        <v>2.0410910000000002</v>
      </c>
      <c r="H48" s="55">
        <v>0.145133547</v>
      </c>
      <c r="I48" s="56">
        <f t="shared" si="0"/>
        <v>3.1915704021826132E-4</v>
      </c>
      <c r="J48" s="56">
        <f>H48/'סכום נכסי הקרן'!$C$41</f>
        <v>1.1945741384475387E-6</v>
      </c>
    </row>
    <row r="49" spans="1:10">
      <c r="A49" t="s">
        <v>2928</v>
      </c>
      <c r="B49" t="s">
        <v>2929</v>
      </c>
      <c r="C49" t="s">
        <v>1865</v>
      </c>
      <c r="D49" t="s">
        <v>100</v>
      </c>
      <c r="E49" s="70">
        <v>45250</v>
      </c>
      <c r="F49" s="55">
        <v>6046.7908520000001</v>
      </c>
      <c r="G49" s="55">
        <v>1.9945440000000001</v>
      </c>
      <c r="H49" s="55">
        <v>0.12060589599999999</v>
      </c>
      <c r="I49" s="56">
        <f t="shared" si="0"/>
        <v>2.6521932107282845E-4</v>
      </c>
      <c r="J49" s="56">
        <f>H49/'סכום נכסי הקרן'!$C$41</f>
        <v>9.9269043776552527E-7</v>
      </c>
    </row>
    <row r="50" spans="1:10">
      <c r="A50" t="s">
        <v>2928</v>
      </c>
      <c r="B50" t="s">
        <v>2930</v>
      </c>
      <c r="C50" t="s">
        <v>1865</v>
      </c>
      <c r="D50" t="s">
        <v>100</v>
      </c>
      <c r="E50" s="70">
        <v>45250</v>
      </c>
      <c r="F50" s="55">
        <v>7535.8169429999998</v>
      </c>
      <c r="G50" s="55">
        <v>1.9945440000000001</v>
      </c>
      <c r="H50" s="55">
        <v>0.15030517399999999</v>
      </c>
      <c r="I50" s="56">
        <f t="shared" si="0"/>
        <v>3.30529746257292E-4</v>
      </c>
      <c r="J50" s="56">
        <f>H50/'סכום נכסי הקרן'!$C$41</f>
        <v>1.2371410845161621E-6</v>
      </c>
    </row>
    <row r="51" spans="1:10">
      <c r="A51" t="s">
        <v>2931</v>
      </c>
      <c r="B51" t="s">
        <v>2932</v>
      </c>
      <c r="C51" t="s">
        <v>1865</v>
      </c>
      <c r="D51" t="s">
        <v>100</v>
      </c>
      <c r="E51" s="70">
        <v>45271</v>
      </c>
      <c r="F51" s="55">
        <v>20637.510119999999</v>
      </c>
      <c r="G51" s="55">
        <v>2.1030929999999999</v>
      </c>
      <c r="H51" s="55">
        <v>0.434026052</v>
      </c>
      <c r="I51" s="56">
        <f t="shared" si="0"/>
        <v>9.5444832016637181E-4</v>
      </c>
      <c r="J51" s="56">
        <f>H51/'סכום נכסי הקרן'!$C$41</f>
        <v>3.572408363530774E-6</v>
      </c>
    </row>
    <row r="52" spans="1:10">
      <c r="A52" t="s">
        <v>2933</v>
      </c>
      <c r="B52" t="s">
        <v>2934</v>
      </c>
      <c r="C52" t="s">
        <v>1865</v>
      </c>
      <c r="D52" t="s">
        <v>100</v>
      </c>
      <c r="E52" s="70">
        <v>45271</v>
      </c>
      <c r="F52" s="55">
        <v>26690.057438</v>
      </c>
      <c r="G52" s="55">
        <v>2.1163780000000001</v>
      </c>
      <c r="H52" s="55">
        <v>0.56486252300000006</v>
      </c>
      <c r="I52" s="56">
        <f t="shared" si="0"/>
        <v>1.2421652656976652E-3</v>
      </c>
      <c r="J52" s="56">
        <f>H52/'סכום נכסי הקרן'!$C$41</f>
        <v>4.6493052481796515E-6</v>
      </c>
    </row>
    <row r="53" spans="1:10">
      <c r="A53" t="s">
        <v>2935</v>
      </c>
      <c r="B53" t="s">
        <v>2936</v>
      </c>
      <c r="C53" t="s">
        <v>1865</v>
      </c>
      <c r="D53" t="s">
        <v>100</v>
      </c>
      <c r="E53" s="70">
        <v>45250</v>
      </c>
      <c r="F53" s="55">
        <v>30261.046350000004</v>
      </c>
      <c r="G53" s="55">
        <v>2.0822859999999999</v>
      </c>
      <c r="H53" s="55">
        <v>0.63012157199999996</v>
      </c>
      <c r="I53" s="56">
        <f t="shared" si="0"/>
        <v>1.3856736781689626E-3</v>
      </c>
      <c r="J53" s="56">
        <f>H53/'סכום נכסי הקרן'!$C$41</f>
        <v>5.1864434484544688E-6</v>
      </c>
    </row>
    <row r="54" spans="1:10">
      <c r="A54" t="s">
        <v>2937</v>
      </c>
      <c r="B54" t="s">
        <v>2938</v>
      </c>
      <c r="C54" t="s">
        <v>1865</v>
      </c>
      <c r="D54" t="s">
        <v>100</v>
      </c>
      <c r="E54" s="70">
        <v>45252</v>
      </c>
      <c r="F54" s="55">
        <v>4530.4528499999997</v>
      </c>
      <c r="G54" s="55">
        <v>2.2230240000000001</v>
      </c>
      <c r="H54" s="55">
        <v>0.100713072</v>
      </c>
      <c r="I54" s="56">
        <f t="shared" si="0"/>
        <v>2.2147385380727068E-4</v>
      </c>
      <c r="J54" s="56">
        <f>H54/'סכום נכסי הקרן'!$C$41</f>
        <v>8.2895535664683329E-7</v>
      </c>
    </row>
    <row r="55" spans="1:10">
      <c r="A55" t="s">
        <v>2937</v>
      </c>
      <c r="B55" t="s">
        <v>2939</v>
      </c>
      <c r="C55" t="s">
        <v>1865</v>
      </c>
      <c r="D55" t="s">
        <v>100</v>
      </c>
      <c r="E55" s="70">
        <v>45252</v>
      </c>
      <c r="F55" s="55">
        <v>12473.952750000002</v>
      </c>
      <c r="G55" s="55">
        <v>2.2230240000000001</v>
      </c>
      <c r="H55" s="55">
        <v>0.27729901200000001</v>
      </c>
      <c r="I55" s="56">
        <f t="shared" si="0"/>
        <v>6.0979652020334157E-4</v>
      </c>
      <c r="J55" s="56">
        <f>H55/'סכום נכסי הקרן'!$C$41</f>
        <v>2.2824097887737403E-6</v>
      </c>
    </row>
    <row r="56" spans="1:10">
      <c r="A56" t="s">
        <v>2940</v>
      </c>
      <c r="B56" t="s">
        <v>2941</v>
      </c>
      <c r="C56" t="s">
        <v>1865</v>
      </c>
      <c r="D56" t="s">
        <v>100</v>
      </c>
      <c r="E56" s="70">
        <v>45252</v>
      </c>
      <c r="F56" s="55">
        <v>130084.64748</v>
      </c>
      <c r="G56" s="55">
        <v>2.2230240000000001</v>
      </c>
      <c r="H56" s="55">
        <v>2.8918134409999996</v>
      </c>
      <c r="I56" s="56">
        <f t="shared" si="0"/>
        <v>6.3592645378738348E-3</v>
      </c>
      <c r="J56" s="56">
        <f>H56/'סכום נכסי הקרן'!$C$41</f>
        <v>2.3802116197391546E-5</v>
      </c>
    </row>
    <row r="57" spans="1:10">
      <c r="A57" t="s">
        <v>2942</v>
      </c>
      <c r="B57" t="s">
        <v>2943</v>
      </c>
      <c r="C57" t="s">
        <v>1865</v>
      </c>
      <c r="D57" t="s">
        <v>100</v>
      </c>
      <c r="E57" s="70">
        <v>45252</v>
      </c>
      <c r="F57" s="55">
        <v>84706.282080000004</v>
      </c>
      <c r="G57" s="55">
        <v>2.2230240000000001</v>
      </c>
      <c r="H57" s="55">
        <v>1.8830413109999999</v>
      </c>
      <c r="I57" s="56">
        <f t="shared" si="0"/>
        <v>4.140916444545205E-3</v>
      </c>
      <c r="J57" s="56">
        <f>H57/'סכום נכסי הקרן'!$C$41</f>
        <v>1.5499052412389182E-5</v>
      </c>
    </row>
    <row r="58" spans="1:10">
      <c r="A58" t="s">
        <v>2942</v>
      </c>
      <c r="B58" t="s">
        <v>2944</v>
      </c>
      <c r="C58" t="s">
        <v>1865</v>
      </c>
      <c r="D58" t="s">
        <v>100</v>
      </c>
      <c r="E58" s="70">
        <v>45252</v>
      </c>
      <c r="F58" s="55">
        <v>26729.89875</v>
      </c>
      <c r="G58" s="55">
        <v>2.2230240000000001</v>
      </c>
      <c r="H58" s="55">
        <v>0.59421216900000007</v>
      </c>
      <c r="I58" s="56">
        <f t="shared" si="0"/>
        <v>1.306706829949614E-3</v>
      </c>
      <c r="J58" s="56">
        <f>H58/'סכום נכסי הקרן'!$C$41</f>
        <v>4.8908781223283846E-6</v>
      </c>
    </row>
    <row r="59" spans="1:10">
      <c r="A59" t="s">
        <v>2945</v>
      </c>
      <c r="B59" t="s">
        <v>2946</v>
      </c>
      <c r="C59" t="s">
        <v>1865</v>
      </c>
      <c r="D59" t="s">
        <v>100</v>
      </c>
      <c r="E59" s="70">
        <v>45252</v>
      </c>
      <c r="F59" s="55">
        <v>14255.946000000002</v>
      </c>
      <c r="G59" s="55">
        <v>2.2230240000000001</v>
      </c>
      <c r="H59" s="55">
        <v>0.316913157</v>
      </c>
      <c r="I59" s="56">
        <f t="shared" si="0"/>
        <v>6.9691030974627227E-4</v>
      </c>
      <c r="J59" s="56">
        <f>H59/'סכום נכסי הקרן'!$C$41</f>
        <v>2.6084683335546438E-6</v>
      </c>
    </row>
    <row r="60" spans="1:10">
      <c r="A60" t="s">
        <v>2947</v>
      </c>
      <c r="B60" t="s">
        <v>2948</v>
      </c>
      <c r="C60" t="s">
        <v>1865</v>
      </c>
      <c r="D60" t="s">
        <v>100</v>
      </c>
      <c r="E60" s="70">
        <v>45252</v>
      </c>
      <c r="F60" s="55">
        <v>37630.537734999998</v>
      </c>
      <c r="G60" s="55">
        <v>2.2283240000000002</v>
      </c>
      <c r="H60" s="55">
        <v>0.83853017899999982</v>
      </c>
      <c r="I60" s="56">
        <f t="shared" si="0"/>
        <v>1.8439762246238549E-3</v>
      </c>
      <c r="J60" s="56">
        <f>H60/'סכום נכסי הקרן'!$C$41</f>
        <v>6.9018258483077333E-6</v>
      </c>
    </row>
    <row r="61" spans="1:10">
      <c r="A61" t="s">
        <v>2949</v>
      </c>
      <c r="B61" t="s">
        <v>2950</v>
      </c>
      <c r="C61" t="s">
        <v>1865</v>
      </c>
      <c r="D61" t="s">
        <v>100</v>
      </c>
      <c r="E61" s="70">
        <v>45253</v>
      </c>
      <c r="F61" s="55">
        <v>17823.312975000001</v>
      </c>
      <c r="G61" s="55">
        <v>2.2199520000000001</v>
      </c>
      <c r="H61" s="55">
        <v>0.395668986</v>
      </c>
      <c r="I61" s="56">
        <f t="shared" si="0"/>
        <v>8.7009891984463571E-4</v>
      </c>
      <c r="J61" s="56">
        <f>H61/'סכום נכסי הקרן'!$C$41</f>
        <v>3.2566966620154419E-6</v>
      </c>
    </row>
    <row r="62" spans="1:10">
      <c r="A62" t="s">
        <v>2951</v>
      </c>
      <c r="B62" t="s">
        <v>2952</v>
      </c>
      <c r="C62" t="s">
        <v>1865</v>
      </c>
      <c r="D62" t="s">
        <v>100</v>
      </c>
      <c r="E62" s="70">
        <v>45265</v>
      </c>
      <c r="F62" s="55">
        <v>51470.626163999994</v>
      </c>
      <c r="G62" s="55">
        <v>2.267887</v>
      </c>
      <c r="H62" s="55">
        <v>1.167295642</v>
      </c>
      <c r="I62" s="56">
        <f t="shared" si="0"/>
        <v>2.5669504388285578E-3</v>
      </c>
      <c r="J62" s="56">
        <f>H62/'סכום נכסי הקרן'!$C$41</f>
        <v>9.6078488721543938E-6</v>
      </c>
    </row>
    <row r="63" spans="1:10">
      <c r="A63" t="s">
        <v>2953</v>
      </c>
      <c r="B63" t="s">
        <v>2954</v>
      </c>
      <c r="C63" t="s">
        <v>1865</v>
      </c>
      <c r="D63" t="s">
        <v>100</v>
      </c>
      <c r="E63" s="70">
        <v>45252</v>
      </c>
      <c r="F63" s="55">
        <v>13858.919333</v>
      </c>
      <c r="G63" s="55">
        <v>2.319293</v>
      </c>
      <c r="H63" s="55">
        <v>0.32142890099999999</v>
      </c>
      <c r="I63" s="56">
        <f t="shared" si="0"/>
        <v>7.0684069124120927E-4</v>
      </c>
      <c r="J63" s="56">
        <f>H63/'סכום נכסי הקרן'!$C$41</f>
        <v>2.645636797426402E-6</v>
      </c>
    </row>
    <row r="64" spans="1:10">
      <c r="A64" t="s">
        <v>2953</v>
      </c>
      <c r="B64" t="s">
        <v>2955</v>
      </c>
      <c r="C64" t="s">
        <v>1865</v>
      </c>
      <c r="D64" t="s">
        <v>100</v>
      </c>
      <c r="E64" s="70">
        <v>45252</v>
      </c>
      <c r="F64" s="55">
        <v>16054.455285</v>
      </c>
      <c r="G64" s="55">
        <v>2.319293</v>
      </c>
      <c r="H64" s="55">
        <v>0.37234980699999998</v>
      </c>
      <c r="I64" s="56">
        <f t="shared" si="0"/>
        <v>8.1881870032405961E-4</v>
      </c>
      <c r="J64" s="56">
        <f>H64/'סכום נכסי הקרן'!$C$41</f>
        <v>3.0647597271093519E-6</v>
      </c>
    </row>
    <row r="65" spans="1:10">
      <c r="A65" t="s">
        <v>2956</v>
      </c>
      <c r="B65" t="s">
        <v>2957</v>
      </c>
      <c r="C65" t="s">
        <v>1865</v>
      </c>
      <c r="D65" t="s">
        <v>100</v>
      </c>
      <c r="E65" s="70">
        <v>45265</v>
      </c>
      <c r="F65" s="55">
        <v>25331.73429</v>
      </c>
      <c r="G65" s="55">
        <v>2.3245809999999998</v>
      </c>
      <c r="H65" s="55">
        <v>0.58885675599999998</v>
      </c>
      <c r="I65" s="56">
        <f t="shared" si="0"/>
        <v>1.2949299678969941E-3</v>
      </c>
      <c r="J65" s="56">
        <f>H65/'סכום נכסי הקרן'!$C$41</f>
        <v>4.8467984591302833E-6</v>
      </c>
    </row>
    <row r="66" spans="1:10">
      <c r="A66" t="s">
        <v>2958</v>
      </c>
      <c r="B66" t="s">
        <v>2959</v>
      </c>
      <c r="C66" t="s">
        <v>1865</v>
      </c>
      <c r="D66" t="s">
        <v>100</v>
      </c>
      <c r="E66" s="70">
        <v>45252</v>
      </c>
      <c r="F66" s="55">
        <v>18144.893381999998</v>
      </c>
      <c r="G66" s="55">
        <v>2.3430870000000001</v>
      </c>
      <c r="H66" s="55">
        <v>0.42515062599999998</v>
      </c>
      <c r="I66" s="56">
        <f t="shared" si="0"/>
        <v>9.3493074651514554E-4</v>
      </c>
      <c r="J66" s="56">
        <f>H66/'סכום נכסי הקרן'!$C$41</f>
        <v>3.4993559605098175E-6</v>
      </c>
    </row>
    <row r="67" spans="1:10">
      <c r="A67" t="s">
        <v>2958</v>
      </c>
      <c r="B67" t="s">
        <v>2960</v>
      </c>
      <c r="C67" t="s">
        <v>1865</v>
      </c>
      <c r="D67" t="s">
        <v>100</v>
      </c>
      <c r="E67" s="70">
        <v>45252</v>
      </c>
      <c r="F67" s="55">
        <v>5352.7889930000001</v>
      </c>
      <c r="G67" s="55">
        <v>2.3430870000000001</v>
      </c>
      <c r="H67" s="55">
        <v>0.12542049900000002</v>
      </c>
      <c r="I67" s="56">
        <f t="shared" si="0"/>
        <v>2.7580691074502168E-4</v>
      </c>
      <c r="J67" s="56">
        <f>H67/'סכום נכסי הקרן'!$C$41</f>
        <v>1.03231876870332E-6</v>
      </c>
    </row>
    <row r="68" spans="1:10">
      <c r="A68" t="s">
        <v>2961</v>
      </c>
      <c r="B68" t="s">
        <v>2962</v>
      </c>
      <c r="C68" t="s">
        <v>1865</v>
      </c>
      <c r="D68" t="s">
        <v>100</v>
      </c>
      <c r="E68" s="70">
        <v>45253</v>
      </c>
      <c r="F68" s="55">
        <v>17843.595825</v>
      </c>
      <c r="G68" s="55">
        <v>2.3008690000000001</v>
      </c>
      <c r="H68" s="55">
        <v>0.41055772300000004</v>
      </c>
      <c r="I68" s="56">
        <f t="shared" si="0"/>
        <v>9.028401111937876E-4</v>
      </c>
      <c r="J68" s="56">
        <f>H68/'סכום נכסי הקרן'!$C$41</f>
        <v>3.3792437956174827E-6</v>
      </c>
    </row>
    <row r="69" spans="1:10">
      <c r="A69" t="s">
        <v>2963</v>
      </c>
      <c r="B69" t="s">
        <v>2964</v>
      </c>
      <c r="C69" t="s">
        <v>1865</v>
      </c>
      <c r="D69" t="s">
        <v>100</v>
      </c>
      <c r="E69" s="70">
        <v>45252</v>
      </c>
      <c r="F69" s="55">
        <v>14279.126399999999</v>
      </c>
      <c r="G69" s="55">
        <v>2.3774359999999999</v>
      </c>
      <c r="H69" s="55">
        <v>0.33947708500000001</v>
      </c>
      <c r="I69" s="56">
        <f t="shared" si="0"/>
        <v>7.4652968875985038E-4</v>
      </c>
      <c r="J69" s="56">
        <f>H69/'סכום נכסי הקרן'!$C$41</f>
        <v>2.7941889020086919E-6</v>
      </c>
    </row>
    <row r="70" spans="1:10">
      <c r="A70" t="s">
        <v>2965</v>
      </c>
      <c r="B70" t="s">
        <v>2966</v>
      </c>
      <c r="C70" t="s">
        <v>1865</v>
      </c>
      <c r="D70" t="s">
        <v>100</v>
      </c>
      <c r="E70" s="70">
        <v>45257</v>
      </c>
      <c r="F70" s="55">
        <v>14298.829739999999</v>
      </c>
      <c r="G70" s="55">
        <v>2.5205790000000001</v>
      </c>
      <c r="H70" s="55">
        <v>0.36041336800000001</v>
      </c>
      <c r="I70" s="56">
        <f t="shared" si="0"/>
        <v>7.9256978254638134E-4</v>
      </c>
      <c r="J70" s="56">
        <f>H70/'סכום נכסי הקרן'!$C$41</f>
        <v>2.966512549738592E-6</v>
      </c>
    </row>
    <row r="71" spans="1:10">
      <c r="A71" t="s">
        <v>2967</v>
      </c>
      <c r="B71" t="s">
        <v>2968</v>
      </c>
      <c r="C71" t="s">
        <v>1865</v>
      </c>
      <c r="D71" t="s">
        <v>100</v>
      </c>
      <c r="E71" s="70">
        <v>45257</v>
      </c>
      <c r="F71" s="55">
        <v>7166.607</v>
      </c>
      <c r="G71" s="55">
        <v>2.7544249999999999</v>
      </c>
      <c r="H71" s="55">
        <v>0.19739881399999998</v>
      </c>
      <c r="I71" s="56">
        <f t="shared" si="0"/>
        <v>4.340913766741681E-4</v>
      </c>
      <c r="J71" s="56">
        <f>H71/'סכום נכסי הקרן'!$C$41</f>
        <v>1.6247623174579749E-6</v>
      </c>
    </row>
    <row r="72" spans="1:10">
      <c r="A72" t="s">
        <v>2967</v>
      </c>
      <c r="B72" t="s">
        <v>2969</v>
      </c>
      <c r="C72" t="s">
        <v>1865</v>
      </c>
      <c r="D72" t="s">
        <v>100</v>
      </c>
      <c r="E72" s="70">
        <v>45257</v>
      </c>
      <c r="F72" s="55">
        <v>76040.531000000003</v>
      </c>
      <c r="G72" s="55">
        <v>2.7544249999999999</v>
      </c>
      <c r="H72" s="55">
        <v>2.0944793819999998</v>
      </c>
      <c r="I72" s="56">
        <f t="shared" si="0"/>
        <v>4.6058809570560071E-3</v>
      </c>
      <c r="J72" s="56">
        <f>H72/'סכום נכסי הקרן'!$C$41</f>
        <v>1.7239369911139726E-5</v>
      </c>
    </row>
    <row r="73" spans="1:10">
      <c r="A73" t="s">
        <v>2970</v>
      </c>
      <c r="B73" t="s">
        <v>2971</v>
      </c>
      <c r="C73" t="s">
        <v>1865</v>
      </c>
      <c r="D73" t="s">
        <v>100</v>
      </c>
      <c r="E73" s="70">
        <v>45257</v>
      </c>
      <c r="F73" s="55">
        <v>7172.9816099999998</v>
      </c>
      <c r="G73" s="55">
        <v>2.8408470000000001</v>
      </c>
      <c r="H73" s="55">
        <v>0.20377342400000001</v>
      </c>
      <c r="I73" s="56">
        <f t="shared" si="0"/>
        <v>4.4810951171048565E-4</v>
      </c>
      <c r="J73" s="56">
        <f>H73/'סכום נכסי הקרן'!$C$41</f>
        <v>1.6772308501032157E-6</v>
      </c>
    </row>
    <row r="74" spans="1:10">
      <c r="A74" t="s">
        <v>2972</v>
      </c>
      <c r="B74" t="s">
        <v>2973</v>
      </c>
      <c r="C74" t="s">
        <v>1865</v>
      </c>
      <c r="D74" t="s">
        <v>100</v>
      </c>
      <c r="E74" s="70">
        <v>45257</v>
      </c>
      <c r="F74" s="55">
        <v>106623.171732</v>
      </c>
      <c r="G74" s="55">
        <v>2.9062160000000001</v>
      </c>
      <c r="H74" s="55">
        <v>3.0986994759999997</v>
      </c>
      <c r="I74" s="56">
        <f t="shared" ref="I74:I137" si="1">H74/$H$9</f>
        <v>6.8142188606886119E-3</v>
      </c>
      <c r="J74" s="56">
        <f>H74/'סכום נכסי הקרן'!$C$41</f>
        <v>2.550496651784125E-5</v>
      </c>
    </row>
    <row r="75" spans="1:10">
      <c r="A75" t="s">
        <v>2972</v>
      </c>
      <c r="B75" t="s">
        <v>2974</v>
      </c>
      <c r="C75" t="s">
        <v>1865</v>
      </c>
      <c r="D75" t="s">
        <v>100</v>
      </c>
      <c r="E75" s="70">
        <v>45257</v>
      </c>
      <c r="F75" s="55">
        <v>7603.5486449999999</v>
      </c>
      <c r="G75" s="55">
        <v>2.9062160000000001</v>
      </c>
      <c r="H75" s="55">
        <v>0.22097553199999997</v>
      </c>
      <c r="I75" s="56">
        <f t="shared" si="1"/>
        <v>4.8593793930892961E-4</v>
      </c>
      <c r="J75" s="56">
        <f>H75/'סכום נכסי הקרן'!$C$41</f>
        <v>1.8188190202289103E-6</v>
      </c>
    </row>
    <row r="76" spans="1:10">
      <c r="A76" t="s">
        <v>2975</v>
      </c>
      <c r="B76" t="s">
        <v>2976</v>
      </c>
      <c r="C76" t="s">
        <v>1865</v>
      </c>
      <c r="D76" t="s">
        <v>100</v>
      </c>
      <c r="E76" s="70">
        <v>45257</v>
      </c>
      <c r="F76" s="55">
        <v>60930.806080000002</v>
      </c>
      <c r="G76" s="55">
        <v>2.9114420000000001</v>
      </c>
      <c r="H76" s="55">
        <v>1.7739647890000001</v>
      </c>
      <c r="I76" s="56">
        <f t="shared" si="1"/>
        <v>3.9010508818381768E-3</v>
      </c>
      <c r="J76" s="56">
        <f>H76/'סכום נכסי הקרן'!$C$41</f>
        <v>1.4601258656318411E-5</v>
      </c>
    </row>
    <row r="77" spans="1:10">
      <c r="A77" t="s">
        <v>2975</v>
      </c>
      <c r="B77" t="s">
        <v>2977</v>
      </c>
      <c r="C77" t="s">
        <v>1865</v>
      </c>
      <c r="D77" t="s">
        <v>100</v>
      </c>
      <c r="E77" s="70">
        <v>45257</v>
      </c>
      <c r="F77" s="55">
        <v>3589.0985999999998</v>
      </c>
      <c r="G77" s="55">
        <v>2.9114420000000001</v>
      </c>
      <c r="H77" s="55">
        <v>0.104494507</v>
      </c>
      <c r="I77" s="56">
        <f t="shared" si="1"/>
        <v>2.2978944746100905E-4</v>
      </c>
      <c r="J77" s="56">
        <f>H77/'סכום נכסי הקרן'!$C$41</f>
        <v>8.6007982477011537E-7</v>
      </c>
    </row>
    <row r="78" spans="1:10">
      <c r="A78" t="s">
        <v>2978</v>
      </c>
      <c r="B78" t="s">
        <v>2979</v>
      </c>
      <c r="C78" t="s">
        <v>1865</v>
      </c>
      <c r="D78" t="s">
        <v>100</v>
      </c>
      <c r="E78" s="70">
        <v>45245</v>
      </c>
      <c r="F78" s="55">
        <v>14440.230180000002</v>
      </c>
      <c r="G78" s="55">
        <v>3.4153419999999999</v>
      </c>
      <c r="H78" s="55">
        <v>0.493183227</v>
      </c>
      <c r="I78" s="56">
        <f t="shared" si="1"/>
        <v>1.0845383597950025E-3</v>
      </c>
      <c r="J78" s="56">
        <f>H78/'סכום נכסי הקרן'!$C$41</f>
        <v>4.059322883428887E-6</v>
      </c>
    </row>
    <row r="79" spans="1:10">
      <c r="A79" t="s">
        <v>2980</v>
      </c>
      <c r="B79" t="s">
        <v>2981</v>
      </c>
      <c r="C79" t="s">
        <v>1865</v>
      </c>
      <c r="D79" t="s">
        <v>100</v>
      </c>
      <c r="E79" s="70">
        <v>45245</v>
      </c>
      <c r="F79" s="55">
        <v>18052.70235</v>
      </c>
      <c r="G79" s="55">
        <v>3.4282599999999999</v>
      </c>
      <c r="H79" s="55">
        <v>0.61889365899999993</v>
      </c>
      <c r="I79" s="56">
        <f t="shared" si="1"/>
        <v>1.360982849928486E-3</v>
      </c>
      <c r="J79" s="56">
        <f>H79/'סכום נכסי הקרן'!$C$41</f>
        <v>5.0940280505276276E-6</v>
      </c>
    </row>
    <row r="80" spans="1:10">
      <c r="A80" t="s">
        <v>2980</v>
      </c>
      <c r="B80" t="s">
        <v>2982</v>
      </c>
      <c r="C80" t="s">
        <v>1865</v>
      </c>
      <c r="D80" t="s">
        <v>100</v>
      </c>
      <c r="E80" s="70">
        <v>45245</v>
      </c>
      <c r="F80" s="55">
        <v>4589.6311230000001</v>
      </c>
      <c r="G80" s="55">
        <v>3.4282599999999999</v>
      </c>
      <c r="H80" s="55">
        <v>0.15734450899999999</v>
      </c>
      <c r="I80" s="56">
        <f t="shared" si="1"/>
        <v>3.4600964990565261E-4</v>
      </c>
      <c r="J80" s="56">
        <f>H80/'סכום נכסי הקרן'!$C$41</f>
        <v>1.2950808766365092E-6</v>
      </c>
    </row>
    <row r="81" spans="1:10">
      <c r="A81" t="s">
        <v>2983</v>
      </c>
      <c r="B81" t="s">
        <v>2984</v>
      </c>
      <c r="C81" t="s">
        <v>1865</v>
      </c>
      <c r="D81" t="s">
        <v>100</v>
      </c>
      <c r="E81" s="70">
        <v>45246</v>
      </c>
      <c r="F81" s="55">
        <v>22346.960019999999</v>
      </c>
      <c r="G81" s="55">
        <v>3.4790049999999999</v>
      </c>
      <c r="H81" s="55">
        <v>0.77745193400000001</v>
      </c>
      <c r="I81" s="56">
        <f t="shared" si="1"/>
        <v>1.7096616412703193E-3</v>
      </c>
      <c r="J81" s="56">
        <f>H81/'סכום נכסי הקרן'!$C$41</f>
        <v>6.3990992671213555E-6</v>
      </c>
    </row>
    <row r="82" spans="1:10">
      <c r="A82" t="s">
        <v>2985</v>
      </c>
      <c r="B82" t="s">
        <v>2986</v>
      </c>
      <c r="C82" t="s">
        <v>1865</v>
      </c>
      <c r="D82" t="s">
        <v>100</v>
      </c>
      <c r="E82" s="70">
        <v>45160</v>
      </c>
      <c r="F82" s="55">
        <v>12646.356975000001</v>
      </c>
      <c r="G82" s="55">
        <v>3.11198</v>
      </c>
      <c r="H82" s="55">
        <v>0.393552083</v>
      </c>
      <c r="I82" s="56">
        <f t="shared" si="1"/>
        <v>8.6544372805834823E-4</v>
      </c>
      <c r="J82" s="56">
        <f>H82/'סכום נכסי הקרן'!$C$41</f>
        <v>3.2392727264080391E-6</v>
      </c>
    </row>
    <row r="83" spans="1:10">
      <c r="A83" t="s">
        <v>2987</v>
      </c>
      <c r="B83" t="s">
        <v>2988</v>
      </c>
      <c r="C83" t="s">
        <v>1865</v>
      </c>
      <c r="D83" t="s">
        <v>100</v>
      </c>
      <c r="E83" s="70">
        <v>45245</v>
      </c>
      <c r="F83" s="55">
        <v>7230.3531000000003</v>
      </c>
      <c r="G83" s="55">
        <v>3.5521029999999998</v>
      </c>
      <c r="H83" s="55">
        <v>0.25682962400000003</v>
      </c>
      <c r="I83" s="56">
        <f t="shared" si="1"/>
        <v>5.6478315544929755E-4</v>
      </c>
      <c r="J83" s="56">
        <f>H83/'סכום נכסי הקרן'!$C$41</f>
        <v>2.1139290891692005E-6</v>
      </c>
    </row>
    <row r="84" spans="1:10">
      <c r="A84" t="s">
        <v>2989</v>
      </c>
      <c r="B84" t="s">
        <v>2990</v>
      </c>
      <c r="C84" t="s">
        <v>1865</v>
      </c>
      <c r="D84" t="s">
        <v>100</v>
      </c>
      <c r="E84" s="70">
        <v>45246</v>
      </c>
      <c r="F84" s="55">
        <v>10845.819405</v>
      </c>
      <c r="G84" s="55">
        <v>3.5589430000000002</v>
      </c>
      <c r="H84" s="55">
        <v>0.385996544</v>
      </c>
      <c r="I84" s="56">
        <f t="shared" si="1"/>
        <v>8.4882866204267625E-4</v>
      </c>
      <c r="J84" s="56">
        <f>H84/'סכום נכסי הקרן'!$C$41</f>
        <v>3.1770841306078426E-6</v>
      </c>
    </row>
    <row r="85" spans="1:10">
      <c r="A85" t="s">
        <v>2991</v>
      </c>
      <c r="B85" t="s">
        <v>2992</v>
      </c>
      <c r="C85" t="s">
        <v>1865</v>
      </c>
      <c r="D85" t="s">
        <v>100</v>
      </c>
      <c r="E85" s="70">
        <v>45155</v>
      </c>
      <c r="F85" s="55">
        <v>21695.115870000001</v>
      </c>
      <c r="G85" s="55">
        <v>3.170544</v>
      </c>
      <c r="H85" s="55">
        <v>0.68785326000000002</v>
      </c>
      <c r="I85" s="56">
        <f t="shared" si="1"/>
        <v>1.5126289896717135E-3</v>
      </c>
      <c r="J85" s="56">
        <f>H85/'סכום נכסי הקרן'!$C$41</f>
        <v>5.6616249821471732E-6</v>
      </c>
    </row>
    <row r="86" spans="1:10">
      <c r="A86" t="s">
        <v>2993</v>
      </c>
      <c r="B86" t="s">
        <v>2994</v>
      </c>
      <c r="C86" t="s">
        <v>1865</v>
      </c>
      <c r="D86" t="s">
        <v>100</v>
      </c>
      <c r="E86" s="70">
        <v>45245</v>
      </c>
      <c r="F86" s="55">
        <v>6147.4420799999998</v>
      </c>
      <c r="G86" s="55">
        <v>3.5778639999999999</v>
      </c>
      <c r="H86" s="55">
        <v>0.21994712500000002</v>
      </c>
      <c r="I86" s="56">
        <f t="shared" si="1"/>
        <v>4.8367641300405863E-4</v>
      </c>
      <c r="J86" s="56">
        <f>H86/'סכום נכסי הקרן'!$C$41</f>
        <v>1.8103543445464621E-6</v>
      </c>
    </row>
    <row r="87" spans="1:10">
      <c r="A87" t="s">
        <v>2995</v>
      </c>
      <c r="B87" t="s">
        <v>2996</v>
      </c>
      <c r="C87" t="s">
        <v>1865</v>
      </c>
      <c r="D87" t="s">
        <v>100</v>
      </c>
      <c r="E87" s="70">
        <v>45155</v>
      </c>
      <c r="F87" s="55">
        <v>21696.8544</v>
      </c>
      <c r="G87" s="55">
        <v>3.1783030000000001</v>
      </c>
      <c r="H87" s="55">
        <v>0.68959178999999993</v>
      </c>
      <c r="I87" s="56">
        <f t="shared" si="1"/>
        <v>1.5164521174088909E-3</v>
      </c>
      <c r="J87" s="56">
        <f>H87/'סכום נכסי הקרן'!$C$41</f>
        <v>5.6759345819595106E-6</v>
      </c>
    </row>
    <row r="88" spans="1:10">
      <c r="A88" t="s">
        <v>2997</v>
      </c>
      <c r="B88" t="s">
        <v>2998</v>
      </c>
      <c r="C88" t="s">
        <v>1865</v>
      </c>
      <c r="D88" t="s">
        <v>100</v>
      </c>
      <c r="E88" s="70">
        <v>45160</v>
      </c>
      <c r="F88" s="55">
        <v>18080.712</v>
      </c>
      <c r="G88" s="55">
        <v>3.1896149999999999</v>
      </c>
      <c r="H88" s="55">
        <v>0.57670501200000002</v>
      </c>
      <c r="I88" s="56">
        <f t="shared" si="1"/>
        <v>1.2682075820069144E-3</v>
      </c>
      <c r="J88" s="56">
        <f>H88/'סכום נכסי הקרן'!$C$41</f>
        <v>4.7467791361033674E-6</v>
      </c>
    </row>
    <row r="89" spans="1:10">
      <c r="A89" t="s">
        <v>2999</v>
      </c>
      <c r="B89" t="s">
        <v>3000</v>
      </c>
      <c r="C89" t="s">
        <v>1865</v>
      </c>
      <c r="D89" t="s">
        <v>100</v>
      </c>
      <c r="E89" s="70">
        <v>45160</v>
      </c>
      <c r="F89" s="55">
        <v>18080.712</v>
      </c>
      <c r="G89" s="55">
        <v>3.1896149999999999</v>
      </c>
      <c r="H89" s="55">
        <v>0.57670501200000002</v>
      </c>
      <c r="I89" s="56">
        <f t="shared" si="1"/>
        <v>1.2682075820069144E-3</v>
      </c>
      <c r="J89" s="56">
        <f>H89/'סכום נכסי הקרן'!$C$41</f>
        <v>4.7467791361033674E-6</v>
      </c>
    </row>
    <row r="90" spans="1:10">
      <c r="A90" t="s">
        <v>3001</v>
      </c>
      <c r="B90" t="s">
        <v>3002</v>
      </c>
      <c r="C90" t="s">
        <v>1865</v>
      </c>
      <c r="D90" t="s">
        <v>100</v>
      </c>
      <c r="E90" s="70">
        <v>45168</v>
      </c>
      <c r="F90" s="55">
        <v>25360.323450000004</v>
      </c>
      <c r="G90" s="55">
        <v>3.370279</v>
      </c>
      <c r="H90" s="55">
        <v>0.85471366699999995</v>
      </c>
      <c r="I90" s="56">
        <f t="shared" si="1"/>
        <v>1.879564648094879E-3</v>
      </c>
      <c r="J90" s="56">
        <f>H90/'סכום נכסי הקרן'!$C$41</f>
        <v>7.0350298981934304E-6</v>
      </c>
    </row>
    <row r="91" spans="1:10">
      <c r="A91" t="s">
        <v>3003</v>
      </c>
      <c r="B91" t="s">
        <v>3004</v>
      </c>
      <c r="C91" t="s">
        <v>1865</v>
      </c>
      <c r="D91" t="s">
        <v>100</v>
      </c>
      <c r="E91" s="70">
        <v>45174</v>
      </c>
      <c r="F91" s="55">
        <v>23729.014155000001</v>
      </c>
      <c r="G91" s="55">
        <v>3.8023899999999999</v>
      </c>
      <c r="H91" s="55">
        <v>0.902269765</v>
      </c>
      <c r="I91" s="56">
        <f t="shared" si="1"/>
        <v>1.9841432503253445E-3</v>
      </c>
      <c r="J91" s="56">
        <f>H91/'סכום נכסי הקרן'!$C$41</f>
        <v>7.426457558927698E-6</v>
      </c>
    </row>
    <row r="92" spans="1:10">
      <c r="A92" t="s">
        <v>3003</v>
      </c>
      <c r="B92" t="s">
        <v>3005</v>
      </c>
      <c r="C92" t="s">
        <v>1865</v>
      </c>
      <c r="D92" t="s">
        <v>100</v>
      </c>
      <c r="E92" s="70">
        <v>45174</v>
      </c>
      <c r="F92" s="55">
        <v>3636.4252499999998</v>
      </c>
      <c r="G92" s="55">
        <v>3.8023899999999999</v>
      </c>
      <c r="H92" s="55">
        <v>0.13827108599999999</v>
      </c>
      <c r="I92" s="56">
        <f t="shared" si="1"/>
        <v>3.0406609269685017E-4</v>
      </c>
      <c r="J92" s="56">
        <f>H92/'סכום נכסי הקרן'!$C$41</f>
        <v>1.1380901717413103E-6</v>
      </c>
    </row>
    <row r="93" spans="1:10">
      <c r="A93" t="s">
        <v>3006</v>
      </c>
      <c r="B93" t="s">
        <v>3007</v>
      </c>
      <c r="C93" t="s">
        <v>1865</v>
      </c>
      <c r="D93" t="s">
        <v>100</v>
      </c>
      <c r="E93" s="70">
        <v>45169</v>
      </c>
      <c r="F93" s="55">
        <v>10911.883545000001</v>
      </c>
      <c r="G93" s="55">
        <v>3.8032300000000001</v>
      </c>
      <c r="H93" s="55">
        <v>0.41500401199999998</v>
      </c>
      <c r="I93" s="56">
        <f t="shared" si="1"/>
        <v>9.1261775713800887E-4</v>
      </c>
      <c r="J93" s="56">
        <f>H93/'סכום נכסי הקרן'!$C$41</f>
        <v>3.4158405849970165E-6</v>
      </c>
    </row>
    <row r="94" spans="1:10">
      <c r="A94" t="s">
        <v>3008</v>
      </c>
      <c r="B94" t="s">
        <v>3009</v>
      </c>
      <c r="C94" t="s">
        <v>1865</v>
      </c>
      <c r="D94" t="s">
        <v>100</v>
      </c>
      <c r="E94" s="70">
        <v>45174</v>
      </c>
      <c r="F94" s="55">
        <v>308.496419</v>
      </c>
      <c r="G94" s="55">
        <v>3.9044840000000001</v>
      </c>
      <c r="H94" s="55">
        <v>1.2045192999999999E-2</v>
      </c>
      <c r="I94" s="56">
        <f t="shared" si="1"/>
        <v>2.6488074095906437E-5</v>
      </c>
      <c r="J94" s="56">
        <f>H94/'סכום נכסי הקרן'!$C$41</f>
        <v>9.9142316492887225E-8</v>
      </c>
    </row>
    <row r="95" spans="1:10">
      <c r="A95" t="s">
        <v>3008</v>
      </c>
      <c r="B95" t="s">
        <v>3010</v>
      </c>
      <c r="C95" t="s">
        <v>1865</v>
      </c>
      <c r="D95" t="s">
        <v>100</v>
      </c>
      <c r="E95" s="70">
        <v>45174</v>
      </c>
      <c r="F95" s="55">
        <v>9100.7216250000001</v>
      </c>
      <c r="G95" s="55">
        <v>3.9044840000000001</v>
      </c>
      <c r="H95" s="55">
        <v>0.35533621500000001</v>
      </c>
      <c r="I95" s="56">
        <f t="shared" si="1"/>
        <v>7.8140483028200057E-4</v>
      </c>
      <c r="J95" s="56">
        <f>H95/'סכום נכסי הקרן'!$C$41</f>
        <v>2.9247232060884889E-6</v>
      </c>
    </row>
    <row r="96" spans="1:10">
      <c r="A96" t="s">
        <v>3008</v>
      </c>
      <c r="B96" t="s">
        <v>3011</v>
      </c>
      <c r="C96" t="s">
        <v>1865</v>
      </c>
      <c r="D96" t="s">
        <v>100</v>
      </c>
      <c r="E96" s="70">
        <v>45174</v>
      </c>
      <c r="F96" s="55">
        <v>202505.65631999998</v>
      </c>
      <c r="G96" s="55">
        <v>3.9044840000000001</v>
      </c>
      <c r="H96" s="55">
        <v>7.9068008449999994</v>
      </c>
      <c r="I96" s="56">
        <f t="shared" si="1"/>
        <v>1.7387511071340709E-2</v>
      </c>
      <c r="J96" s="56">
        <f>H96/'סכום נכסי הקרן'!$C$41</f>
        <v>6.5079783430719472E-5</v>
      </c>
    </row>
    <row r="97" spans="1:10">
      <c r="A97" t="s">
        <v>3012</v>
      </c>
      <c r="B97" t="s">
        <v>3013</v>
      </c>
      <c r="C97" t="s">
        <v>1865</v>
      </c>
      <c r="D97" t="s">
        <v>100</v>
      </c>
      <c r="E97" s="70">
        <v>45159</v>
      </c>
      <c r="F97" s="55">
        <v>202543.26681599996</v>
      </c>
      <c r="G97" s="55">
        <v>3.838387</v>
      </c>
      <c r="H97" s="55">
        <v>7.7743940009999992</v>
      </c>
      <c r="I97" s="56">
        <f t="shared" si="1"/>
        <v>1.7096340785013448E-2</v>
      </c>
      <c r="J97" s="56">
        <f>H97/'סכום נכסי הקרן'!$C$41</f>
        <v>6.3989961023251836E-5</v>
      </c>
    </row>
    <row r="98" spans="1:10">
      <c r="A98" t="s">
        <v>3014</v>
      </c>
      <c r="B98" t="s">
        <v>3015</v>
      </c>
      <c r="C98" t="s">
        <v>1865</v>
      </c>
      <c r="D98" t="s">
        <v>100</v>
      </c>
      <c r="E98" s="70">
        <v>45181</v>
      </c>
      <c r="F98" s="55">
        <v>8010.7599</v>
      </c>
      <c r="G98" s="55">
        <v>3.9528509999999999</v>
      </c>
      <c r="H98" s="55">
        <v>0.31665344000000001</v>
      </c>
      <c r="I98" s="56">
        <f t="shared" si="1"/>
        <v>6.9633917708447374E-4</v>
      </c>
      <c r="J98" s="56">
        <f>H98/'סכום נכסי הקרן'!$C$41</f>
        <v>2.60633063887324E-6</v>
      </c>
    </row>
    <row r="99" spans="1:10">
      <c r="A99" t="s">
        <v>3014</v>
      </c>
      <c r="B99" t="s">
        <v>3016</v>
      </c>
      <c r="C99" t="s">
        <v>1865</v>
      </c>
      <c r="D99" t="s">
        <v>100</v>
      </c>
      <c r="E99" s="70">
        <v>45181</v>
      </c>
      <c r="F99" s="55">
        <v>12343.130800000001</v>
      </c>
      <c r="G99" s="55">
        <v>3.9528509999999999</v>
      </c>
      <c r="H99" s="55">
        <v>0.48790562599999998</v>
      </c>
      <c r="I99" s="56">
        <f t="shared" si="1"/>
        <v>1.072932610818076E-3</v>
      </c>
      <c r="J99" s="56">
        <f>H99/'סכום נכסי הקרן'!$C$41</f>
        <v>4.0158836800333765E-6</v>
      </c>
    </row>
    <row r="100" spans="1:10">
      <c r="A100" t="s">
        <v>3017</v>
      </c>
      <c r="B100" t="s">
        <v>3018</v>
      </c>
      <c r="C100" t="s">
        <v>1865</v>
      </c>
      <c r="D100" t="s">
        <v>100</v>
      </c>
      <c r="E100" s="70">
        <v>45181</v>
      </c>
      <c r="F100" s="55">
        <v>10925.212275</v>
      </c>
      <c r="G100" s="55">
        <v>3.9655879999999999</v>
      </c>
      <c r="H100" s="55">
        <v>0.43324891999999998</v>
      </c>
      <c r="I100" s="56">
        <f t="shared" si="1"/>
        <v>9.5273936207841919E-4</v>
      </c>
      <c r="J100" s="56">
        <f>H100/'סכום נכסי הקרן'!$C$41</f>
        <v>3.5660118975961266E-6</v>
      </c>
    </row>
    <row r="101" spans="1:10">
      <c r="A101" t="s">
        <v>3017</v>
      </c>
      <c r="B101" t="s">
        <v>3019</v>
      </c>
      <c r="C101" t="s">
        <v>1865</v>
      </c>
      <c r="D101" t="s">
        <v>100</v>
      </c>
      <c r="E101" s="70">
        <v>45181</v>
      </c>
      <c r="F101" s="55">
        <v>20258.625024000001</v>
      </c>
      <c r="G101" s="55">
        <v>3.9655879999999999</v>
      </c>
      <c r="H101" s="55">
        <v>0.80337362700000015</v>
      </c>
      <c r="I101" s="56">
        <f t="shared" si="1"/>
        <v>1.7666649391730879E-3</v>
      </c>
      <c r="J101" s="56">
        <f>H101/'סכום נכסי הקרן'!$C$41</f>
        <v>6.6124571345658599E-6</v>
      </c>
    </row>
    <row r="102" spans="1:10">
      <c r="A102" t="s">
        <v>3020</v>
      </c>
      <c r="B102" t="s">
        <v>3021</v>
      </c>
      <c r="C102" t="s">
        <v>1865</v>
      </c>
      <c r="D102" t="s">
        <v>100</v>
      </c>
      <c r="E102" s="70">
        <v>45159</v>
      </c>
      <c r="F102" s="55">
        <v>14574.6765</v>
      </c>
      <c r="G102" s="55">
        <v>3.9097590000000002</v>
      </c>
      <c r="H102" s="55">
        <v>0.56983476</v>
      </c>
      <c r="I102" s="56">
        <f t="shared" si="1"/>
        <v>1.2530995016271688E-3</v>
      </c>
      <c r="J102" s="56">
        <f>H102/'סכום נכסי הקרן'!$C$41</f>
        <v>4.6902310427544363E-6</v>
      </c>
    </row>
    <row r="103" spans="1:10">
      <c r="A103" t="s">
        <v>3022</v>
      </c>
      <c r="B103" t="s">
        <v>3023</v>
      </c>
      <c r="C103" t="s">
        <v>1865</v>
      </c>
      <c r="D103" t="s">
        <v>100</v>
      </c>
      <c r="E103" s="70">
        <v>45167</v>
      </c>
      <c r="F103" s="55">
        <v>12755.208269999997</v>
      </c>
      <c r="G103" s="55">
        <v>3.9388100000000001</v>
      </c>
      <c r="H103" s="55">
        <v>0.5024033779999999</v>
      </c>
      <c r="I103" s="56">
        <f t="shared" si="1"/>
        <v>1.1048140036027392E-3</v>
      </c>
      <c r="J103" s="56">
        <f>H103/'סכום נכסי הקרן'!$C$41</f>
        <v>4.1352126702138896E-6</v>
      </c>
    </row>
    <row r="104" spans="1:10">
      <c r="A104" t="s">
        <v>3024</v>
      </c>
      <c r="B104" t="s">
        <v>3025</v>
      </c>
      <c r="C104" t="s">
        <v>1865</v>
      </c>
      <c r="D104" t="s">
        <v>100</v>
      </c>
      <c r="E104" s="70">
        <v>45189</v>
      </c>
      <c r="F104" s="55">
        <v>53880.066651000001</v>
      </c>
      <c r="G104" s="55">
        <v>4.0757500000000002</v>
      </c>
      <c r="H104" s="55">
        <v>2.1960167880000001</v>
      </c>
      <c r="I104" s="56">
        <f t="shared" si="1"/>
        <v>4.8291675688715372E-3</v>
      </c>
      <c r="J104" s="56">
        <f>H104/'סכום נכסי הקרן'!$C$41</f>
        <v>1.8075110246850314E-5</v>
      </c>
    </row>
    <row r="105" spans="1:10">
      <c r="A105" t="s">
        <v>3026</v>
      </c>
      <c r="B105" t="s">
        <v>3027</v>
      </c>
      <c r="C105" t="s">
        <v>1865</v>
      </c>
      <c r="D105" t="s">
        <v>100</v>
      </c>
      <c r="E105" s="70">
        <v>45174</v>
      </c>
      <c r="F105" s="55">
        <v>247658.47552000001</v>
      </c>
      <c r="G105" s="55">
        <v>4.0826269999999996</v>
      </c>
      <c r="H105" s="55">
        <v>10.110972083</v>
      </c>
      <c r="I105" s="56">
        <f t="shared" si="1"/>
        <v>2.2234610746058238E-2</v>
      </c>
      <c r="J105" s="56">
        <f>H105/'סכום נכסי הקרן'!$C$41</f>
        <v>8.3222011826919947E-5</v>
      </c>
    </row>
    <row r="106" spans="1:10">
      <c r="A106" t="s">
        <v>3026</v>
      </c>
      <c r="B106" t="s">
        <v>3028</v>
      </c>
      <c r="C106" t="s">
        <v>1865</v>
      </c>
      <c r="D106" t="s">
        <v>100</v>
      </c>
      <c r="E106" s="70">
        <v>45174</v>
      </c>
      <c r="F106" s="55">
        <v>7658.8041599999997</v>
      </c>
      <c r="G106" s="55">
        <v>4.0826269999999996</v>
      </c>
      <c r="H106" s="55">
        <v>0.31268041599999996</v>
      </c>
      <c r="I106" s="56">
        <f t="shared" si="1"/>
        <v>6.8760226817011962E-4</v>
      </c>
      <c r="J106" s="56">
        <f>H106/'סכום נכסי הקרן'!$C$41</f>
        <v>2.5736292282074383E-6</v>
      </c>
    </row>
    <row r="107" spans="1:10">
      <c r="A107" t="s">
        <v>3029</v>
      </c>
      <c r="B107" t="s">
        <v>3030</v>
      </c>
      <c r="C107" t="s">
        <v>1865</v>
      </c>
      <c r="D107" t="s">
        <v>100</v>
      </c>
      <c r="E107" s="70">
        <v>45167</v>
      </c>
      <c r="F107" s="55">
        <v>13908.12192</v>
      </c>
      <c r="G107" s="55">
        <v>4.0100410000000002</v>
      </c>
      <c r="H107" s="55">
        <v>0.55772146</v>
      </c>
      <c r="I107" s="56">
        <f t="shared" si="1"/>
        <v>1.2264616563102907E-3</v>
      </c>
      <c r="J107" s="56">
        <f>H107/'סכום נכסי הקרן'!$C$41</f>
        <v>4.5905281469707579E-6</v>
      </c>
    </row>
    <row r="108" spans="1:10">
      <c r="A108" t="s">
        <v>3031</v>
      </c>
      <c r="B108" t="s">
        <v>3032</v>
      </c>
      <c r="C108" t="s">
        <v>1865</v>
      </c>
      <c r="D108" t="s">
        <v>100</v>
      </c>
      <c r="E108" s="70">
        <v>45189</v>
      </c>
      <c r="F108" s="55">
        <v>18547.109196000001</v>
      </c>
      <c r="G108" s="55">
        <v>4.1519490000000001</v>
      </c>
      <c r="H108" s="55">
        <v>0.77006648600000005</v>
      </c>
      <c r="I108" s="56">
        <f t="shared" si="1"/>
        <v>1.6934206151733972E-3</v>
      </c>
      <c r="J108" s="56">
        <f>H108/'סכום נכסי הקרן'!$C$41</f>
        <v>6.3383106668010648E-6</v>
      </c>
    </row>
    <row r="109" spans="1:10">
      <c r="A109" t="s">
        <v>3033</v>
      </c>
      <c r="B109" t="s">
        <v>3034</v>
      </c>
      <c r="C109" t="s">
        <v>1865</v>
      </c>
      <c r="D109" t="s">
        <v>100</v>
      </c>
      <c r="E109" s="70">
        <v>45189</v>
      </c>
      <c r="F109" s="55">
        <v>12766.701884999999</v>
      </c>
      <c r="G109" s="55">
        <v>4.1519490000000001</v>
      </c>
      <c r="H109" s="55">
        <v>0.53006693099999991</v>
      </c>
      <c r="I109" s="56">
        <f t="shared" si="1"/>
        <v>1.1656477521047378E-3</v>
      </c>
      <c r="J109" s="56">
        <f>H109/'סכום נכסי הקרן'!$C$41</f>
        <v>4.3629075462398495E-6</v>
      </c>
    </row>
    <row r="110" spans="1:10">
      <c r="A110" t="s">
        <v>3035</v>
      </c>
      <c r="B110" t="s">
        <v>3036</v>
      </c>
      <c r="C110" t="s">
        <v>1865</v>
      </c>
      <c r="D110" t="s">
        <v>100</v>
      </c>
      <c r="E110" s="70">
        <v>45190</v>
      </c>
      <c r="F110" s="55">
        <v>14592.061799999999</v>
      </c>
      <c r="G110" s="55">
        <v>4.1816259999999996</v>
      </c>
      <c r="H110" s="55">
        <v>0.61018539599999999</v>
      </c>
      <c r="I110" s="56">
        <f t="shared" si="1"/>
        <v>1.3418328773551417E-3</v>
      </c>
      <c r="J110" s="56">
        <f>H110/'סכום נכסי הקרן'!$C$41</f>
        <v>5.0223515430238207E-6</v>
      </c>
    </row>
    <row r="111" spans="1:10">
      <c r="A111" t="s">
        <v>3037</v>
      </c>
      <c r="B111" t="s">
        <v>3038</v>
      </c>
      <c r="C111" t="s">
        <v>1865</v>
      </c>
      <c r="D111" t="s">
        <v>100</v>
      </c>
      <c r="E111" s="70">
        <v>45188</v>
      </c>
      <c r="F111" s="55">
        <v>18254.564999999999</v>
      </c>
      <c r="G111" s="55">
        <v>4.2342589999999998</v>
      </c>
      <c r="H111" s="55">
        <v>0.77294560899999998</v>
      </c>
      <c r="I111" s="56">
        <f t="shared" si="1"/>
        <v>1.6997519726996092E-3</v>
      </c>
      <c r="J111" s="56">
        <f>H111/'סכום נכסי הקרן'!$C$41</f>
        <v>6.3620083297349792E-6</v>
      </c>
    </row>
    <row r="112" spans="1:10">
      <c r="A112" t="s">
        <v>3039</v>
      </c>
      <c r="B112" t="s">
        <v>3040</v>
      </c>
      <c r="C112" t="s">
        <v>1865</v>
      </c>
      <c r="D112" t="s">
        <v>100</v>
      </c>
      <c r="E112" s="70">
        <v>45188</v>
      </c>
      <c r="F112" s="55">
        <v>36509.129999999997</v>
      </c>
      <c r="G112" s="55">
        <v>4.2342589999999998</v>
      </c>
      <c r="H112" s="55">
        <v>1.545891218</v>
      </c>
      <c r="I112" s="56">
        <f t="shared" si="1"/>
        <v>3.3995039453992184E-3</v>
      </c>
      <c r="J112" s="56">
        <f>H112/'סכום נכסי הקרן'!$C$41</f>
        <v>1.2724016659469958E-5</v>
      </c>
    </row>
    <row r="113" spans="1:10">
      <c r="A113" t="s">
        <v>3041</v>
      </c>
      <c r="B113" t="s">
        <v>3042</v>
      </c>
      <c r="C113" t="s">
        <v>1865</v>
      </c>
      <c r="D113" t="s">
        <v>100</v>
      </c>
      <c r="E113" s="70">
        <v>45190</v>
      </c>
      <c r="F113" s="55">
        <v>25556.391</v>
      </c>
      <c r="G113" s="55">
        <v>4.2576720000000003</v>
      </c>
      <c r="H113" s="55">
        <v>1.088107293</v>
      </c>
      <c r="I113" s="56">
        <f t="shared" si="1"/>
        <v>2.3928106923052353E-3</v>
      </c>
      <c r="J113" s="56">
        <f>H113/'סכום נכסי הקרן'!$C$41</f>
        <v>8.9560605314356347E-6</v>
      </c>
    </row>
    <row r="114" spans="1:10">
      <c r="A114" t="s">
        <v>3041</v>
      </c>
      <c r="B114" t="s">
        <v>3043</v>
      </c>
      <c r="C114" t="s">
        <v>1865</v>
      </c>
      <c r="D114" t="s">
        <v>100</v>
      </c>
      <c r="E114" s="70">
        <v>45190</v>
      </c>
      <c r="F114" s="55">
        <v>30990.103200000001</v>
      </c>
      <c r="G114" s="55">
        <v>4.2576720000000003</v>
      </c>
      <c r="H114" s="55">
        <v>1.3194569340000002</v>
      </c>
      <c r="I114" s="56">
        <f t="shared" si="1"/>
        <v>2.9015618956167439E-3</v>
      </c>
      <c r="J114" s="56">
        <f>H114/'סכום נכסי הקרן'!$C$41</f>
        <v>1.086026740703637E-5</v>
      </c>
    </row>
    <row r="115" spans="1:10">
      <c r="A115" t="s">
        <v>3044</v>
      </c>
      <c r="B115" t="s">
        <v>3045</v>
      </c>
      <c r="C115" t="s">
        <v>1865</v>
      </c>
      <c r="D115" t="s">
        <v>100</v>
      </c>
      <c r="E115" s="70">
        <v>45182</v>
      </c>
      <c r="F115" s="55">
        <v>18269.052749999999</v>
      </c>
      <c r="G115" s="55">
        <v>4.2868089999999999</v>
      </c>
      <c r="H115" s="55">
        <v>0.78315947299999999</v>
      </c>
      <c r="I115" s="56">
        <f t="shared" si="1"/>
        <v>1.7222128487052917E-3</v>
      </c>
      <c r="J115" s="56">
        <f>H115/'סכום נכסי הקרן'!$C$41</f>
        <v>6.4460772306901825E-6</v>
      </c>
    </row>
    <row r="116" spans="1:10">
      <c r="A116" t="s">
        <v>3046</v>
      </c>
      <c r="B116" t="s">
        <v>3047</v>
      </c>
      <c r="C116" t="s">
        <v>1865</v>
      </c>
      <c r="D116" t="s">
        <v>100</v>
      </c>
      <c r="E116" s="70">
        <v>45182</v>
      </c>
      <c r="F116" s="55">
        <v>62045.793919999996</v>
      </c>
      <c r="G116" s="55">
        <v>4.3121039999999997</v>
      </c>
      <c r="H116" s="55">
        <v>2.6754789099999998</v>
      </c>
      <c r="I116" s="56">
        <f t="shared" si="1"/>
        <v>5.8835324274268573E-3</v>
      </c>
      <c r="J116" s="56">
        <f>H116/'סכום נכסי הקרן'!$C$41</f>
        <v>2.2021496614065458E-5</v>
      </c>
    </row>
    <row r="117" spans="1:10">
      <c r="A117" t="s">
        <v>3048</v>
      </c>
      <c r="B117" t="s">
        <v>3049</v>
      </c>
      <c r="C117" t="s">
        <v>1865</v>
      </c>
      <c r="D117" t="s">
        <v>100</v>
      </c>
      <c r="E117" s="70">
        <v>45182</v>
      </c>
      <c r="F117" s="55">
        <v>10966.357485</v>
      </c>
      <c r="G117" s="55">
        <v>4.3298019999999999</v>
      </c>
      <c r="H117" s="55">
        <v>0.47482151900000003</v>
      </c>
      <c r="I117" s="56">
        <f t="shared" si="1"/>
        <v>1.0441599049183228E-3</v>
      </c>
      <c r="J117" s="56">
        <f>H117/'סכום נכסי הקרן'!$C$41</f>
        <v>3.9081902061952406E-6</v>
      </c>
    </row>
    <row r="118" spans="1:10">
      <c r="A118" t="s">
        <v>3048</v>
      </c>
      <c r="B118" t="s">
        <v>3050</v>
      </c>
      <c r="C118" t="s">
        <v>1865</v>
      </c>
      <c r="D118" t="s">
        <v>100</v>
      </c>
      <c r="E118" s="70">
        <v>45182</v>
      </c>
      <c r="F118" s="55">
        <v>62057.271736000002</v>
      </c>
      <c r="G118" s="55">
        <v>4.3298019999999999</v>
      </c>
      <c r="H118" s="55">
        <v>2.686956726</v>
      </c>
      <c r="I118" s="56">
        <f t="shared" si="1"/>
        <v>5.9087728067771248E-3</v>
      </c>
      <c r="J118" s="56">
        <f>H118/'סכום נכסי הקרן'!$C$41</f>
        <v>2.211596892899799E-5</v>
      </c>
    </row>
    <row r="119" spans="1:10">
      <c r="A119" t="s">
        <v>3051</v>
      </c>
      <c r="B119" t="s">
        <v>3052</v>
      </c>
      <c r="C119" t="s">
        <v>1865</v>
      </c>
      <c r="D119" t="s">
        <v>100</v>
      </c>
      <c r="E119" s="70">
        <v>45182</v>
      </c>
      <c r="F119" s="55">
        <v>14622.968999999999</v>
      </c>
      <c r="G119" s="55">
        <v>4.3373840000000001</v>
      </c>
      <c r="H119" s="55">
        <v>0.63425437799999995</v>
      </c>
      <c r="I119" s="56">
        <f t="shared" si="1"/>
        <v>1.39476195691651E-3</v>
      </c>
      <c r="J119" s="56">
        <f>H119/'סכום נכסי הקרן'!$C$41</f>
        <v>5.2204600026479715E-6</v>
      </c>
    </row>
    <row r="120" spans="1:10">
      <c r="A120" t="s">
        <v>3053</v>
      </c>
      <c r="B120" t="s">
        <v>3054</v>
      </c>
      <c r="C120" t="s">
        <v>1865</v>
      </c>
      <c r="D120" t="s">
        <v>100</v>
      </c>
      <c r="E120" s="70">
        <v>45173</v>
      </c>
      <c r="F120" s="55">
        <v>34738.726949999997</v>
      </c>
      <c r="G120" s="55">
        <v>4.3170890000000002</v>
      </c>
      <c r="H120" s="55">
        <v>1.4997018559999999</v>
      </c>
      <c r="I120" s="56">
        <f t="shared" si="1"/>
        <v>3.297930874457255E-3</v>
      </c>
      <c r="J120" s="56">
        <f>H120/'סכום נכסי הקרן'!$C$41</f>
        <v>1.2343838413591413E-5</v>
      </c>
    </row>
    <row r="121" spans="1:10">
      <c r="A121" t="s">
        <v>3055</v>
      </c>
      <c r="B121" t="s">
        <v>3056</v>
      </c>
      <c r="C121" t="s">
        <v>1865</v>
      </c>
      <c r="D121" t="s">
        <v>100</v>
      </c>
      <c r="E121" s="70">
        <v>45173</v>
      </c>
      <c r="F121" s="55">
        <v>31082.018850000004</v>
      </c>
      <c r="G121" s="55">
        <v>4.3170890000000002</v>
      </c>
      <c r="H121" s="55">
        <v>1.341838503</v>
      </c>
      <c r="I121" s="56">
        <f t="shared" si="1"/>
        <v>2.9507802566720327E-3</v>
      </c>
      <c r="J121" s="56">
        <f>H121/'סכום נכסי הקרן'!$C$41</f>
        <v>1.1044487003800439E-5</v>
      </c>
    </row>
    <row r="122" spans="1:10">
      <c r="A122" t="s">
        <v>3057</v>
      </c>
      <c r="B122" t="s">
        <v>3058</v>
      </c>
      <c r="C122" t="s">
        <v>1865</v>
      </c>
      <c r="D122" t="s">
        <v>100</v>
      </c>
      <c r="E122" s="70">
        <v>45173</v>
      </c>
      <c r="F122" s="55">
        <v>10974.470625</v>
      </c>
      <c r="G122" s="55">
        <v>4.3549829999999998</v>
      </c>
      <c r="H122" s="55">
        <v>0.47793638500000002</v>
      </c>
      <c r="I122" s="56">
        <f t="shared" si="1"/>
        <v>1.051009674897668E-3</v>
      </c>
      <c r="J122" s="56">
        <f>H122/'סכום נכסי הקרן'!$C$41</f>
        <v>3.9338282371346318E-6</v>
      </c>
    </row>
    <row r="123" spans="1:10">
      <c r="A123" t="s">
        <v>3057</v>
      </c>
      <c r="B123" t="s">
        <v>3059</v>
      </c>
      <c r="C123" t="s">
        <v>1865</v>
      </c>
      <c r="D123" t="s">
        <v>100</v>
      </c>
      <c r="E123" s="70">
        <v>45173</v>
      </c>
      <c r="F123" s="55">
        <v>12400.4265</v>
      </c>
      <c r="G123" s="55">
        <v>4.3549829999999998</v>
      </c>
      <c r="H123" s="55">
        <v>0.54003652800000002</v>
      </c>
      <c r="I123" s="56">
        <f t="shared" si="1"/>
        <v>1.1875714708896778E-3</v>
      </c>
      <c r="J123" s="56">
        <f>H123/'סכום נכסי הקרן'!$C$41</f>
        <v>4.4449659193253245E-6</v>
      </c>
    </row>
    <row r="124" spans="1:10">
      <c r="A124" t="s">
        <v>3060</v>
      </c>
      <c r="B124" t="s">
        <v>3061</v>
      </c>
      <c r="C124" t="s">
        <v>1865</v>
      </c>
      <c r="D124" t="s">
        <v>100</v>
      </c>
      <c r="E124" s="70">
        <v>45195</v>
      </c>
      <c r="F124" s="55">
        <v>30220.364748</v>
      </c>
      <c r="G124" s="55">
        <v>4.4637669999999998</v>
      </c>
      <c r="H124" s="55">
        <v>1.3489667169999999</v>
      </c>
      <c r="I124" s="56">
        <f t="shared" si="1"/>
        <v>2.9664556103673597E-3</v>
      </c>
      <c r="J124" s="56">
        <f>H124/'סכום נכסי הקרן'!$C$41</f>
        <v>1.110315834666867E-5</v>
      </c>
    </row>
    <row r="125" spans="1:10">
      <c r="A125" t="s">
        <v>3062</v>
      </c>
      <c r="B125" t="s">
        <v>3063</v>
      </c>
      <c r="C125" t="s">
        <v>1865</v>
      </c>
      <c r="D125" t="s">
        <v>100</v>
      </c>
      <c r="E125" s="70">
        <v>45173</v>
      </c>
      <c r="F125" s="55">
        <v>18293.199000000001</v>
      </c>
      <c r="G125" s="55">
        <v>4.3676079999999997</v>
      </c>
      <c r="H125" s="55">
        <v>0.79897526599999991</v>
      </c>
      <c r="I125" s="56">
        <f t="shared" si="1"/>
        <v>1.7569926896650434E-3</v>
      </c>
      <c r="J125" s="56">
        <f>H125/'סכום נכסי הקרן'!$C$41</f>
        <v>6.5762548339209476E-6</v>
      </c>
    </row>
    <row r="126" spans="1:10">
      <c r="A126" t="s">
        <v>3064</v>
      </c>
      <c r="B126" t="s">
        <v>3065</v>
      </c>
      <c r="C126" t="s">
        <v>1865</v>
      </c>
      <c r="D126" t="s">
        <v>100</v>
      </c>
      <c r="E126" s="70">
        <v>45195</v>
      </c>
      <c r="F126" s="55">
        <v>20131.018380000001</v>
      </c>
      <c r="G126" s="55">
        <v>4.5041029999999997</v>
      </c>
      <c r="H126" s="55">
        <v>0.90672186999999982</v>
      </c>
      <c r="I126" s="56">
        <f t="shared" si="1"/>
        <v>1.993933685988995E-3</v>
      </c>
      <c r="J126" s="56">
        <f>H126/'סכום נכסי הקרן'!$C$41</f>
        <v>7.4631022189982791E-6</v>
      </c>
    </row>
    <row r="127" spans="1:10">
      <c r="A127" t="s">
        <v>3064</v>
      </c>
      <c r="B127" t="s">
        <v>3066</v>
      </c>
      <c r="C127" t="s">
        <v>1865</v>
      </c>
      <c r="D127" t="s">
        <v>100</v>
      </c>
      <c r="E127" s="70">
        <v>45195</v>
      </c>
      <c r="F127" s="55">
        <v>6203.650991999999</v>
      </c>
      <c r="G127" s="55">
        <v>4.5041029999999997</v>
      </c>
      <c r="H127" s="55">
        <v>0.27941885100000002</v>
      </c>
      <c r="I127" s="56">
        <f t="shared" si="1"/>
        <v>6.1445816842295854E-4</v>
      </c>
      <c r="J127" s="56">
        <f>H127/'סכום נכסי הקרן'!$C$41</f>
        <v>2.2998578901907926E-6</v>
      </c>
    </row>
    <row r="128" spans="1:10">
      <c r="A128" t="s">
        <v>3067</v>
      </c>
      <c r="B128" t="s">
        <v>3068</v>
      </c>
      <c r="C128" t="s">
        <v>1865</v>
      </c>
      <c r="D128" t="s">
        <v>100</v>
      </c>
      <c r="E128" s="70">
        <v>45187</v>
      </c>
      <c r="F128" s="55">
        <v>7321.143</v>
      </c>
      <c r="G128" s="55">
        <v>4.483047</v>
      </c>
      <c r="H128" s="55">
        <v>0.32821031799999995</v>
      </c>
      <c r="I128" s="56">
        <f t="shared" si="1"/>
        <v>7.2175341833252595E-4</v>
      </c>
      <c r="J128" s="56">
        <f>H128/'סכום נכסי הקרן'!$C$41</f>
        <v>2.7014537021853582E-6</v>
      </c>
    </row>
    <row r="129" spans="1:10">
      <c r="A129" t="s">
        <v>3069</v>
      </c>
      <c r="B129" t="s">
        <v>3070</v>
      </c>
      <c r="C129" t="s">
        <v>1865</v>
      </c>
      <c r="D129" t="s">
        <v>100</v>
      </c>
      <c r="E129" s="70">
        <v>45195</v>
      </c>
      <c r="F129" s="55">
        <v>38436.000749999999</v>
      </c>
      <c r="G129" s="55">
        <v>4.5141819999999999</v>
      </c>
      <c r="H129" s="55">
        <v>1.7350710499999999</v>
      </c>
      <c r="I129" s="56">
        <f t="shared" si="1"/>
        <v>3.8155213066376091E-3</v>
      </c>
      <c r="J129" s="56">
        <f>H129/'סכום נכסי הקרן'!$C$41</f>
        <v>1.4281129673617199E-5</v>
      </c>
    </row>
    <row r="130" spans="1:10">
      <c r="A130" t="s">
        <v>3071</v>
      </c>
      <c r="B130" t="s">
        <v>3072</v>
      </c>
      <c r="C130" t="s">
        <v>1865</v>
      </c>
      <c r="D130" t="s">
        <v>100</v>
      </c>
      <c r="E130" s="70">
        <v>45239</v>
      </c>
      <c r="F130" s="55">
        <v>12408.611599999998</v>
      </c>
      <c r="G130" s="55">
        <v>4.6587509999999996</v>
      </c>
      <c r="H130" s="55">
        <v>0.57808632999999998</v>
      </c>
      <c r="I130" s="56">
        <f t="shared" si="1"/>
        <v>1.2712451799544117E-3</v>
      </c>
      <c r="J130" s="56">
        <f>H130/'סכום נכסי הקרן'!$C$41</f>
        <v>4.7581485733828963E-6</v>
      </c>
    </row>
    <row r="131" spans="1:10">
      <c r="A131" t="s">
        <v>3073</v>
      </c>
      <c r="B131" t="s">
        <v>3074</v>
      </c>
      <c r="C131" t="s">
        <v>1865</v>
      </c>
      <c r="D131" t="s">
        <v>100</v>
      </c>
      <c r="E131" s="70">
        <v>45175</v>
      </c>
      <c r="F131" s="55">
        <v>14642.286</v>
      </c>
      <c r="G131" s="55">
        <v>4.4400839999999997</v>
      </c>
      <c r="H131" s="55">
        <v>0.65012973399999996</v>
      </c>
      <c r="I131" s="56">
        <f t="shared" si="1"/>
        <v>1.4296727803484711E-3</v>
      </c>
      <c r="J131" s="56">
        <f>H131/'סכום נכסי הקרן'!$C$41</f>
        <v>5.3511278606880425E-6</v>
      </c>
    </row>
    <row r="132" spans="1:10">
      <c r="A132" t="s">
        <v>3075</v>
      </c>
      <c r="B132" t="s">
        <v>3076</v>
      </c>
      <c r="C132" t="s">
        <v>1865</v>
      </c>
      <c r="D132" t="s">
        <v>100</v>
      </c>
      <c r="E132" s="70">
        <v>45173</v>
      </c>
      <c r="F132" s="55">
        <v>4392.9176040000002</v>
      </c>
      <c r="G132" s="55">
        <v>4.3504649999999998</v>
      </c>
      <c r="H132" s="55">
        <v>0.19111235300000001</v>
      </c>
      <c r="I132" s="56">
        <f t="shared" si="1"/>
        <v>4.2026708637271545E-4</v>
      </c>
      <c r="J132" s="56">
        <f>H132/'סכום נכסי הקרן'!$C$41</f>
        <v>1.573019327031654E-6</v>
      </c>
    </row>
    <row r="133" spans="1:10">
      <c r="A133" t="s">
        <v>3077</v>
      </c>
      <c r="B133" t="s">
        <v>3078</v>
      </c>
      <c r="C133" t="s">
        <v>1865</v>
      </c>
      <c r="D133" t="s">
        <v>100</v>
      </c>
      <c r="E133" s="70">
        <v>45175</v>
      </c>
      <c r="F133" s="55">
        <v>12816.394867999998</v>
      </c>
      <c r="G133" s="55">
        <v>4.4728500000000002</v>
      </c>
      <c r="H133" s="55">
        <v>0.57325813400000003</v>
      </c>
      <c r="I133" s="56">
        <f t="shared" si="1"/>
        <v>1.2606276984912623E-3</v>
      </c>
      <c r="J133" s="56">
        <f>H133/'סכום נכסי הקרן'!$C$41</f>
        <v>4.7184083603434137E-6</v>
      </c>
    </row>
    <row r="134" spans="1:10">
      <c r="A134" t="s">
        <v>3079</v>
      </c>
      <c r="B134" t="s">
        <v>3080</v>
      </c>
      <c r="C134" t="s">
        <v>1865</v>
      </c>
      <c r="D134" t="s">
        <v>100</v>
      </c>
      <c r="E134" s="70">
        <v>45239</v>
      </c>
      <c r="F134" s="55">
        <v>93260.534375999996</v>
      </c>
      <c r="G134" s="55">
        <v>4.7040100000000002</v>
      </c>
      <c r="H134" s="55">
        <v>4.3869852520000006</v>
      </c>
      <c r="I134" s="56">
        <f t="shared" si="1"/>
        <v>9.6472335821123651E-3</v>
      </c>
      <c r="J134" s="56">
        <f>H134/'סכום נכסי הקרן'!$C$41</f>
        <v>3.6108668437559509E-5</v>
      </c>
    </row>
    <row r="135" spans="1:10">
      <c r="A135" t="s">
        <v>3081</v>
      </c>
      <c r="B135" t="s">
        <v>3082</v>
      </c>
      <c r="C135" t="s">
        <v>1865</v>
      </c>
      <c r="D135" t="s">
        <v>100</v>
      </c>
      <c r="E135" s="70">
        <v>45175</v>
      </c>
      <c r="F135" s="55">
        <v>40287.535199999998</v>
      </c>
      <c r="G135" s="55">
        <v>4.4904840000000004</v>
      </c>
      <c r="H135" s="55">
        <v>1.8091054680000003</v>
      </c>
      <c r="I135" s="56">
        <f t="shared" si="1"/>
        <v>3.9783272616464929E-3</v>
      </c>
      <c r="J135" s="56">
        <f>H135/'סכום נכסי הקרן'!$C$41</f>
        <v>1.4890496721594159E-5</v>
      </c>
    </row>
    <row r="136" spans="1:10">
      <c r="A136" t="s">
        <v>3083</v>
      </c>
      <c r="B136" t="s">
        <v>3084</v>
      </c>
      <c r="C136" t="s">
        <v>1865</v>
      </c>
      <c r="D136" t="s">
        <v>100</v>
      </c>
      <c r="E136" s="70">
        <v>45187</v>
      </c>
      <c r="F136" s="55">
        <v>18314.930625000001</v>
      </c>
      <c r="G136" s="55">
        <v>4.5460120000000002</v>
      </c>
      <c r="H136" s="55">
        <v>0.83259891900000005</v>
      </c>
      <c r="I136" s="56">
        <f t="shared" si="1"/>
        <v>1.8309330418071013E-3</v>
      </c>
      <c r="J136" s="56">
        <f>H136/'סכום נכסי הקרן'!$C$41</f>
        <v>6.8530064681515516E-6</v>
      </c>
    </row>
    <row r="137" spans="1:10">
      <c r="A137" t="s">
        <v>3083</v>
      </c>
      <c r="B137" t="s">
        <v>3085</v>
      </c>
      <c r="C137" t="s">
        <v>1865</v>
      </c>
      <c r="D137" t="s">
        <v>100</v>
      </c>
      <c r="E137" s="70">
        <v>45187</v>
      </c>
      <c r="F137" s="55">
        <v>87059.234360000002</v>
      </c>
      <c r="G137" s="55">
        <v>4.5460120000000002</v>
      </c>
      <c r="H137" s="55">
        <v>3.9577231240000001</v>
      </c>
      <c r="I137" s="56">
        <f t="shared" si="1"/>
        <v>8.7032614055743487E-3</v>
      </c>
      <c r="J137" s="56">
        <f>H137/'סכום נכסי הקרן'!$C$41</f>
        <v>3.257547127313165E-5</v>
      </c>
    </row>
    <row r="138" spans="1:10">
      <c r="A138" t="s">
        <v>3086</v>
      </c>
      <c r="B138" t="s">
        <v>3087</v>
      </c>
      <c r="C138" t="s">
        <v>1865</v>
      </c>
      <c r="D138" t="s">
        <v>100</v>
      </c>
      <c r="E138" s="70">
        <v>45239</v>
      </c>
      <c r="F138" s="55">
        <v>133715.73655599999</v>
      </c>
      <c r="G138" s="55">
        <v>4.734159</v>
      </c>
      <c r="H138" s="55">
        <v>6.3303161440000002</v>
      </c>
      <c r="I138" s="56">
        <f t="shared" ref="I138:I201" si="2">H138/$H$9</f>
        <v>1.3920730292390063E-2</v>
      </c>
      <c r="J138" s="56">
        <f>H138/'סכום נכסי הקרן'!$C$41</f>
        <v>5.2103956046904484E-5</v>
      </c>
    </row>
    <row r="139" spans="1:10">
      <c r="A139" t="s">
        <v>3088</v>
      </c>
      <c r="B139" t="s">
        <v>3089</v>
      </c>
      <c r="C139" t="s">
        <v>1865</v>
      </c>
      <c r="D139" t="s">
        <v>100</v>
      </c>
      <c r="E139" s="70">
        <v>45175</v>
      </c>
      <c r="F139" s="55">
        <v>45793.363125000003</v>
      </c>
      <c r="G139" s="55">
        <v>4.5156650000000003</v>
      </c>
      <c r="H139" s="55">
        <v>2.0678747939999997</v>
      </c>
      <c r="I139" s="56">
        <f t="shared" si="2"/>
        <v>4.5473759336632676E-3</v>
      </c>
      <c r="J139" s="56">
        <f>H139/'סכום נכסי הקרן'!$C$41</f>
        <v>1.7020391229464897E-5</v>
      </c>
    </row>
    <row r="140" spans="1:10">
      <c r="A140" t="s">
        <v>3090</v>
      </c>
      <c r="B140" t="s">
        <v>3091</v>
      </c>
      <c r="C140" t="s">
        <v>1865</v>
      </c>
      <c r="D140" t="s">
        <v>100</v>
      </c>
      <c r="E140" s="70">
        <v>45187</v>
      </c>
      <c r="F140" s="55">
        <v>25648.339919999995</v>
      </c>
      <c r="G140" s="55">
        <v>4.57369</v>
      </c>
      <c r="H140" s="55">
        <v>1.1730755320000001</v>
      </c>
      <c r="I140" s="56">
        <f t="shared" si="2"/>
        <v>2.5796607502852689E-3</v>
      </c>
      <c r="J140" s="56">
        <f>H140/'סכום נכסי הקרן'!$C$41</f>
        <v>9.655422346790631E-6</v>
      </c>
    </row>
    <row r="141" spans="1:10">
      <c r="A141" t="s">
        <v>3092</v>
      </c>
      <c r="B141" t="s">
        <v>3093</v>
      </c>
      <c r="C141" t="s">
        <v>1865</v>
      </c>
      <c r="D141" t="s">
        <v>100</v>
      </c>
      <c r="E141" s="70">
        <v>45175</v>
      </c>
      <c r="F141" s="55">
        <v>181213.33964799999</v>
      </c>
      <c r="G141" s="55">
        <v>4.5483799999999999</v>
      </c>
      <c r="H141" s="55">
        <v>8.2422705650000001</v>
      </c>
      <c r="I141" s="56">
        <f t="shared" si="2"/>
        <v>1.8125228333346642E-2</v>
      </c>
      <c r="J141" s="56">
        <f>H141/'סכום נכסי הקרן'!$C$41</f>
        <v>6.7840988266044264E-5</v>
      </c>
    </row>
    <row r="142" spans="1:10">
      <c r="A142" t="s">
        <v>3094</v>
      </c>
      <c r="B142" t="s">
        <v>3095</v>
      </c>
      <c r="C142" t="s">
        <v>1865</v>
      </c>
      <c r="D142" t="s">
        <v>100</v>
      </c>
      <c r="E142" s="70">
        <v>45201</v>
      </c>
      <c r="F142" s="55">
        <v>18331.832999999999</v>
      </c>
      <c r="G142" s="55">
        <v>4.665108</v>
      </c>
      <c r="H142" s="55">
        <v>0.85519980899999992</v>
      </c>
      <c r="I142" s="56">
        <f t="shared" si="2"/>
        <v>1.8806337023904085E-3</v>
      </c>
      <c r="J142" s="56">
        <f>H142/'סכום נכסי הקרן'!$C$41</f>
        <v>7.0390312657119491E-6</v>
      </c>
    </row>
    <row r="143" spans="1:10">
      <c r="A143" t="s">
        <v>3096</v>
      </c>
      <c r="B143" t="s">
        <v>3097</v>
      </c>
      <c r="C143" t="s">
        <v>1865</v>
      </c>
      <c r="D143" t="s">
        <v>100</v>
      </c>
      <c r="E143" s="70">
        <v>45244</v>
      </c>
      <c r="F143" s="55">
        <v>109211.41924</v>
      </c>
      <c r="G143" s="55">
        <v>5.1443950000000003</v>
      </c>
      <c r="H143" s="55">
        <v>5.6182665939999996</v>
      </c>
      <c r="I143" s="56">
        <f t="shared" si="2"/>
        <v>1.2354892265522676E-2</v>
      </c>
      <c r="J143" s="56">
        <f>H143/'סכום נכסי הקרן'!$C$41</f>
        <v>4.6243174750604955E-5</v>
      </c>
    </row>
    <row r="144" spans="1:10">
      <c r="A144" t="s">
        <v>3096</v>
      </c>
      <c r="B144" t="s">
        <v>3098</v>
      </c>
      <c r="C144" t="s">
        <v>1865</v>
      </c>
      <c r="D144" t="s">
        <v>100</v>
      </c>
      <c r="E144" s="70">
        <v>45244</v>
      </c>
      <c r="F144" s="55">
        <v>29408.200800000002</v>
      </c>
      <c r="G144" s="55">
        <v>5.1443950000000003</v>
      </c>
      <c r="H144" s="55">
        <v>1.5128739599999999</v>
      </c>
      <c r="I144" s="56">
        <f t="shared" si="2"/>
        <v>3.3268970908351065E-3</v>
      </c>
      <c r="J144" s="56">
        <f>H144/'סכום נכסי הקרן'!$C$41</f>
        <v>1.2452256178557505E-5</v>
      </c>
    </row>
    <row r="145" spans="1:10">
      <c r="A145" t="s">
        <v>3099</v>
      </c>
      <c r="B145" t="s">
        <v>3100</v>
      </c>
      <c r="C145" t="s">
        <v>1865</v>
      </c>
      <c r="D145" t="s">
        <v>100</v>
      </c>
      <c r="E145" s="70">
        <v>45244</v>
      </c>
      <c r="F145" s="55">
        <v>5151.8438999999998</v>
      </c>
      <c r="G145" s="55">
        <v>5.2439809999999998</v>
      </c>
      <c r="H145" s="55">
        <v>0.27016170299999998</v>
      </c>
      <c r="I145" s="56">
        <f t="shared" si="2"/>
        <v>5.9410116607847366E-4</v>
      </c>
      <c r="J145" s="56">
        <f>H145/'סכום נכסי הקרן'!$C$41</f>
        <v>2.2236635862192827E-6</v>
      </c>
    </row>
    <row r="146" spans="1:10">
      <c r="A146" t="s">
        <v>3101</v>
      </c>
      <c r="B146" t="s">
        <v>3102</v>
      </c>
      <c r="C146" t="s">
        <v>1865</v>
      </c>
      <c r="D146" t="s">
        <v>100</v>
      </c>
      <c r="E146" s="70">
        <v>45244</v>
      </c>
      <c r="F146" s="55">
        <v>14033.353950000001</v>
      </c>
      <c r="G146" s="55">
        <v>5.2439809999999998</v>
      </c>
      <c r="H146" s="55">
        <v>0.73590638100000005</v>
      </c>
      <c r="I146" s="56">
        <f t="shared" si="2"/>
        <v>1.6183005741442545E-3</v>
      </c>
      <c r="J146" s="56">
        <f>H146/'סכום נכסי הקרן'!$C$41</f>
        <v>6.0571435704049955E-6</v>
      </c>
    </row>
    <row r="147" spans="1:10">
      <c r="A147" t="s">
        <v>3103</v>
      </c>
      <c r="B147" t="s">
        <v>3104</v>
      </c>
      <c r="C147" t="s">
        <v>1865</v>
      </c>
      <c r="D147" t="s">
        <v>100</v>
      </c>
      <c r="E147" s="70">
        <v>45244</v>
      </c>
      <c r="F147" s="55">
        <v>109326.1974</v>
      </c>
      <c r="G147" s="55">
        <v>5.2439809999999998</v>
      </c>
      <c r="H147" s="55">
        <v>5.7330447539999998</v>
      </c>
      <c r="I147" s="56">
        <f t="shared" si="2"/>
        <v>1.2607296059025346E-2</v>
      </c>
      <c r="J147" s="56">
        <f>H147/'סכום נכסי הקרן'!$C$41</f>
        <v>4.7187897899930271E-5</v>
      </c>
    </row>
    <row r="148" spans="1:10">
      <c r="A148" t="s">
        <v>3105</v>
      </c>
      <c r="B148" t="s">
        <v>3106</v>
      </c>
      <c r="C148" t="s">
        <v>1865</v>
      </c>
      <c r="D148" t="s">
        <v>100</v>
      </c>
      <c r="E148" s="70">
        <v>45180</v>
      </c>
      <c r="F148" s="55">
        <v>46037.240250000003</v>
      </c>
      <c r="G148" s="55">
        <v>5.0339830000000001</v>
      </c>
      <c r="H148" s="55">
        <v>2.3175067660000002</v>
      </c>
      <c r="I148" s="56">
        <f t="shared" si="2"/>
        <v>5.0963310372505038E-3</v>
      </c>
      <c r="J148" s="56">
        <f>H148/'סכום נכסי הקרן'!$C$41</f>
        <v>1.9075077441198293E-5</v>
      </c>
    </row>
    <row r="149" spans="1:10">
      <c r="A149" t="s">
        <v>3107</v>
      </c>
      <c r="B149" t="s">
        <v>3108</v>
      </c>
      <c r="C149" t="s">
        <v>1865</v>
      </c>
      <c r="D149" t="s">
        <v>100</v>
      </c>
      <c r="E149" s="70">
        <v>45180</v>
      </c>
      <c r="F149" s="55">
        <v>136597.73952</v>
      </c>
      <c r="G149" s="55">
        <v>5.0414539999999999</v>
      </c>
      <c r="H149" s="55">
        <v>6.8865116550000005</v>
      </c>
      <c r="I149" s="56">
        <f t="shared" si="2"/>
        <v>1.5143836298842474E-2</v>
      </c>
      <c r="J149" s="56">
        <f>H149/'סכום נכסי הקרן'!$C$41</f>
        <v>5.6681924318852071E-5</v>
      </c>
    </row>
    <row r="150" spans="1:10">
      <c r="A150" t="s">
        <v>3109</v>
      </c>
      <c r="B150" t="s">
        <v>3110</v>
      </c>
      <c r="C150" t="s">
        <v>1865</v>
      </c>
      <c r="D150" t="s">
        <v>100</v>
      </c>
      <c r="E150" s="70">
        <v>45238</v>
      </c>
      <c r="F150" s="55">
        <v>22105.98846</v>
      </c>
      <c r="G150" s="55">
        <v>5.2778799999999997</v>
      </c>
      <c r="H150" s="55">
        <v>1.1667274829999998</v>
      </c>
      <c r="I150" s="56">
        <f t="shared" si="2"/>
        <v>2.5657010244198174E-3</v>
      </c>
      <c r="J150" s="56">
        <f>H150/'סכום נכסי הקרן'!$C$41</f>
        <v>9.6031724340602668E-6</v>
      </c>
    </row>
    <row r="151" spans="1:10">
      <c r="A151" t="s">
        <v>3111</v>
      </c>
      <c r="B151" t="s">
        <v>3112</v>
      </c>
      <c r="C151" t="s">
        <v>1865</v>
      </c>
      <c r="D151" t="s">
        <v>100</v>
      </c>
      <c r="E151" s="70">
        <v>45238</v>
      </c>
      <c r="F151" s="55">
        <v>18426.4863</v>
      </c>
      <c r="G151" s="55">
        <v>5.3027049999999996</v>
      </c>
      <c r="H151" s="55">
        <v>0.97710215300000014</v>
      </c>
      <c r="I151" s="56">
        <f t="shared" si="2"/>
        <v>2.1487039873859816E-3</v>
      </c>
      <c r="J151" s="56">
        <f>H151/'סכום נכסי הקרן'!$C$41</f>
        <v>8.0423925875332629E-6</v>
      </c>
    </row>
    <row r="152" spans="1:10">
      <c r="A152" t="s">
        <v>3113</v>
      </c>
      <c r="B152" t="s">
        <v>3114</v>
      </c>
      <c r="C152" t="s">
        <v>1865</v>
      </c>
      <c r="D152" t="s">
        <v>100</v>
      </c>
      <c r="E152" s="70">
        <v>45243</v>
      </c>
      <c r="F152" s="55">
        <v>3123.4341599999998</v>
      </c>
      <c r="G152" s="55">
        <v>5.3887869999999998</v>
      </c>
      <c r="H152" s="55">
        <v>0.16831520400000002</v>
      </c>
      <c r="I152" s="56">
        <f t="shared" si="2"/>
        <v>3.7013484092945692E-4</v>
      </c>
      <c r="J152" s="56">
        <f>H152/'סכום נכסי הקרן'!$C$41</f>
        <v>1.3853791488050778E-6</v>
      </c>
    </row>
    <row r="153" spans="1:10">
      <c r="A153" t="s">
        <v>3113</v>
      </c>
      <c r="B153" t="s">
        <v>3115</v>
      </c>
      <c r="C153" t="s">
        <v>1865</v>
      </c>
      <c r="D153" t="s">
        <v>100</v>
      </c>
      <c r="E153" s="70">
        <v>45243</v>
      </c>
      <c r="F153" s="55">
        <v>22114.101600000002</v>
      </c>
      <c r="G153" s="55">
        <v>5.3887869999999998</v>
      </c>
      <c r="H153" s="55">
        <v>1.1916817630000001</v>
      </c>
      <c r="I153" s="56">
        <f t="shared" si="2"/>
        <v>2.6205769253414548E-3</v>
      </c>
      <c r="J153" s="56">
        <f>H153/'סכום נכסי הקרן'!$C$41</f>
        <v>9.8085676589945748E-6</v>
      </c>
    </row>
    <row r="154" spans="1:10">
      <c r="A154" t="s">
        <v>3116</v>
      </c>
      <c r="B154" t="s">
        <v>3117</v>
      </c>
      <c r="C154" t="s">
        <v>1865</v>
      </c>
      <c r="D154" t="s">
        <v>100</v>
      </c>
      <c r="E154" s="70">
        <v>45238</v>
      </c>
      <c r="F154" s="55">
        <v>18430.832624999999</v>
      </c>
      <c r="G154" s="55">
        <v>5.3250359999999999</v>
      </c>
      <c r="H154" s="55">
        <v>0.98144847800000001</v>
      </c>
      <c r="I154" s="56">
        <f t="shared" si="2"/>
        <v>2.1582618067289248E-3</v>
      </c>
      <c r="J154" s="56">
        <f>H154/'סכום נכסי הקרן'!$C$41</f>
        <v>8.0781665870641077E-6</v>
      </c>
    </row>
    <row r="155" spans="1:10">
      <c r="A155" t="s">
        <v>3118</v>
      </c>
      <c r="B155" t="s">
        <v>3119</v>
      </c>
      <c r="C155" t="s">
        <v>1865</v>
      </c>
      <c r="D155" t="s">
        <v>100</v>
      </c>
      <c r="E155" s="70">
        <v>45197</v>
      </c>
      <c r="F155" s="55">
        <v>14750.461199999998</v>
      </c>
      <c r="G155" s="55">
        <v>5.1408899999999997</v>
      </c>
      <c r="H155" s="55">
        <v>0.7583049340000001</v>
      </c>
      <c r="I155" s="56">
        <f t="shared" si="2"/>
        <v>1.6675562839950711E-3</v>
      </c>
      <c r="J155" s="56">
        <f>H155/'סכום נכסי הקרן'!$C$41</f>
        <v>6.2415029601224302E-6</v>
      </c>
    </row>
    <row r="156" spans="1:10">
      <c r="A156" t="s">
        <v>3120</v>
      </c>
      <c r="B156" t="s">
        <v>3121</v>
      </c>
      <c r="C156" t="s">
        <v>1865</v>
      </c>
      <c r="D156" t="s">
        <v>100</v>
      </c>
      <c r="E156" s="70">
        <v>45243</v>
      </c>
      <c r="F156" s="55">
        <v>11986.477856000001</v>
      </c>
      <c r="G156" s="55">
        <v>5.4631080000000001</v>
      </c>
      <c r="H156" s="55">
        <v>0.65483424800000001</v>
      </c>
      <c r="I156" s="56">
        <f t="shared" si="2"/>
        <v>1.4400182779604421E-3</v>
      </c>
      <c r="J156" s="56">
        <f>H156/'סכום נכסי הקרן'!$C$41</f>
        <v>5.3898500643034783E-6</v>
      </c>
    </row>
    <row r="157" spans="1:10">
      <c r="A157" t="s">
        <v>3122</v>
      </c>
      <c r="B157" t="s">
        <v>3123</v>
      </c>
      <c r="C157" t="s">
        <v>1865</v>
      </c>
      <c r="D157" t="s">
        <v>100</v>
      </c>
      <c r="E157" s="70">
        <v>45243</v>
      </c>
      <c r="F157" s="55">
        <v>10341.54912</v>
      </c>
      <c r="G157" s="55">
        <v>5.5867180000000003</v>
      </c>
      <c r="H157" s="55">
        <v>0.57775319599999997</v>
      </c>
      <c r="I157" s="56">
        <f t="shared" si="2"/>
        <v>1.2705125990753949E-3</v>
      </c>
      <c r="J157" s="56">
        <f>H157/'סכום נכסי הקרן'!$C$41</f>
        <v>4.7554065935356212E-6</v>
      </c>
    </row>
    <row r="158" spans="1:10">
      <c r="A158" t="s">
        <v>3122</v>
      </c>
      <c r="B158" t="s">
        <v>3124</v>
      </c>
      <c r="C158" t="s">
        <v>1865</v>
      </c>
      <c r="D158" t="s">
        <v>100</v>
      </c>
      <c r="E158" s="70">
        <v>45243</v>
      </c>
      <c r="F158" s="55">
        <v>125403.33824</v>
      </c>
      <c r="G158" s="55">
        <v>5.5867180000000003</v>
      </c>
      <c r="H158" s="55">
        <v>7.0059309910000005</v>
      </c>
      <c r="I158" s="56">
        <f t="shared" si="2"/>
        <v>1.5406446306042189E-2</v>
      </c>
      <c r="J158" s="56">
        <f>H158/'סכום נכסי הקרן'!$C$41</f>
        <v>5.7664848345480983E-5</v>
      </c>
    </row>
    <row r="159" spans="1:10">
      <c r="A159" t="s">
        <v>3125</v>
      </c>
      <c r="B159" t="s">
        <v>3126</v>
      </c>
      <c r="C159" t="s">
        <v>1865</v>
      </c>
      <c r="D159" t="s">
        <v>100</v>
      </c>
      <c r="E159" s="70">
        <v>45243</v>
      </c>
      <c r="F159" s="55">
        <v>12943.838775</v>
      </c>
      <c r="G159" s="55">
        <v>5.7100049999999998</v>
      </c>
      <c r="H159" s="55">
        <v>0.73909387000000004</v>
      </c>
      <c r="I159" s="56">
        <f t="shared" si="2"/>
        <v>1.6253100462890252E-3</v>
      </c>
      <c r="J159" s="56">
        <f>H159/'סכום נכסי הקרן'!$C$41</f>
        <v>6.0833793512061503E-6</v>
      </c>
    </row>
    <row r="160" spans="1:10">
      <c r="A160" t="s">
        <v>3127</v>
      </c>
      <c r="B160" t="s">
        <v>3128</v>
      </c>
      <c r="C160" t="s">
        <v>1865</v>
      </c>
      <c r="D160" t="s">
        <v>100</v>
      </c>
      <c r="E160" s="70">
        <v>45237</v>
      </c>
      <c r="F160" s="55">
        <v>18873.203580000001</v>
      </c>
      <c r="G160" s="55">
        <v>5.8540850000000004</v>
      </c>
      <c r="H160" s="55">
        <v>1.1048534460000001</v>
      </c>
      <c r="I160" s="56">
        <f t="shared" si="2"/>
        <v>2.4296364485621412E-3</v>
      </c>
      <c r="J160" s="56">
        <f>H160/'סכום נכסי הקרן'!$C$41</f>
        <v>9.0938957990618419E-6</v>
      </c>
    </row>
    <row r="161" spans="1:10">
      <c r="A161" t="s">
        <v>3129</v>
      </c>
      <c r="B161" t="s">
        <v>3130</v>
      </c>
      <c r="C161" t="s">
        <v>1865</v>
      </c>
      <c r="D161" t="s">
        <v>100</v>
      </c>
      <c r="E161" s="70">
        <v>45237</v>
      </c>
      <c r="F161" s="55">
        <v>7423.5231000000003</v>
      </c>
      <c r="G161" s="55">
        <v>5.8540850000000004</v>
      </c>
      <c r="H161" s="55">
        <v>0.43457937800000002</v>
      </c>
      <c r="I161" s="56">
        <f t="shared" si="2"/>
        <v>9.5566511595264036E-4</v>
      </c>
      <c r="J161" s="56">
        <f>H161/'סכום נכסי הקרן'!$C$41</f>
        <v>3.5769627132548294E-6</v>
      </c>
    </row>
    <row r="162" spans="1:10">
      <c r="A162" t="s">
        <v>3131</v>
      </c>
      <c r="B162" t="s">
        <v>3132</v>
      </c>
      <c r="C162" t="s">
        <v>1865</v>
      </c>
      <c r="D162" t="s">
        <v>100</v>
      </c>
      <c r="E162" s="70">
        <v>45237</v>
      </c>
      <c r="F162" s="55">
        <v>17087.431860000001</v>
      </c>
      <c r="G162" s="55">
        <v>5.9275219999999997</v>
      </c>
      <c r="H162" s="55">
        <v>1.0128613</v>
      </c>
      <c r="I162" s="56">
        <f t="shared" si="2"/>
        <v>2.2273404139955349E-3</v>
      </c>
      <c r="J162" s="56">
        <f>H162/'סכום נכסי הקרן'!$C$41</f>
        <v>8.3367211773192173E-6</v>
      </c>
    </row>
    <row r="163" spans="1:10">
      <c r="A163" t="s">
        <v>3133</v>
      </c>
      <c r="B163" t="s">
        <v>3134</v>
      </c>
      <c r="C163" t="s">
        <v>1865</v>
      </c>
      <c r="D163" t="s">
        <v>100</v>
      </c>
      <c r="E163" s="70">
        <v>45236</v>
      </c>
      <c r="F163" s="55">
        <v>158443.05144000001</v>
      </c>
      <c r="G163" s="55">
        <v>6.2561010000000001</v>
      </c>
      <c r="H163" s="55">
        <v>9.9123580290000017</v>
      </c>
      <c r="I163" s="56">
        <f t="shared" si="2"/>
        <v>2.1797846986536883E-2</v>
      </c>
      <c r="J163" s="56">
        <f>H163/'סכום נכסי הקרן'!$C$41</f>
        <v>8.1587247037214771E-5</v>
      </c>
    </row>
    <row r="164" spans="1:10">
      <c r="A164" t="s">
        <v>3133</v>
      </c>
      <c r="B164" t="s">
        <v>3135</v>
      </c>
      <c r="C164" t="s">
        <v>1865</v>
      </c>
      <c r="D164" t="s">
        <v>100</v>
      </c>
      <c r="E164" s="70">
        <v>45236</v>
      </c>
      <c r="F164" s="55">
        <v>7466.4068399999996</v>
      </c>
      <c r="G164" s="55">
        <v>6.2561010000000001</v>
      </c>
      <c r="H164" s="55">
        <v>0.46710598599999997</v>
      </c>
      <c r="I164" s="56">
        <f t="shared" si="2"/>
        <v>1.0271930028692305E-3</v>
      </c>
      <c r="J164" s="56">
        <f>H164/'סכום נכסי הקרן'!$C$41</f>
        <v>3.8446847219246844E-6</v>
      </c>
    </row>
    <row r="165" spans="1:10">
      <c r="A165" t="s">
        <v>3136</v>
      </c>
      <c r="B165" t="s">
        <v>3137</v>
      </c>
      <c r="C165" t="s">
        <v>1865</v>
      </c>
      <c r="D165" t="s">
        <v>100</v>
      </c>
      <c r="E165" s="70">
        <v>45236</v>
      </c>
      <c r="F165" s="55">
        <v>11199.900014999999</v>
      </c>
      <c r="G165" s="55">
        <v>6.258527</v>
      </c>
      <c r="H165" s="55">
        <v>0.70094873399999991</v>
      </c>
      <c r="I165" s="56">
        <f t="shared" si="2"/>
        <v>1.5414266922600419E-3</v>
      </c>
      <c r="J165" s="56">
        <f>H165/'סכום נכסי הקרן'!$C$41</f>
        <v>5.7694120161890821E-6</v>
      </c>
    </row>
    <row r="166" spans="1:10">
      <c r="A166" t="s">
        <v>3138</v>
      </c>
      <c r="B166" t="s">
        <v>3139</v>
      </c>
      <c r="C166" t="s">
        <v>1865</v>
      </c>
      <c r="D166" t="s">
        <v>100</v>
      </c>
      <c r="E166" s="70">
        <v>45236</v>
      </c>
      <c r="F166" s="55">
        <v>316.43596600000001</v>
      </c>
      <c r="G166" s="55">
        <v>6.2755000000000001</v>
      </c>
      <c r="H166" s="55">
        <v>1.9857938999999998E-2</v>
      </c>
      <c r="I166" s="56">
        <f t="shared" si="2"/>
        <v>4.3668753138616389E-5</v>
      </c>
      <c r="J166" s="56">
        <f>H166/'סכום נכסי הקרן'!$C$41</f>
        <v>1.6344794751187867E-7</v>
      </c>
    </row>
    <row r="167" spans="1:10">
      <c r="A167" t="s">
        <v>3138</v>
      </c>
      <c r="B167" t="s">
        <v>3140</v>
      </c>
      <c r="C167" t="s">
        <v>1865</v>
      </c>
      <c r="D167" t="s">
        <v>100</v>
      </c>
      <c r="E167" s="70">
        <v>45236</v>
      </c>
      <c r="F167" s="55">
        <v>42567.327539999998</v>
      </c>
      <c r="G167" s="55">
        <v>6.2755000000000001</v>
      </c>
      <c r="H167" s="55">
        <v>2.6713126730000001</v>
      </c>
      <c r="I167" s="56">
        <f t="shared" si="2"/>
        <v>5.8743706319822264E-3</v>
      </c>
      <c r="J167" s="56">
        <f>H167/'סכום נכסי הקרן'!$C$41</f>
        <v>2.1987204893937904E-5</v>
      </c>
    </row>
    <row r="168" spans="1:10">
      <c r="A168" t="s">
        <v>3141</v>
      </c>
      <c r="B168" t="s">
        <v>3142</v>
      </c>
      <c r="C168" t="s">
        <v>1865</v>
      </c>
      <c r="D168" t="s">
        <v>100</v>
      </c>
      <c r="E168" s="70">
        <v>45236</v>
      </c>
      <c r="F168" s="55">
        <v>4749.3633499999996</v>
      </c>
      <c r="G168" s="55">
        <v>6.331226</v>
      </c>
      <c r="H168" s="55">
        <v>0.30069294800000002</v>
      </c>
      <c r="I168" s="56">
        <f t="shared" si="2"/>
        <v>6.6124113467841839E-4</v>
      </c>
      <c r="J168" s="56">
        <f>H168/'סכום נכסי הקרן'!$C$41</f>
        <v>2.4749620382002417E-6</v>
      </c>
    </row>
    <row r="169" spans="1:10">
      <c r="A169" t="s">
        <v>3143</v>
      </c>
      <c r="B169" t="s">
        <v>3144</v>
      </c>
      <c r="C169" t="s">
        <v>1865</v>
      </c>
      <c r="D169" t="s">
        <v>100</v>
      </c>
      <c r="E169" s="70">
        <v>45210</v>
      </c>
      <c r="F169" s="55">
        <v>18159.52536</v>
      </c>
      <c r="G169" s="55">
        <v>7.5140630000000002</v>
      </c>
      <c r="H169" s="55">
        <v>1.3645181070000001</v>
      </c>
      <c r="I169" s="56">
        <f t="shared" si="2"/>
        <v>3.0006540138810553E-3</v>
      </c>
      <c r="J169" s="56">
        <f>H169/'סכום נכסי הקרן'!$C$41</f>
        <v>1.1231159685400588E-5</v>
      </c>
    </row>
    <row r="170" spans="1:10">
      <c r="A170" t="s">
        <v>3145</v>
      </c>
      <c r="B170" t="s">
        <v>3146</v>
      </c>
      <c r="C170" t="s">
        <v>1865</v>
      </c>
      <c r="D170" t="s">
        <v>100</v>
      </c>
      <c r="E170" s="70">
        <v>45210</v>
      </c>
      <c r="F170" s="55">
        <v>17808.438885</v>
      </c>
      <c r="G170" s="55">
        <v>7.5961169999999996</v>
      </c>
      <c r="H170" s="55">
        <v>1.35274984</v>
      </c>
      <c r="I170" s="56">
        <f t="shared" si="2"/>
        <v>2.9747749160304511E-3</v>
      </c>
      <c r="J170" s="56">
        <f>H170/'סכום נכסי הקרן'!$C$41</f>
        <v>1.1134296708486328E-5</v>
      </c>
    </row>
    <row r="171" spans="1:10">
      <c r="A171" t="s">
        <v>3147</v>
      </c>
      <c r="B171" t="s">
        <v>3148</v>
      </c>
      <c r="C171" t="s">
        <v>1865</v>
      </c>
      <c r="D171" t="s">
        <v>100</v>
      </c>
      <c r="E171" s="70">
        <v>45210</v>
      </c>
      <c r="F171" s="55">
        <v>36017.802105000002</v>
      </c>
      <c r="G171" s="55">
        <v>7.6526129999999997</v>
      </c>
      <c r="H171" s="55">
        <v>2.7563029729999999</v>
      </c>
      <c r="I171" s="56">
        <f t="shared" si="2"/>
        <v>6.0612692033735951E-3</v>
      </c>
      <c r="J171" s="56">
        <f>H171/'סכום נכסי הקרן'!$C$41</f>
        <v>2.2686748290330591E-5</v>
      </c>
    </row>
    <row r="172" spans="1:10">
      <c r="A172" t="s">
        <v>3149</v>
      </c>
      <c r="B172" t="s">
        <v>3150</v>
      </c>
      <c r="C172" t="s">
        <v>1865</v>
      </c>
      <c r="D172" t="s">
        <v>100</v>
      </c>
      <c r="E172" s="70">
        <v>45211</v>
      </c>
      <c r="F172" s="55">
        <v>22752.72162</v>
      </c>
      <c r="G172" s="55">
        <v>7.67143</v>
      </c>
      <c r="H172" s="55">
        <v>1.74545901</v>
      </c>
      <c r="I172" s="56">
        <f t="shared" si="2"/>
        <v>3.8383650297880239E-3</v>
      </c>
      <c r="J172" s="56">
        <f>H172/'סכום נכסי הקרן'!$C$41</f>
        <v>1.4366631534653004E-5</v>
      </c>
    </row>
    <row r="173" spans="1:10">
      <c r="A173" t="s">
        <v>3151</v>
      </c>
      <c r="B173" t="s">
        <v>3152</v>
      </c>
      <c r="C173" t="s">
        <v>1865</v>
      </c>
      <c r="D173" t="s">
        <v>100</v>
      </c>
      <c r="E173" s="70">
        <v>45211</v>
      </c>
      <c r="F173" s="55">
        <v>18991.025624999998</v>
      </c>
      <c r="G173" s="55">
        <v>7.8301119999999997</v>
      </c>
      <c r="H173" s="55">
        <v>1.4870186369999998</v>
      </c>
      <c r="I173" s="56">
        <f t="shared" si="2"/>
        <v>3.2700397443901309E-3</v>
      </c>
      <c r="J173" s="56">
        <f>H173/'סכום נכסי הקרן'!$C$41</f>
        <v>1.2239444593397199E-5</v>
      </c>
    </row>
    <row r="174" spans="1:10">
      <c r="A174" t="s">
        <v>3153</v>
      </c>
      <c r="B174" t="s">
        <v>3154</v>
      </c>
      <c r="C174" t="s">
        <v>1865</v>
      </c>
      <c r="D174" t="s">
        <v>100</v>
      </c>
      <c r="E174" s="70">
        <v>45211</v>
      </c>
      <c r="F174" s="55">
        <v>13677.015509999999</v>
      </c>
      <c r="G174" s="55">
        <v>7.8093570000000003</v>
      </c>
      <c r="H174" s="55">
        <v>1.0680870150000001</v>
      </c>
      <c r="I174" s="56">
        <f t="shared" si="2"/>
        <v>2.348784946342955E-3</v>
      </c>
      <c r="J174" s="56">
        <f>H174/'סכום נכסי הקרן'!$C$41</f>
        <v>8.7912763940829522E-6</v>
      </c>
    </row>
    <row r="175" spans="1:10">
      <c r="A175" t="s">
        <v>3155</v>
      </c>
      <c r="B175" t="s">
        <v>3156</v>
      </c>
      <c r="C175" t="s">
        <v>1865</v>
      </c>
      <c r="D175" t="s">
        <v>100</v>
      </c>
      <c r="E175" s="70">
        <v>45211</v>
      </c>
      <c r="F175" s="55">
        <v>17388.099036</v>
      </c>
      <c r="G175" s="55">
        <v>7.8210750000000004</v>
      </c>
      <c r="H175" s="55">
        <v>1.3599361799999998</v>
      </c>
      <c r="I175" s="56">
        <f t="shared" si="2"/>
        <v>2.99057809215211E-3</v>
      </c>
      <c r="J175" s="56">
        <f>H175/'סכום נכסי הקרן'!$C$41</f>
        <v>1.119344647841575E-5</v>
      </c>
    </row>
    <row r="176" spans="1:10">
      <c r="A176" t="s">
        <v>3155</v>
      </c>
      <c r="B176" t="s">
        <v>3157</v>
      </c>
      <c r="C176" t="s">
        <v>1865</v>
      </c>
      <c r="D176" t="s">
        <v>100</v>
      </c>
      <c r="E176" s="70">
        <v>45211</v>
      </c>
      <c r="F176" s="55">
        <v>17478.407940000001</v>
      </c>
      <c r="G176" s="55">
        <v>7.8210750000000004</v>
      </c>
      <c r="H176" s="55">
        <v>1.366999308</v>
      </c>
      <c r="I176" s="56">
        <f t="shared" si="2"/>
        <v>3.0061103179796975E-3</v>
      </c>
      <c r="J176" s="56">
        <f>H176/'סכום נכסי הקרן'!$C$41</f>
        <v>1.1251582107426078E-5</v>
      </c>
    </row>
    <row r="177" spans="1:10">
      <c r="A177" t="s">
        <v>3158</v>
      </c>
      <c r="B177" t="s">
        <v>3159</v>
      </c>
      <c r="C177" t="s">
        <v>1865</v>
      </c>
      <c r="D177" t="s">
        <v>100</v>
      </c>
      <c r="E177" s="70">
        <v>45211</v>
      </c>
      <c r="F177" s="55">
        <v>7599.3077999999987</v>
      </c>
      <c r="G177" s="55">
        <v>7.8210750000000004</v>
      </c>
      <c r="H177" s="55">
        <v>0.59434752499999999</v>
      </c>
      <c r="I177" s="56">
        <f t="shared" si="2"/>
        <v>1.3070044856000732E-3</v>
      </c>
      <c r="J177" s="56">
        <f>H177/'סכום נכסי הקרן'!$C$41</f>
        <v>4.891992218830716E-6</v>
      </c>
    </row>
    <row r="178" spans="1:10">
      <c r="A178" t="s">
        <v>3160</v>
      </c>
      <c r="B178" t="s">
        <v>3161</v>
      </c>
      <c r="C178" t="s">
        <v>1865</v>
      </c>
      <c r="D178" t="s">
        <v>100</v>
      </c>
      <c r="E178" s="70">
        <v>45211</v>
      </c>
      <c r="F178" s="55">
        <v>17107.135200000001</v>
      </c>
      <c r="G178" s="55">
        <v>7.8679129999999997</v>
      </c>
      <c r="H178" s="55">
        <v>1.34597458</v>
      </c>
      <c r="I178" s="56">
        <f t="shared" si="2"/>
        <v>2.9598757285372304E-3</v>
      </c>
      <c r="J178" s="56">
        <f>H178/'סכום נכסי הקרן'!$C$41</f>
        <v>1.1078530481142227E-5</v>
      </c>
    </row>
    <row r="179" spans="1:10">
      <c r="A179" t="s">
        <v>3162</v>
      </c>
      <c r="B179" t="s">
        <v>3163</v>
      </c>
      <c r="C179" t="s">
        <v>1865</v>
      </c>
      <c r="D179" t="s">
        <v>100</v>
      </c>
      <c r="E179" s="70">
        <v>45211</v>
      </c>
      <c r="F179" s="55">
        <v>154922.96924199999</v>
      </c>
      <c r="G179" s="55">
        <v>7.8866360000000002</v>
      </c>
      <c r="H179" s="55">
        <v>12.218210074</v>
      </c>
      <c r="I179" s="56">
        <f t="shared" si="2"/>
        <v>2.6868548620139376E-2</v>
      </c>
      <c r="J179" s="56">
        <f>H179/'סכום נכסי הקרן'!$C$41</f>
        <v>1.0056639608290969E-4</v>
      </c>
    </row>
    <row r="180" spans="1:10">
      <c r="A180" t="s">
        <v>3162</v>
      </c>
      <c r="B180" t="s">
        <v>3164</v>
      </c>
      <c r="C180" t="s">
        <v>1865</v>
      </c>
      <c r="D180" t="s">
        <v>100</v>
      </c>
      <c r="E180" s="70">
        <v>45211</v>
      </c>
      <c r="F180" s="55">
        <v>14500.395756000002</v>
      </c>
      <c r="G180" s="55">
        <v>7.8866360000000002</v>
      </c>
      <c r="H180" s="55">
        <v>1.1435933760000001</v>
      </c>
      <c r="I180" s="56">
        <f t="shared" si="2"/>
        <v>2.5148277889009991E-3</v>
      </c>
      <c r="J180" s="56">
        <f>H180/'סכום נכסי הקרן'!$C$41</f>
        <v>9.4127588011716706E-6</v>
      </c>
    </row>
    <row r="181" spans="1:10">
      <c r="A181" t="s">
        <v>3165</v>
      </c>
      <c r="B181" t="s">
        <v>3166</v>
      </c>
      <c r="C181" t="s">
        <v>1865</v>
      </c>
      <c r="D181" t="s">
        <v>100</v>
      </c>
      <c r="E181" s="70">
        <v>45215</v>
      </c>
      <c r="F181" s="55">
        <v>59246.446313000008</v>
      </c>
      <c r="G181" s="55">
        <v>8.3817020000000007</v>
      </c>
      <c r="H181" s="55">
        <v>4.9658605810000003</v>
      </c>
      <c r="I181" s="56">
        <f t="shared" si="2"/>
        <v>1.0920213816372142E-2</v>
      </c>
      <c r="J181" s="56">
        <f>H181/'סכום נכסי הקרן'!$C$41</f>
        <v>4.087331115251162E-5</v>
      </c>
    </row>
    <row r="182" spans="1:10">
      <c r="A182" t="s">
        <v>3167</v>
      </c>
      <c r="B182" t="s">
        <v>3168</v>
      </c>
      <c r="C182" t="s">
        <v>1865</v>
      </c>
      <c r="D182" t="s">
        <v>100</v>
      </c>
      <c r="E182" s="70">
        <v>45215</v>
      </c>
      <c r="F182" s="55">
        <v>19442.88654</v>
      </c>
      <c r="G182" s="55">
        <v>8.4164150000000006</v>
      </c>
      <c r="H182" s="55">
        <v>1.6363939559999998</v>
      </c>
      <c r="I182" s="56">
        <f t="shared" si="2"/>
        <v>3.5985246858743943E-3</v>
      </c>
      <c r="J182" s="56">
        <f>H182/'סכום נכסי הקרן'!$C$41</f>
        <v>1.3468932170103025E-5</v>
      </c>
    </row>
    <row r="183" spans="1:10">
      <c r="A183" t="s">
        <v>3169</v>
      </c>
      <c r="B183" t="s">
        <v>3170</v>
      </c>
      <c r="C183" t="s">
        <v>1865</v>
      </c>
      <c r="D183" t="s">
        <v>100</v>
      </c>
      <c r="E183" s="70">
        <v>45216</v>
      </c>
      <c r="F183" s="55">
        <v>19202.063849999999</v>
      </c>
      <c r="G183" s="55">
        <v>8.8298930000000002</v>
      </c>
      <c r="H183" s="55">
        <v>1.695521772</v>
      </c>
      <c r="I183" s="56">
        <f t="shared" si="2"/>
        <v>3.7285501633687879E-3</v>
      </c>
      <c r="J183" s="56">
        <f>H183/'סכום נכסי הקרן'!$C$41</f>
        <v>1.3955605040135512E-5</v>
      </c>
    </row>
    <row r="184" spans="1:10">
      <c r="A184" t="s">
        <v>3171</v>
      </c>
      <c r="B184" t="s">
        <v>3172</v>
      </c>
      <c r="C184" t="s">
        <v>1865</v>
      </c>
      <c r="D184" t="s">
        <v>100</v>
      </c>
      <c r="E184" s="70">
        <v>45230</v>
      </c>
      <c r="F184" s="55">
        <v>30625.943116999999</v>
      </c>
      <c r="G184" s="55">
        <v>9.1062049999999992</v>
      </c>
      <c r="H184" s="55">
        <v>2.7888612400000001</v>
      </c>
      <c r="I184" s="56">
        <f t="shared" si="2"/>
        <v>6.1328667102570717E-3</v>
      </c>
      <c r="J184" s="56">
        <f>H184/'סכום נכסי הקרן'!$C$41</f>
        <v>2.295473087984775E-5</v>
      </c>
    </row>
    <row r="185" spans="1:10">
      <c r="A185" t="s">
        <v>3173</v>
      </c>
      <c r="B185" t="s">
        <v>3174</v>
      </c>
      <c r="C185" t="s">
        <v>1865</v>
      </c>
      <c r="D185" t="s">
        <v>100</v>
      </c>
      <c r="E185" s="70">
        <v>45217</v>
      </c>
      <c r="F185" s="55">
        <v>23848.285274999998</v>
      </c>
      <c r="G185" s="55">
        <v>9.0351750000000006</v>
      </c>
      <c r="H185" s="55">
        <v>2.1547342410000003</v>
      </c>
      <c r="I185" s="56">
        <f t="shared" si="2"/>
        <v>4.7383848671079601E-3</v>
      </c>
      <c r="J185" s="56">
        <f>H185/'סכום נכסי הקרן'!$C$41</f>
        <v>1.7735319316119152E-5</v>
      </c>
    </row>
    <row r="186" spans="1:10">
      <c r="A186" t="s">
        <v>3175</v>
      </c>
      <c r="B186" t="s">
        <v>3176</v>
      </c>
      <c r="C186" t="s">
        <v>1865</v>
      </c>
      <c r="D186" t="s">
        <v>100</v>
      </c>
      <c r="E186" s="70">
        <v>45230</v>
      </c>
      <c r="F186" s="55">
        <v>33468.730785</v>
      </c>
      <c r="G186" s="55">
        <v>9.1632560000000005</v>
      </c>
      <c r="H186" s="55">
        <v>3.0668255949999996</v>
      </c>
      <c r="I186" s="56">
        <f t="shared" si="2"/>
        <v>6.744126358090098E-3</v>
      </c>
      <c r="J186" s="56">
        <f>H186/'סכום נכסי הקרן'!$C$41</f>
        <v>2.5242617014769061E-5</v>
      </c>
    </row>
    <row r="187" spans="1:10">
      <c r="A187" t="s">
        <v>3177</v>
      </c>
      <c r="B187" t="s">
        <v>3178</v>
      </c>
      <c r="C187" t="s">
        <v>1865</v>
      </c>
      <c r="D187" t="s">
        <v>100</v>
      </c>
      <c r="E187" s="70">
        <v>45231</v>
      </c>
      <c r="F187" s="55">
        <v>14672.405633</v>
      </c>
      <c r="G187" s="55">
        <v>9.1006020000000003</v>
      </c>
      <c r="H187" s="55">
        <v>1.3352773119999997</v>
      </c>
      <c r="I187" s="56">
        <f t="shared" si="2"/>
        <v>2.9363518192559281E-3</v>
      </c>
      <c r="J187" s="56">
        <f>H187/'סכום נכסי הקרן'!$C$41</f>
        <v>1.0990482748767554E-5</v>
      </c>
    </row>
    <row r="188" spans="1:10">
      <c r="A188" t="s">
        <v>3177</v>
      </c>
      <c r="B188" t="s">
        <v>3179</v>
      </c>
      <c r="C188" t="s">
        <v>1865</v>
      </c>
      <c r="D188" t="s">
        <v>100</v>
      </c>
      <c r="E188" s="70">
        <v>45231</v>
      </c>
      <c r="F188" s="55">
        <v>97975.457219999997</v>
      </c>
      <c r="G188" s="55">
        <v>9.1006020000000003</v>
      </c>
      <c r="H188" s="55">
        <v>8.9163568950000016</v>
      </c>
      <c r="I188" s="56">
        <f t="shared" si="2"/>
        <v>1.9607583049960787E-2</v>
      </c>
      <c r="J188" s="56">
        <f>H188/'סכום נכסי הקרן'!$C$41</f>
        <v>7.338929955274502E-5</v>
      </c>
    </row>
    <row r="189" spans="1:10">
      <c r="A189" t="s">
        <v>3180</v>
      </c>
      <c r="B189" t="s">
        <v>3181</v>
      </c>
      <c r="C189" t="s">
        <v>1865</v>
      </c>
      <c r="D189" t="s">
        <v>100</v>
      </c>
      <c r="E189" s="70">
        <v>45217</v>
      </c>
      <c r="F189" s="55">
        <v>19256.634375000001</v>
      </c>
      <c r="G189" s="55">
        <v>9.1492369999999994</v>
      </c>
      <c r="H189" s="55">
        <v>1.7618351540000001</v>
      </c>
      <c r="I189" s="56">
        <f t="shared" si="2"/>
        <v>3.8743771149142014E-3</v>
      </c>
      <c r="J189" s="56">
        <f>H189/'סכום נכסי הקרן'!$C$41</f>
        <v>1.4501421309410545E-5</v>
      </c>
    </row>
    <row r="190" spans="1:10">
      <c r="A190" t="s">
        <v>3180</v>
      </c>
      <c r="B190" t="s">
        <v>3182</v>
      </c>
      <c r="C190" t="s">
        <v>1865</v>
      </c>
      <c r="D190" t="s">
        <v>100</v>
      </c>
      <c r="E190" s="70">
        <v>45217</v>
      </c>
      <c r="F190" s="55">
        <v>13055.234499999999</v>
      </c>
      <c r="G190" s="55">
        <v>9.1492369999999994</v>
      </c>
      <c r="H190" s="55">
        <v>1.1944543699999999</v>
      </c>
      <c r="I190" s="56">
        <f t="shared" si="2"/>
        <v>2.626674048040512E-3</v>
      </c>
      <c r="J190" s="56">
        <f>H190/'סכום נכסי הקרן'!$C$41</f>
        <v>9.8313886034746161E-6</v>
      </c>
    </row>
    <row r="191" spans="1:10">
      <c r="A191" t="s">
        <v>3183</v>
      </c>
      <c r="B191" t="s">
        <v>3184</v>
      </c>
      <c r="C191" t="s">
        <v>1865</v>
      </c>
      <c r="D191" t="s">
        <v>100</v>
      </c>
      <c r="E191" s="70">
        <v>45217</v>
      </c>
      <c r="F191" s="55">
        <v>327117.75599999999</v>
      </c>
      <c r="G191" s="55">
        <v>9.2061609999999998</v>
      </c>
      <c r="H191" s="55">
        <v>30.114988023000002</v>
      </c>
      <c r="I191" s="56">
        <f t="shared" si="2"/>
        <v>6.6224595500508715E-2</v>
      </c>
      <c r="J191" s="56">
        <f>H191/'סכום נכסי הקרן'!$C$41</f>
        <v>2.4787229841446084E-4</v>
      </c>
    </row>
    <row r="192" spans="1:10">
      <c r="A192" t="s">
        <v>3185</v>
      </c>
      <c r="B192" t="s">
        <v>3186</v>
      </c>
      <c r="C192" t="s">
        <v>1865</v>
      </c>
      <c r="D192" t="s">
        <v>100</v>
      </c>
      <c r="E192" s="70">
        <v>45216</v>
      </c>
      <c r="F192" s="55">
        <v>14265.99084</v>
      </c>
      <c r="G192" s="55">
        <v>9.1907370000000004</v>
      </c>
      <c r="H192" s="55">
        <v>1.3111497019999998</v>
      </c>
      <c r="I192" s="56">
        <f t="shared" si="2"/>
        <v>2.8832938133412757E-3</v>
      </c>
      <c r="J192" s="56">
        <f>H192/'סכום נכסי הקרן'!$C$41</f>
        <v>1.0791891730189692E-5</v>
      </c>
    </row>
    <row r="193" spans="1:10">
      <c r="A193" t="s">
        <v>3187</v>
      </c>
      <c r="B193" t="s">
        <v>3188</v>
      </c>
      <c r="C193" t="s">
        <v>1865</v>
      </c>
      <c r="D193" t="s">
        <v>100</v>
      </c>
      <c r="E193" s="70">
        <v>45216</v>
      </c>
      <c r="F193" s="55">
        <v>27764.324100000002</v>
      </c>
      <c r="G193" s="55">
        <v>9.2021099999999993</v>
      </c>
      <c r="H193" s="55">
        <v>2.5549035070000001</v>
      </c>
      <c r="I193" s="56">
        <f t="shared" si="2"/>
        <v>5.6183801622196683E-3</v>
      </c>
      <c r="J193" s="56">
        <f>H193/'סכום נכסי הקרן'!$C$41</f>
        <v>2.1029057159962613E-5</v>
      </c>
    </row>
    <row r="194" spans="1:10">
      <c r="A194" t="s">
        <v>3187</v>
      </c>
      <c r="B194" t="s">
        <v>3189</v>
      </c>
      <c r="C194" t="s">
        <v>1865</v>
      </c>
      <c r="D194" t="s">
        <v>100</v>
      </c>
      <c r="E194" s="70">
        <v>45216</v>
      </c>
      <c r="F194" s="55">
        <v>9803.7035250000008</v>
      </c>
      <c r="G194" s="55">
        <v>9.2021099999999993</v>
      </c>
      <c r="H194" s="55">
        <v>0.90214753400000003</v>
      </c>
      <c r="I194" s="56">
        <f t="shared" si="2"/>
        <v>1.9838744573068504E-3</v>
      </c>
      <c r="J194" s="56">
        <f>H194/'סכום נכסי הקרן'!$C$41</f>
        <v>7.425451492483827E-6</v>
      </c>
    </row>
    <row r="195" spans="1:10">
      <c r="A195" t="s">
        <v>3190</v>
      </c>
      <c r="B195" t="s">
        <v>3191</v>
      </c>
      <c r="C195" t="s">
        <v>1865</v>
      </c>
      <c r="D195" t="s">
        <v>100</v>
      </c>
      <c r="E195" s="70">
        <v>45216</v>
      </c>
      <c r="F195" s="55">
        <v>17385.3</v>
      </c>
      <c r="G195" s="55">
        <v>9.3723559999999999</v>
      </c>
      <c r="H195" s="55">
        <v>1.6294121290000001</v>
      </c>
      <c r="I195" s="56">
        <f t="shared" si="2"/>
        <v>3.5831712456347244E-3</v>
      </c>
      <c r="J195" s="56">
        <f>H195/'סכום נכסי הקרן'!$C$41</f>
        <v>1.3411465718371405E-5</v>
      </c>
    </row>
    <row r="196" spans="1:10">
      <c r="A196" t="s">
        <v>3190</v>
      </c>
      <c r="B196" t="s">
        <v>3192</v>
      </c>
      <c r="C196" t="s">
        <v>1865</v>
      </c>
      <c r="D196" t="s">
        <v>100</v>
      </c>
      <c r="E196" s="70">
        <v>45216</v>
      </c>
      <c r="F196" s="55">
        <v>137733.79199999999</v>
      </c>
      <c r="G196" s="55">
        <v>9.3723559999999999</v>
      </c>
      <c r="H196" s="55">
        <v>12.908900695</v>
      </c>
      <c r="I196" s="56">
        <f t="shared" si="2"/>
        <v>2.8387417130290738E-2</v>
      </c>
      <c r="J196" s="56">
        <f>H196/'סכום נכסי הקרן'!$C$41</f>
        <v>1.0625137499074876E-4</v>
      </c>
    </row>
    <row r="197" spans="1:10">
      <c r="A197" t="s">
        <v>3193</v>
      </c>
      <c r="B197" t="s">
        <v>3194</v>
      </c>
      <c r="C197" t="s">
        <v>1865</v>
      </c>
      <c r="D197" t="s">
        <v>100</v>
      </c>
      <c r="E197" s="70">
        <v>45218</v>
      </c>
      <c r="F197" s="55">
        <v>23965.056540000001</v>
      </c>
      <c r="G197" s="55">
        <v>9.4367190000000001</v>
      </c>
      <c r="H197" s="55">
        <v>2.261515078</v>
      </c>
      <c r="I197" s="56">
        <f t="shared" si="2"/>
        <v>4.9732020860997102E-3</v>
      </c>
      <c r="J197" s="56">
        <f>H197/'סכום נכסי הקרן'!$C$41</f>
        <v>1.8614217606684474E-5</v>
      </c>
    </row>
    <row r="198" spans="1:10">
      <c r="A198" t="s">
        <v>3195</v>
      </c>
      <c r="B198" t="s">
        <v>3196</v>
      </c>
      <c r="C198" t="s">
        <v>1865</v>
      </c>
      <c r="D198" t="s">
        <v>100</v>
      </c>
      <c r="E198" s="70">
        <v>45218</v>
      </c>
      <c r="F198" s="55">
        <v>17393.99265</v>
      </c>
      <c r="G198" s="55">
        <v>9.4367190000000001</v>
      </c>
      <c r="H198" s="55">
        <v>1.641422234</v>
      </c>
      <c r="I198" s="56">
        <f t="shared" si="2"/>
        <v>3.6095821591949815E-3</v>
      </c>
      <c r="J198" s="56">
        <f>H198/'סכום נכסי הקרן'!$C$41</f>
        <v>1.3510319230392572E-5</v>
      </c>
    </row>
    <row r="199" spans="1:10">
      <c r="A199" t="s">
        <v>3197</v>
      </c>
      <c r="B199" t="s">
        <v>3198</v>
      </c>
      <c r="C199" t="s">
        <v>1865</v>
      </c>
      <c r="D199" t="s">
        <v>100</v>
      </c>
      <c r="E199" s="70">
        <v>45223</v>
      </c>
      <c r="F199" s="55">
        <v>6561.6672660000004</v>
      </c>
      <c r="G199" s="55">
        <v>9.7182099999999991</v>
      </c>
      <c r="H199" s="55">
        <v>0.63767658599999999</v>
      </c>
      <c r="I199" s="56">
        <f t="shared" si="2"/>
        <v>1.4022875896793562E-3</v>
      </c>
      <c r="J199" s="56">
        <f>H199/'סכום נכסי הקרן'!$C$41</f>
        <v>5.2486277230523271E-6</v>
      </c>
    </row>
    <row r="200" spans="1:10">
      <c r="A200" t="s">
        <v>3197</v>
      </c>
      <c r="B200" t="s">
        <v>3199</v>
      </c>
      <c r="C200" t="s">
        <v>1865</v>
      </c>
      <c r="D200" t="s">
        <v>100</v>
      </c>
      <c r="E200" s="70">
        <v>45223</v>
      </c>
      <c r="F200" s="55">
        <v>7742.8331099999996</v>
      </c>
      <c r="G200" s="55">
        <v>9.7182099999999991</v>
      </c>
      <c r="H200" s="55">
        <v>0.75246475999999995</v>
      </c>
      <c r="I200" s="56">
        <f t="shared" si="2"/>
        <v>1.6547134045455688E-3</v>
      </c>
      <c r="J200" s="56">
        <f>H200/'סכום נכסי הקרן'!$C$41</f>
        <v>6.1934332962256753E-6</v>
      </c>
    </row>
    <row r="201" spans="1:10">
      <c r="A201" t="s">
        <v>3197</v>
      </c>
      <c r="B201" t="s">
        <v>3200</v>
      </c>
      <c r="C201" t="s">
        <v>1865</v>
      </c>
      <c r="D201" t="s">
        <v>100</v>
      </c>
      <c r="E201" s="70">
        <v>45223</v>
      </c>
      <c r="F201" s="55">
        <v>65723.614103999993</v>
      </c>
      <c r="G201" s="55">
        <v>9.7182099999999991</v>
      </c>
      <c r="H201" s="55">
        <v>6.387158651</v>
      </c>
      <c r="I201" s="56">
        <f t="shared" si="2"/>
        <v>1.4045730243591598E-2</v>
      </c>
      <c r="J201" s="56">
        <f>H201/'סכום נכסי הקרן'!$C$41</f>
        <v>5.2571818854851447E-5</v>
      </c>
    </row>
    <row r="202" spans="1:10">
      <c r="A202" t="s">
        <v>3201</v>
      </c>
      <c r="B202" t="s">
        <v>3202</v>
      </c>
      <c r="C202" t="s">
        <v>1865</v>
      </c>
      <c r="D202" t="s">
        <v>100</v>
      </c>
      <c r="E202" s="70">
        <v>45224</v>
      </c>
      <c r="F202" s="55">
        <v>115352.0508</v>
      </c>
      <c r="G202" s="55">
        <v>9.9809699999999992</v>
      </c>
      <c r="H202" s="55">
        <v>11.513253757000001</v>
      </c>
      <c r="I202" s="56">
        <f t="shared" ref="I202:I265" si="3">H202/$H$9</f>
        <v>2.5318309021730843E-2</v>
      </c>
      <c r="J202" s="56">
        <f>H202/'סכום נכסי הקרן'!$C$41</f>
        <v>9.4763998205708874E-5</v>
      </c>
    </row>
    <row r="203" spans="1:10">
      <c r="A203" t="s">
        <v>3203</v>
      </c>
      <c r="B203" t="s">
        <v>3204</v>
      </c>
      <c r="C203" t="s">
        <v>1865</v>
      </c>
      <c r="D203" t="s">
        <v>100</v>
      </c>
      <c r="E203" s="70">
        <v>45222</v>
      </c>
      <c r="F203" s="55">
        <v>11648.151000000002</v>
      </c>
      <c r="G203" s="55">
        <v>9.9809699999999992</v>
      </c>
      <c r="H203" s="55">
        <v>1.1625984739999999</v>
      </c>
      <c r="I203" s="56">
        <f t="shared" si="3"/>
        <v>2.5566210954942568E-3</v>
      </c>
      <c r="J203" s="56">
        <f>H203/'סכום נכסי הקרן'!$C$41</f>
        <v>9.5691871324482491E-6</v>
      </c>
    </row>
    <row r="204" spans="1:10">
      <c r="A204" t="s">
        <v>3205</v>
      </c>
      <c r="B204" t="s">
        <v>3206</v>
      </c>
      <c r="C204" t="s">
        <v>1865</v>
      </c>
      <c r="D204" t="s">
        <v>100</v>
      </c>
      <c r="E204" s="70">
        <v>45223</v>
      </c>
      <c r="F204" s="55">
        <v>16456.143550000001</v>
      </c>
      <c r="G204" s="55">
        <v>9.8853930000000005</v>
      </c>
      <c r="H204" s="55">
        <v>1.6267545219999999</v>
      </c>
      <c r="I204" s="56">
        <f t="shared" si="3"/>
        <v>3.5773270145681236E-3</v>
      </c>
      <c r="J204" s="56">
        <f>H204/'סכום נכסי הקרן'!$C$41</f>
        <v>1.3389591322975023E-5</v>
      </c>
    </row>
    <row r="205" spans="1:10">
      <c r="A205" t="s">
        <v>3205</v>
      </c>
      <c r="B205" t="s">
        <v>3207</v>
      </c>
      <c r="C205" t="s">
        <v>1865</v>
      </c>
      <c r="D205" t="s">
        <v>100</v>
      </c>
      <c r="E205" s="70">
        <v>45223</v>
      </c>
      <c r="F205" s="55">
        <v>211244.425216</v>
      </c>
      <c r="G205" s="55">
        <v>9.8853930000000005</v>
      </c>
      <c r="H205" s="55">
        <v>20.882342386000001</v>
      </c>
      <c r="I205" s="56">
        <f t="shared" si="3"/>
        <v>4.5921475265398873E-2</v>
      </c>
      <c r="J205" s="56">
        <f>H205/'סכום נכסי הקרן'!$C$41</f>
        <v>1.718796700016053E-4</v>
      </c>
    </row>
    <row r="206" spans="1:10">
      <c r="A206" t="s">
        <v>3208</v>
      </c>
      <c r="B206" t="s">
        <v>3209</v>
      </c>
      <c r="C206" t="s">
        <v>1865</v>
      </c>
      <c r="D206" t="s">
        <v>100</v>
      </c>
      <c r="E206" s="70">
        <v>45229</v>
      </c>
      <c r="F206" s="55">
        <v>19418.414250000002</v>
      </c>
      <c r="G206" s="55">
        <v>10.003356999999999</v>
      </c>
      <c r="H206" s="55">
        <v>1.9424933739999999</v>
      </c>
      <c r="I206" s="56">
        <f t="shared" si="3"/>
        <v>4.2716549598930701E-3</v>
      </c>
      <c r="J206" s="56">
        <f>H206/'סכום נכסי הקרן'!$C$41</f>
        <v>1.5988394114601929E-5</v>
      </c>
    </row>
    <row r="207" spans="1:10">
      <c r="A207" t="s">
        <v>3210</v>
      </c>
      <c r="B207" t="s">
        <v>3211</v>
      </c>
      <c r="C207" t="s">
        <v>1865</v>
      </c>
      <c r="D207" t="s">
        <v>100</v>
      </c>
      <c r="E207" s="70">
        <v>45223</v>
      </c>
      <c r="F207" s="55">
        <v>123088.018463</v>
      </c>
      <c r="G207" s="55">
        <v>9.9413859999999996</v>
      </c>
      <c r="H207" s="55">
        <v>12.236655085000001</v>
      </c>
      <c r="I207" s="56">
        <f t="shared" si="3"/>
        <v>2.6909110263117438E-2</v>
      </c>
      <c r="J207" s="56">
        <f>H207/'סכום נכסי הקרן'!$C$41</f>
        <v>1.0071821441560695E-4</v>
      </c>
    </row>
    <row r="208" spans="1:10">
      <c r="A208" t="s">
        <v>3212</v>
      </c>
      <c r="B208" t="s">
        <v>3213</v>
      </c>
      <c r="C208" t="s">
        <v>1865</v>
      </c>
      <c r="D208" t="s">
        <v>100</v>
      </c>
      <c r="E208" s="70">
        <v>45222</v>
      </c>
      <c r="F208" s="55">
        <v>13616.553300000001</v>
      </c>
      <c r="G208" s="55">
        <v>10.041998</v>
      </c>
      <c r="H208" s="55">
        <v>1.3673739680000001</v>
      </c>
      <c r="I208" s="56">
        <f t="shared" si="3"/>
        <v>3.0069342169276657E-3</v>
      </c>
      <c r="J208" s="56">
        <f>H208/'סכום נכסי הקרן'!$C$41</f>
        <v>1.1254665882032034E-5</v>
      </c>
    </row>
    <row r="209" spans="1:10">
      <c r="A209" t="s">
        <v>3214</v>
      </c>
      <c r="B209" t="s">
        <v>3215</v>
      </c>
      <c r="C209" t="s">
        <v>1865</v>
      </c>
      <c r="D209" t="s">
        <v>100</v>
      </c>
      <c r="E209" s="70">
        <v>45222</v>
      </c>
      <c r="F209" s="55">
        <v>72176.332800000004</v>
      </c>
      <c r="G209" s="55">
        <v>10.086641999999999</v>
      </c>
      <c r="H209" s="55">
        <v>7.2801682039999998</v>
      </c>
      <c r="I209" s="56">
        <f t="shared" si="3"/>
        <v>1.6009509753659744E-2</v>
      </c>
      <c r="J209" s="56">
        <f>H209/'סכום נכסי הקרן'!$C$41</f>
        <v>5.9922056890447702E-5</v>
      </c>
    </row>
    <row r="210" spans="1:10">
      <c r="A210" t="s">
        <v>3216</v>
      </c>
      <c r="B210" t="s">
        <v>3217</v>
      </c>
      <c r="C210" t="s">
        <v>1865</v>
      </c>
      <c r="D210" t="s">
        <v>100</v>
      </c>
      <c r="E210" s="70">
        <v>45224</v>
      </c>
      <c r="F210" s="55">
        <v>13201.256684</v>
      </c>
      <c r="G210" s="55">
        <v>10.130515000000001</v>
      </c>
      <c r="H210" s="55">
        <v>1.3373553039999999</v>
      </c>
      <c r="I210" s="56">
        <f t="shared" si="3"/>
        <v>2.940921443509081E-3</v>
      </c>
      <c r="J210" s="56">
        <f>H210/'סכום נכסי הקרן'!$C$41</f>
        <v>1.1007586413319357E-5</v>
      </c>
    </row>
    <row r="211" spans="1:10">
      <c r="A211" t="s">
        <v>3218</v>
      </c>
      <c r="B211" t="s">
        <v>3219</v>
      </c>
      <c r="C211" t="s">
        <v>1865</v>
      </c>
      <c r="D211" t="s">
        <v>100</v>
      </c>
      <c r="E211" s="70">
        <v>45224</v>
      </c>
      <c r="F211" s="55">
        <v>16528.874884000001</v>
      </c>
      <c r="G211" s="55">
        <v>10.132744000000001</v>
      </c>
      <c r="H211" s="55">
        <v>1.6748285629999999</v>
      </c>
      <c r="I211" s="56">
        <f t="shared" si="3"/>
        <v>3.6830446033271945E-3</v>
      </c>
      <c r="J211" s="56">
        <f>H211/'סכום נכסי הקרן'!$C$41</f>
        <v>1.3785282100857456E-5</v>
      </c>
    </row>
    <row r="212" spans="1:10">
      <c r="A212" t="s">
        <v>3218</v>
      </c>
      <c r="B212" t="s">
        <v>3220</v>
      </c>
      <c r="C212" t="s">
        <v>1865</v>
      </c>
      <c r="D212" t="s">
        <v>100</v>
      </c>
      <c r="E212" s="70">
        <v>45224</v>
      </c>
      <c r="F212" s="55">
        <v>11551.386076999997</v>
      </c>
      <c r="G212" s="55">
        <v>10.132744000000001</v>
      </c>
      <c r="H212" s="55">
        <v>1.1704723690000001</v>
      </c>
      <c r="I212" s="56">
        <f t="shared" si="3"/>
        <v>2.5739362447146463E-3</v>
      </c>
      <c r="J212" s="56">
        <f>H212/'סכום נכסי הקרן'!$C$41</f>
        <v>9.6339960724230402E-6</v>
      </c>
    </row>
    <row r="213" spans="1:10">
      <c r="A213" t="s">
        <v>3221</v>
      </c>
      <c r="B213" t="s">
        <v>3222</v>
      </c>
      <c r="C213" t="s">
        <v>1865</v>
      </c>
      <c r="D213" t="s">
        <v>100</v>
      </c>
      <c r="E213" s="70">
        <v>45224</v>
      </c>
      <c r="F213" s="55">
        <v>165370.73324</v>
      </c>
      <c r="G213" s="55">
        <v>10.177296999999999</v>
      </c>
      <c r="H213" s="55">
        <v>16.830270035000002</v>
      </c>
      <c r="I213" s="56">
        <f t="shared" si="3"/>
        <v>3.701073446819772E-2</v>
      </c>
      <c r="J213" s="56">
        <f>H213/'סכום נכסי הקרן'!$C$41</f>
        <v>1.3852762329924696E-4</v>
      </c>
    </row>
    <row r="214" spans="1:10">
      <c r="A214" t="s">
        <v>3223</v>
      </c>
      <c r="B214" t="s">
        <v>3224</v>
      </c>
      <c r="C214" t="s">
        <v>1865</v>
      </c>
      <c r="D214" t="s">
        <v>100</v>
      </c>
      <c r="E214" s="70">
        <v>45224</v>
      </c>
      <c r="F214" s="55">
        <v>3897.2047499999999</v>
      </c>
      <c r="G214" s="55">
        <v>10.195105</v>
      </c>
      <c r="H214" s="55">
        <v>0.39732412900000003</v>
      </c>
      <c r="I214" s="56">
        <f t="shared" si="3"/>
        <v>8.7373867475958988E-4</v>
      </c>
      <c r="J214" s="56">
        <f>H214/'סכום נכסי הקרן'!$C$41</f>
        <v>3.2703199149717864E-6</v>
      </c>
    </row>
    <row r="215" spans="1:10">
      <c r="A215" t="s">
        <v>3225</v>
      </c>
      <c r="B215" t="s">
        <v>3226</v>
      </c>
      <c r="C215" t="s">
        <v>1865</v>
      </c>
      <c r="D215" t="s">
        <v>100</v>
      </c>
      <c r="E215" s="70">
        <v>45286</v>
      </c>
      <c r="F215" s="55">
        <v>98127.948204</v>
      </c>
      <c r="G215" s="55">
        <v>5.4843000000000003E-2</v>
      </c>
      <c r="H215" s="55">
        <v>5.3816617999999997E-2</v>
      </c>
      <c r="I215" s="56">
        <f t="shared" si="3"/>
        <v>1.1834584677680897E-4</v>
      </c>
      <c r="J215" s="56">
        <f>H215/'סכום נכסי הקרן'!$C$41</f>
        <v>4.4295713437989843E-7</v>
      </c>
    </row>
    <row r="216" spans="1:10">
      <c r="A216" t="s">
        <v>3227</v>
      </c>
      <c r="B216" t="s">
        <v>3228</v>
      </c>
      <c r="C216" t="s">
        <v>1865</v>
      </c>
      <c r="D216" t="s">
        <v>100</v>
      </c>
      <c r="E216" s="70">
        <v>45286</v>
      </c>
      <c r="F216" s="55">
        <v>124890.115896</v>
      </c>
      <c r="G216" s="55">
        <v>5.8057999999999998E-2</v>
      </c>
      <c r="H216" s="55">
        <v>7.2509201000000009E-2</v>
      </c>
      <c r="I216" s="56">
        <f t="shared" si="3"/>
        <v>1.5945191486122087E-4</v>
      </c>
      <c r="J216" s="56">
        <f>H216/'סכום נכסי הקרן'!$C$41</f>
        <v>5.9681319794447272E-7</v>
      </c>
    </row>
    <row r="217" spans="1:10">
      <c r="A217" t="s">
        <v>3229</v>
      </c>
      <c r="B217" t="s">
        <v>3230</v>
      </c>
      <c r="C217" t="s">
        <v>1865</v>
      </c>
      <c r="D217" t="s">
        <v>100</v>
      </c>
      <c r="E217" s="70">
        <v>45260</v>
      </c>
      <c r="F217" s="55">
        <v>19487.609855999999</v>
      </c>
      <c r="G217" s="55">
        <v>-1.4673970000000001</v>
      </c>
      <c r="H217" s="55">
        <v>-0.28596066000000003</v>
      </c>
      <c r="I217" s="56">
        <f t="shared" si="3"/>
        <v>-6.2884398370323402E-4</v>
      </c>
      <c r="J217" s="56">
        <f>H217/'סכום נכסי הקרן'!$C$41</f>
        <v>-2.3537026146642004E-6</v>
      </c>
    </row>
    <row r="218" spans="1:10">
      <c r="A218" t="s">
        <v>3231</v>
      </c>
      <c r="B218" t="s">
        <v>3232</v>
      </c>
      <c r="C218" t="s">
        <v>1865</v>
      </c>
      <c r="D218" t="s">
        <v>100</v>
      </c>
      <c r="E218" s="70">
        <v>45260</v>
      </c>
      <c r="F218" s="55">
        <v>129917.39904</v>
      </c>
      <c r="G218" s="55">
        <v>-1.468316</v>
      </c>
      <c r="H218" s="55">
        <v>-1.9075983750000001</v>
      </c>
      <c r="I218" s="56">
        <f t="shared" si="3"/>
        <v>-4.1949188445739903E-3</v>
      </c>
      <c r="J218" s="56">
        <f>H218/'סכום נכסי הקרן'!$C$41</f>
        <v>-1.570117820740335E-5</v>
      </c>
    </row>
    <row r="219" spans="1:10">
      <c r="A219" t="s">
        <v>3233</v>
      </c>
      <c r="B219" t="s">
        <v>3234</v>
      </c>
      <c r="C219" t="s">
        <v>1865</v>
      </c>
      <c r="D219" t="s">
        <v>100</v>
      </c>
      <c r="E219" s="70">
        <v>45260</v>
      </c>
      <c r="F219" s="55">
        <v>173223.19871999999</v>
      </c>
      <c r="G219" s="55">
        <v>-1.46896</v>
      </c>
      <c r="H219" s="55">
        <v>-2.5445789169999999</v>
      </c>
      <c r="I219" s="56">
        <f t="shared" si="3"/>
        <v>-5.5956757933540253E-3</v>
      </c>
      <c r="J219" s="56">
        <f>H219/'סכום נכסי הקרן'!$C$41</f>
        <v>-2.0944076888626211E-5</v>
      </c>
    </row>
    <row r="220" spans="1:10">
      <c r="A220" t="s">
        <v>3235</v>
      </c>
      <c r="B220" t="s">
        <v>3236</v>
      </c>
      <c r="C220" t="s">
        <v>1865</v>
      </c>
      <c r="D220" t="s">
        <v>100</v>
      </c>
      <c r="E220" s="70">
        <v>45260</v>
      </c>
      <c r="F220" s="55">
        <v>34644.639744</v>
      </c>
      <c r="G220" s="55">
        <v>-1.47946</v>
      </c>
      <c r="H220" s="55">
        <v>-0.51255345200000002</v>
      </c>
      <c r="I220" s="56">
        <f t="shared" si="3"/>
        <v>-1.1271346017194266E-3</v>
      </c>
      <c r="J220" s="56">
        <f>H220/'סכום נכסי הקרן'!$C$41</f>
        <v>-4.218756524507817E-6</v>
      </c>
    </row>
    <row r="221" spans="1:10">
      <c r="A221" t="s">
        <v>3237</v>
      </c>
      <c r="B221" t="s">
        <v>3238</v>
      </c>
      <c r="C221" t="s">
        <v>1865</v>
      </c>
      <c r="D221" t="s">
        <v>100</v>
      </c>
      <c r="E221" s="70">
        <v>45260</v>
      </c>
      <c r="F221" s="55">
        <v>43305.799679999996</v>
      </c>
      <c r="G221" s="55">
        <v>-1.5438559999999999</v>
      </c>
      <c r="H221" s="55">
        <v>-0.66857930499999996</v>
      </c>
      <c r="I221" s="56">
        <f t="shared" si="3"/>
        <v>-1.4702444510295209E-3</v>
      </c>
      <c r="J221" s="56">
        <f>H221/'סכום נכסי הקרן'!$C$41</f>
        <v>-5.502983726114192E-6</v>
      </c>
    </row>
    <row r="222" spans="1:10">
      <c r="A222" t="s">
        <v>3239</v>
      </c>
      <c r="B222" t="s">
        <v>3240</v>
      </c>
      <c r="C222" t="s">
        <v>1865</v>
      </c>
      <c r="D222" t="s">
        <v>100</v>
      </c>
      <c r="E222" s="70">
        <v>45251</v>
      </c>
      <c r="F222" s="55">
        <v>51966.959616</v>
      </c>
      <c r="G222" s="55">
        <v>-2.105321</v>
      </c>
      <c r="H222" s="55">
        <v>-1.094071419</v>
      </c>
      <c r="I222" s="56">
        <f t="shared" si="3"/>
        <v>-2.4059261493514883E-3</v>
      </c>
      <c r="J222" s="56">
        <f>H222/'סכום נכסי הקרן'!$C$41</f>
        <v>-9.0051504270890668E-6</v>
      </c>
    </row>
    <row r="223" spans="1:10">
      <c r="A223" t="s">
        <v>3241</v>
      </c>
      <c r="B223" t="s">
        <v>3242</v>
      </c>
      <c r="C223" t="s">
        <v>1865</v>
      </c>
      <c r="D223" t="s">
        <v>100</v>
      </c>
      <c r="E223" s="70">
        <v>45181</v>
      </c>
      <c r="F223" s="55">
        <v>108264.49920000001</v>
      </c>
      <c r="G223" s="55">
        <v>-3.9470640000000001</v>
      </c>
      <c r="H223" s="55">
        <v>-4.2732687360000003</v>
      </c>
      <c r="I223" s="56">
        <f t="shared" si="3"/>
        <v>-9.3971644049944611E-3</v>
      </c>
      <c r="J223" s="56">
        <f>H223/'סכום נכסי הקרן'!$C$41</f>
        <v>-3.5172683533063539E-5</v>
      </c>
    </row>
    <row r="224" spans="1:10">
      <c r="A224" t="s">
        <v>3243</v>
      </c>
      <c r="B224" t="s">
        <v>3244</v>
      </c>
      <c r="C224" t="s">
        <v>1865</v>
      </c>
      <c r="D224" t="s">
        <v>100</v>
      </c>
      <c r="E224" s="70">
        <v>45189</v>
      </c>
      <c r="F224" s="55">
        <v>89207.225640000019</v>
      </c>
      <c r="G224" s="55">
        <v>-4.3606290000000003</v>
      </c>
      <c r="H224" s="55">
        <v>-3.8899958109999995</v>
      </c>
      <c r="I224" s="56">
        <f t="shared" si="3"/>
        <v>-8.5543251382135289E-3</v>
      </c>
      <c r="J224" s="56">
        <f>H224/'סכום נכסי הקרן'!$C$41</f>
        <v>-3.2018017133487816E-5</v>
      </c>
    </row>
    <row r="225" spans="1:10">
      <c r="A225" t="s">
        <v>3245</v>
      </c>
      <c r="B225" t="s">
        <v>3246</v>
      </c>
      <c r="C225" t="s">
        <v>1865</v>
      </c>
      <c r="D225" t="s">
        <v>100</v>
      </c>
      <c r="E225" s="70">
        <v>45187</v>
      </c>
      <c r="F225" s="55">
        <v>100804.16497300001</v>
      </c>
      <c r="G225" s="55">
        <v>-4.9680540000000004</v>
      </c>
      <c r="H225" s="55">
        <v>-5.0080057519999999</v>
      </c>
      <c r="I225" s="56">
        <f t="shared" si="3"/>
        <v>-1.1012893478062297E-2</v>
      </c>
      <c r="J225" s="56">
        <f>H225/'סכום נכסי הקרן'!$C$41</f>
        <v>-4.1220202221997084E-5</v>
      </c>
    </row>
    <row r="226" spans="1:10">
      <c r="A226" t="s">
        <v>3247</v>
      </c>
      <c r="B226" t="s">
        <v>3248</v>
      </c>
      <c r="C226" t="s">
        <v>1865</v>
      </c>
      <c r="D226" t="s">
        <v>100</v>
      </c>
      <c r="E226" s="70">
        <v>45237</v>
      </c>
      <c r="F226" s="55">
        <v>255504.218112</v>
      </c>
      <c r="G226" s="55">
        <v>-6.4899829999999996</v>
      </c>
      <c r="H226" s="55">
        <v>-16.582179159999999</v>
      </c>
      <c r="I226" s="56">
        <f t="shared" si="3"/>
        <v>-3.6465168325793995E-2</v>
      </c>
      <c r="J226" s="56">
        <f>H226/'סכום נכסי הקרן'!$C$41</f>
        <v>-1.3648562164362819E-4</v>
      </c>
    </row>
    <row r="227" spans="1:10">
      <c r="A227" t="s">
        <v>3249</v>
      </c>
      <c r="B227" t="s">
        <v>3250</v>
      </c>
      <c r="C227" t="s">
        <v>1865</v>
      </c>
      <c r="D227" t="s">
        <v>100</v>
      </c>
      <c r="E227" s="70">
        <v>45231</v>
      </c>
      <c r="F227" s="55">
        <v>64958.699520000002</v>
      </c>
      <c r="G227" s="55">
        <v>-10.352789</v>
      </c>
      <c r="H227" s="55">
        <v>-6.7250372709999997</v>
      </c>
      <c r="I227" s="56">
        <f t="shared" si="3"/>
        <v>-1.4788744815627313E-2</v>
      </c>
      <c r="J227" s="56">
        <f>H227/'סכום נכסי הקרן'!$C$41</f>
        <v>-5.5352851012677396E-5</v>
      </c>
    </row>
    <row r="228" spans="1:10">
      <c r="A228" t="s">
        <v>3251</v>
      </c>
      <c r="B228" t="s">
        <v>3252</v>
      </c>
      <c r="C228" t="s">
        <v>1865</v>
      </c>
      <c r="D228" t="s">
        <v>100</v>
      </c>
      <c r="E228" s="70">
        <v>45224</v>
      </c>
      <c r="F228" s="55">
        <v>86611.599359999993</v>
      </c>
      <c r="G228" s="55">
        <v>-11.477686</v>
      </c>
      <c r="H228" s="55">
        <v>-9.9410073130000001</v>
      </c>
      <c r="I228" s="56">
        <f t="shared" si="3"/>
        <v>-2.1860848414358473E-2</v>
      </c>
      <c r="J228" s="56">
        <f>H228/'סכום נכסי הקרן'!$C$41</f>
        <v>-8.1823055328673642E-5</v>
      </c>
    </row>
    <row r="229" spans="1:10">
      <c r="A229" s="57" t="s">
        <v>3253</v>
      </c>
      <c r="B229" s="113" t="s">
        <v>3562</v>
      </c>
      <c r="C229" s="113" t="s">
        <v>3562</v>
      </c>
      <c r="D229" s="113" t="s">
        <v>3562</v>
      </c>
      <c r="E229" s="113" t="s">
        <v>3562</v>
      </c>
      <c r="F229" s="127" t="s">
        <v>3562</v>
      </c>
      <c r="G229" s="113" t="s">
        <v>3562</v>
      </c>
      <c r="H229" s="59">
        <f>SUM(H230:H334)</f>
        <v>-22.248047968999995</v>
      </c>
      <c r="I229" s="58">
        <f t="shared" si="3"/>
        <v>-4.8924740607489858E-2</v>
      </c>
      <c r="J229" s="58">
        <f>H229/'סכום נכסי הקרן'!$C$41</f>
        <v>-1.8312060363761165E-4</v>
      </c>
    </row>
    <row r="230" spans="1:10">
      <c r="A230" t="s">
        <v>3254</v>
      </c>
      <c r="B230" t="s">
        <v>3255</v>
      </c>
      <c r="C230" t="s">
        <v>1865</v>
      </c>
      <c r="D230" t="s">
        <v>107</v>
      </c>
      <c r="E230" s="70">
        <v>45176</v>
      </c>
      <c r="F230" s="55">
        <v>215351.1</v>
      </c>
      <c r="G230" s="55">
        <v>6.0293070000000002</v>
      </c>
      <c r="H230" s="55">
        <v>12.98418</v>
      </c>
      <c r="I230" s="56">
        <f t="shared" si="3"/>
        <v>2.8552960663609663E-2</v>
      </c>
      <c r="J230" s="56">
        <f>H230/'סכום נכסי הקרן'!$C$41</f>
        <v>1.068709885313267E-4</v>
      </c>
    </row>
    <row r="231" spans="1:10">
      <c r="A231" t="s">
        <v>3256</v>
      </c>
      <c r="B231" t="s">
        <v>3257</v>
      </c>
      <c r="C231" t="s">
        <v>1865</v>
      </c>
      <c r="D231" t="s">
        <v>107</v>
      </c>
      <c r="E231" s="70">
        <v>45166</v>
      </c>
      <c r="F231" s="55">
        <v>2390.768505</v>
      </c>
      <c r="G231" s="55">
        <v>5.5743410000000004</v>
      </c>
      <c r="H231" s="55">
        <v>0.13326958999999999</v>
      </c>
      <c r="I231" s="56">
        <f t="shared" si="3"/>
        <v>2.9306751453887634E-4</v>
      </c>
      <c r="J231" s="56">
        <f>H231/'סכום נכסי הקרן'!$C$41</f>
        <v>1.0969235503870565E-6</v>
      </c>
    </row>
    <row r="232" spans="1:10">
      <c r="A232" t="s">
        <v>3258</v>
      </c>
      <c r="B232" t="s">
        <v>3259</v>
      </c>
      <c r="C232" t="s">
        <v>1865</v>
      </c>
      <c r="D232" t="s">
        <v>107</v>
      </c>
      <c r="E232" s="70">
        <v>45166</v>
      </c>
      <c r="F232" s="55">
        <v>3107.999057</v>
      </c>
      <c r="G232" s="55">
        <v>5.4278130000000004</v>
      </c>
      <c r="H232" s="55">
        <v>0.168696388</v>
      </c>
      <c r="I232" s="56">
        <f t="shared" si="3"/>
        <v>3.7097308652968714E-4</v>
      </c>
      <c r="J232" s="56">
        <f>H232/'סכום נכסי הקרן'!$C$41</f>
        <v>1.3885166215520918E-6</v>
      </c>
    </row>
    <row r="233" spans="1:10">
      <c r="A233" t="s">
        <v>3260</v>
      </c>
      <c r="B233" t="s">
        <v>3261</v>
      </c>
      <c r="C233" t="s">
        <v>1865</v>
      </c>
      <c r="D233" t="s">
        <v>107</v>
      </c>
      <c r="E233" s="70">
        <v>45168</v>
      </c>
      <c r="F233" s="55">
        <v>3107.999057</v>
      </c>
      <c r="G233" s="55">
        <v>4.2365430000000002</v>
      </c>
      <c r="H233" s="55">
        <v>0.13167172299999999</v>
      </c>
      <c r="I233" s="56">
        <f t="shared" si="3"/>
        <v>2.8955371285123183E-4</v>
      </c>
      <c r="J233" s="56">
        <f>H233/'סכום נכסי הקרן'!$C$41</f>
        <v>1.0837717282595453E-6</v>
      </c>
    </row>
    <row r="234" spans="1:10">
      <c r="A234" t="s">
        <v>3262</v>
      </c>
      <c r="B234" t="s">
        <v>3263</v>
      </c>
      <c r="C234" t="s">
        <v>1865</v>
      </c>
      <c r="D234" t="s">
        <v>100</v>
      </c>
      <c r="E234" s="70">
        <v>45166</v>
      </c>
      <c r="F234" s="55">
        <v>11190.717678999999</v>
      </c>
      <c r="G234" s="55">
        <v>2.4334359999999999</v>
      </c>
      <c r="H234" s="55">
        <v>0.27231898399999999</v>
      </c>
      <c r="I234" s="56">
        <f t="shared" si="3"/>
        <v>5.9884515141550316E-4</v>
      </c>
      <c r="J234" s="56">
        <f>H234/'סכום נכסי הקרן'!$C$41</f>
        <v>2.2414198675562521E-6</v>
      </c>
    </row>
    <row r="235" spans="1:10">
      <c r="A235" t="s">
        <v>3264</v>
      </c>
      <c r="B235" t="s">
        <v>3265</v>
      </c>
      <c r="C235" t="s">
        <v>1865</v>
      </c>
      <c r="D235" t="s">
        <v>100</v>
      </c>
      <c r="E235" s="70">
        <v>45167</v>
      </c>
      <c r="F235" s="55">
        <v>7931.3880859999999</v>
      </c>
      <c r="G235" s="55">
        <v>2.709524</v>
      </c>
      <c r="H235" s="55">
        <v>0.214902871</v>
      </c>
      <c r="I235" s="56">
        <f t="shared" si="3"/>
        <v>4.7258380753807954E-4</v>
      </c>
      <c r="J235" s="56">
        <f>H235/'סכום נכסי הקרן'!$C$41</f>
        <v>1.7688357880120407E-6</v>
      </c>
    </row>
    <row r="236" spans="1:10">
      <c r="A236" t="s">
        <v>3266</v>
      </c>
      <c r="B236" t="s">
        <v>3267</v>
      </c>
      <c r="C236" t="s">
        <v>1865</v>
      </c>
      <c r="D236" t="s">
        <v>102</v>
      </c>
      <c r="E236" s="70">
        <v>45236</v>
      </c>
      <c r="F236" s="55">
        <v>13173.653123999999</v>
      </c>
      <c r="G236" s="55">
        <v>2.554541</v>
      </c>
      <c r="H236" s="55">
        <v>0.33652631799999999</v>
      </c>
      <c r="I236" s="56">
        <f t="shared" si="3"/>
        <v>7.4004078194567506E-4</v>
      </c>
      <c r="J236" s="56">
        <f>H236/'סכום נכסי הקרן'!$C$41</f>
        <v>2.7699015472265171E-6</v>
      </c>
    </row>
    <row r="237" spans="1:10">
      <c r="A237" t="s">
        <v>3268</v>
      </c>
      <c r="B237" t="s">
        <v>3269</v>
      </c>
      <c r="C237" t="s">
        <v>1865</v>
      </c>
      <c r="D237" t="s">
        <v>102</v>
      </c>
      <c r="E237" s="70">
        <v>45259</v>
      </c>
      <c r="F237" s="55">
        <v>177599.85428199999</v>
      </c>
      <c r="G237" s="55">
        <v>0.51429800000000003</v>
      </c>
      <c r="H237" s="55">
        <v>0.9133928899999999</v>
      </c>
      <c r="I237" s="56">
        <f t="shared" si="3"/>
        <v>2.0086036437103262E-3</v>
      </c>
      <c r="J237" s="56">
        <f>H237/'סכום נכסי הקרן'!$C$41</f>
        <v>7.5180104613295056E-6</v>
      </c>
    </row>
    <row r="238" spans="1:10">
      <c r="A238" t="s">
        <v>3268</v>
      </c>
      <c r="B238" t="s">
        <v>3270</v>
      </c>
      <c r="C238" t="s">
        <v>1865</v>
      </c>
      <c r="D238" t="s">
        <v>102</v>
      </c>
      <c r="E238" s="70">
        <v>45259</v>
      </c>
      <c r="F238" s="55">
        <v>59525.547158000001</v>
      </c>
      <c r="G238" s="55">
        <v>0.51429800000000003</v>
      </c>
      <c r="H238" s="55">
        <v>0.306138835</v>
      </c>
      <c r="I238" s="56">
        <f t="shared" si="3"/>
        <v>6.732169542749938E-4</v>
      </c>
      <c r="J238" s="56">
        <f>H238/'סכום נכסי הקרן'!$C$41</f>
        <v>2.519786380370475E-6</v>
      </c>
    </row>
    <row r="239" spans="1:10">
      <c r="A239" t="s">
        <v>3271</v>
      </c>
      <c r="B239" t="s">
        <v>3272</v>
      </c>
      <c r="C239" t="s">
        <v>1865</v>
      </c>
      <c r="D239" t="s">
        <v>102</v>
      </c>
      <c r="E239" s="70">
        <v>45259</v>
      </c>
      <c r="F239" s="55">
        <v>5891.4370440000002</v>
      </c>
      <c r="G239" s="55">
        <v>0.51928099999999999</v>
      </c>
      <c r="H239" s="55">
        <v>3.0593129999999996E-2</v>
      </c>
      <c r="I239" s="56">
        <f t="shared" si="3"/>
        <v>6.7276057284071581E-5</v>
      </c>
      <c r="J239" s="56">
        <f>H239/'סכום נכסי הקרן'!$C$41</f>
        <v>2.5180781885089288E-7</v>
      </c>
    </row>
    <row r="240" spans="1:10">
      <c r="A240" t="s">
        <v>3271</v>
      </c>
      <c r="B240" t="s">
        <v>3273</v>
      </c>
      <c r="C240" t="s">
        <v>1865</v>
      </c>
      <c r="D240" t="s">
        <v>102</v>
      </c>
      <c r="E240" s="70">
        <v>45259</v>
      </c>
      <c r="F240" s="55">
        <v>93733.256425999993</v>
      </c>
      <c r="G240" s="55">
        <v>0.51928099999999999</v>
      </c>
      <c r="H240" s="55">
        <v>0.48673921000000003</v>
      </c>
      <c r="I240" s="56">
        <f t="shared" si="3"/>
        <v>1.0703675947627378E-3</v>
      </c>
      <c r="J240" s="56">
        <f>H240/'סכום נכסי הקרן'!$C$41</f>
        <v>4.0062830713727794E-6</v>
      </c>
    </row>
    <row r="241" spans="1:10">
      <c r="A241" t="s">
        <v>3274</v>
      </c>
      <c r="B241" t="s">
        <v>3275</v>
      </c>
      <c r="C241" t="s">
        <v>1865</v>
      </c>
      <c r="D241" t="s">
        <v>102</v>
      </c>
      <c r="E241" s="70">
        <v>45117</v>
      </c>
      <c r="F241" s="55">
        <v>30175.653150999999</v>
      </c>
      <c r="G241" s="55">
        <v>2.2453000000000001E-2</v>
      </c>
      <c r="H241" s="55">
        <v>6.7752139999999999E-3</v>
      </c>
      <c r="I241" s="56">
        <f t="shared" si="3"/>
        <v>1.4899086336567845E-5</v>
      </c>
      <c r="J241" s="56">
        <f>H241/'סכום נכסי הקרן'!$C$41</f>
        <v>5.5765848724469625E-8</v>
      </c>
    </row>
    <row r="242" spans="1:10">
      <c r="A242" t="s">
        <v>3276</v>
      </c>
      <c r="B242" t="s">
        <v>3277</v>
      </c>
      <c r="C242" t="s">
        <v>1865</v>
      </c>
      <c r="D242" t="s">
        <v>104</v>
      </c>
      <c r="E242" s="70">
        <v>45215</v>
      </c>
      <c r="F242" s="55">
        <v>13763.319468</v>
      </c>
      <c r="G242" s="55">
        <v>4.3419639999999999</v>
      </c>
      <c r="H242" s="55">
        <v>0.59759831899999993</v>
      </c>
      <c r="I242" s="56">
        <f t="shared" si="3"/>
        <v>1.3141531690908672E-3</v>
      </c>
      <c r="J242" s="56">
        <f>H242/'סכום נכסי הקרן'!$C$41</f>
        <v>4.918749054325272E-6</v>
      </c>
    </row>
    <row r="243" spans="1:10">
      <c r="A243" t="s">
        <v>3278</v>
      </c>
      <c r="B243" t="s">
        <v>3279</v>
      </c>
      <c r="C243" t="s">
        <v>1865</v>
      </c>
      <c r="D243" t="s">
        <v>104</v>
      </c>
      <c r="E243" s="70">
        <v>45215</v>
      </c>
      <c r="F243" s="55">
        <v>7698.0636279999999</v>
      </c>
      <c r="G243" s="55">
        <v>4.3319080000000003</v>
      </c>
      <c r="H243" s="55">
        <v>0.33347300600000002</v>
      </c>
      <c r="I243" s="56">
        <f t="shared" si="3"/>
        <v>7.3332637276236695E-4</v>
      </c>
      <c r="J243" s="56">
        <f>H243/'סכום נכסי הקרן'!$C$41</f>
        <v>2.744770158741872E-6</v>
      </c>
    </row>
    <row r="244" spans="1:10">
      <c r="A244" t="s">
        <v>3280</v>
      </c>
      <c r="B244" t="s">
        <v>3281</v>
      </c>
      <c r="C244" t="s">
        <v>1865</v>
      </c>
      <c r="D244" t="s">
        <v>104</v>
      </c>
      <c r="E244" s="70">
        <v>45167</v>
      </c>
      <c r="F244" s="55">
        <v>50567.791979000001</v>
      </c>
      <c r="G244" s="55">
        <v>1.3060719999999999</v>
      </c>
      <c r="H244" s="55">
        <v>0.66045166799999999</v>
      </c>
      <c r="I244" s="56">
        <f t="shared" si="3"/>
        <v>1.4523713085169327E-3</v>
      </c>
      <c r="J244" s="56">
        <f>H244/'סכום נכסי הקרן'!$C$41</f>
        <v>5.4360862708560402E-6</v>
      </c>
    </row>
    <row r="245" spans="1:10">
      <c r="A245" t="s">
        <v>3282</v>
      </c>
      <c r="B245" t="s">
        <v>3283</v>
      </c>
      <c r="C245" t="s">
        <v>1865</v>
      </c>
      <c r="D245" t="s">
        <v>100</v>
      </c>
      <c r="E245" s="70">
        <v>45127</v>
      </c>
      <c r="F245" s="55">
        <v>6661.6219860000001</v>
      </c>
      <c r="G245" s="55">
        <v>-4.0532329999999996</v>
      </c>
      <c r="H245" s="55">
        <v>-0.270011055</v>
      </c>
      <c r="I245" s="56">
        <f t="shared" si="3"/>
        <v>-5.9376988243807038E-4</v>
      </c>
      <c r="J245" s="56">
        <f>H245/'סכום נכסי הקרן'!$C$41</f>
        <v>-2.2224236233814087E-6</v>
      </c>
    </row>
    <row r="246" spans="1:10">
      <c r="A246" t="s">
        <v>3284</v>
      </c>
      <c r="B246" t="s">
        <v>3285</v>
      </c>
      <c r="C246" t="s">
        <v>1865</v>
      </c>
      <c r="D246" t="s">
        <v>100</v>
      </c>
      <c r="E246" s="70">
        <v>45127</v>
      </c>
      <c r="F246" s="55">
        <v>17334.828156</v>
      </c>
      <c r="G246" s="55">
        <v>-4.0279160000000003</v>
      </c>
      <c r="H246" s="55">
        <v>-0.69823229600000003</v>
      </c>
      <c r="I246" s="56">
        <f t="shared" si="3"/>
        <v>-1.5354530884314497E-3</v>
      </c>
      <c r="J246" s="56">
        <f>H246/'סכום נכסי הקרן'!$C$41</f>
        <v>-5.7470533909740863E-6</v>
      </c>
    </row>
    <row r="247" spans="1:10">
      <c r="A247" t="s">
        <v>3286</v>
      </c>
      <c r="B247" t="s">
        <v>3287</v>
      </c>
      <c r="C247" t="s">
        <v>1865</v>
      </c>
      <c r="D247" t="s">
        <v>100</v>
      </c>
      <c r="E247" s="70">
        <v>45127</v>
      </c>
      <c r="F247" s="55">
        <v>15121.138976</v>
      </c>
      <c r="G247" s="55">
        <v>-4.0217799999999997</v>
      </c>
      <c r="H247" s="55">
        <v>-0.6081389840000001</v>
      </c>
      <c r="I247" s="56">
        <f t="shared" si="3"/>
        <v>-1.3373326993433199E-3</v>
      </c>
      <c r="J247" s="56">
        <f>H247/'סכום נכסי הקרן'!$C$41</f>
        <v>-5.0055078090812572E-6</v>
      </c>
    </row>
    <row r="248" spans="1:10">
      <c r="A248" t="s">
        <v>3288</v>
      </c>
      <c r="B248" t="s">
        <v>3289</v>
      </c>
      <c r="C248" t="s">
        <v>1865</v>
      </c>
      <c r="D248" t="s">
        <v>100</v>
      </c>
      <c r="E248" s="70">
        <v>45168</v>
      </c>
      <c r="F248" s="55">
        <v>4952.8788000000004</v>
      </c>
      <c r="G248" s="55">
        <v>1.343831</v>
      </c>
      <c r="H248" s="55">
        <v>6.6558302999999999E-2</v>
      </c>
      <c r="I248" s="56">
        <f t="shared" si="3"/>
        <v>1.4636554694987385E-4</v>
      </c>
      <c r="J248" s="56">
        <f>H248/'סכום נכסי הקרן'!$C$41</f>
        <v>5.4783218012824579E-7</v>
      </c>
    </row>
    <row r="249" spans="1:10">
      <c r="A249" t="s">
        <v>3290</v>
      </c>
      <c r="B249" t="s">
        <v>3291</v>
      </c>
      <c r="C249" t="s">
        <v>1865</v>
      </c>
      <c r="D249" t="s">
        <v>100</v>
      </c>
      <c r="E249" s="70">
        <v>45166</v>
      </c>
      <c r="F249" s="55">
        <v>9905.7576000000008</v>
      </c>
      <c r="G249" s="55">
        <v>1.404498</v>
      </c>
      <c r="H249" s="55">
        <v>0.13912612699999999</v>
      </c>
      <c r="I249" s="56">
        <f t="shared" si="3"/>
        <v>3.0594637716909053E-4</v>
      </c>
      <c r="J249" s="56">
        <f>H249/'סכום נכסי הקרן'!$C$41</f>
        <v>1.1451278958721228E-6</v>
      </c>
    </row>
    <row r="250" spans="1:10">
      <c r="A250" t="s">
        <v>3292</v>
      </c>
      <c r="B250" t="s">
        <v>3293</v>
      </c>
      <c r="C250" t="s">
        <v>1865</v>
      </c>
      <c r="D250" t="s">
        <v>100</v>
      </c>
      <c r="E250" s="70">
        <v>45166</v>
      </c>
      <c r="F250" s="55">
        <v>2971.7272800000001</v>
      </c>
      <c r="G250" s="55">
        <v>1.4403109999999999</v>
      </c>
      <c r="H250" s="55">
        <v>4.2802119999999999E-2</v>
      </c>
      <c r="I250" s="56">
        <f t="shared" si="3"/>
        <v>9.4124330429730665E-5</v>
      </c>
      <c r="J250" s="56">
        <f>H250/'סכום נכסי הקרן'!$C$41</f>
        <v>3.5229832578079392E-7</v>
      </c>
    </row>
    <row r="251" spans="1:10">
      <c r="A251" t="s">
        <v>3294</v>
      </c>
      <c r="B251" t="s">
        <v>3295</v>
      </c>
      <c r="C251" t="s">
        <v>1865</v>
      </c>
      <c r="D251" t="s">
        <v>100</v>
      </c>
      <c r="E251" s="70">
        <v>45168</v>
      </c>
      <c r="F251" s="55">
        <v>3962.3030400000002</v>
      </c>
      <c r="G251" s="55">
        <v>1.4437530000000001</v>
      </c>
      <c r="H251" s="55">
        <v>5.7205884999999998E-2</v>
      </c>
      <c r="I251" s="56">
        <f t="shared" si="3"/>
        <v>1.2579904038083098E-4</v>
      </c>
      <c r="J251" s="56">
        <f>H251/'סכום נכסי הקרן'!$C$41</f>
        <v>4.7085372197238436E-7</v>
      </c>
    </row>
    <row r="252" spans="1:10">
      <c r="A252" t="s">
        <v>3296</v>
      </c>
      <c r="B252" t="s">
        <v>3297</v>
      </c>
      <c r="C252" t="s">
        <v>1865</v>
      </c>
      <c r="D252" t="s">
        <v>100</v>
      </c>
      <c r="E252" s="70">
        <v>45189</v>
      </c>
      <c r="F252" s="55">
        <v>3714.6590999999999</v>
      </c>
      <c r="G252" s="55">
        <v>2.8150200000000001</v>
      </c>
      <c r="H252" s="55">
        <v>0.104568415</v>
      </c>
      <c r="I252" s="56">
        <f t="shared" si="3"/>
        <v>2.2995197541554496E-4</v>
      </c>
      <c r="J252" s="56">
        <f>H252/'סכום נכסי הקרן'!$C$41</f>
        <v>8.6068815128903102E-7</v>
      </c>
    </row>
    <row r="253" spans="1:10">
      <c r="A253" t="s">
        <v>3298</v>
      </c>
      <c r="B253" t="s">
        <v>3299</v>
      </c>
      <c r="C253" t="s">
        <v>1865</v>
      </c>
      <c r="D253" t="s">
        <v>100</v>
      </c>
      <c r="E253" s="70">
        <v>45189</v>
      </c>
      <c r="F253" s="55">
        <v>3714.6590999999999</v>
      </c>
      <c r="G253" s="55">
        <v>2.851823</v>
      </c>
      <c r="H253" s="55">
        <v>0.10593551999999999</v>
      </c>
      <c r="I253" s="56">
        <f t="shared" si="3"/>
        <v>2.3295831815632826E-4</v>
      </c>
      <c r="J253" s="56">
        <f>H253/'סכום נכסי הקרן'!$C$41</f>
        <v>8.7194060333268095E-7</v>
      </c>
    </row>
    <row r="254" spans="1:10">
      <c r="A254" t="s">
        <v>3300</v>
      </c>
      <c r="B254" t="s">
        <v>3301</v>
      </c>
      <c r="C254" t="s">
        <v>1865</v>
      </c>
      <c r="D254" t="s">
        <v>100</v>
      </c>
      <c r="E254" s="70">
        <v>45195</v>
      </c>
      <c r="F254" s="55">
        <v>3714.6590999999999</v>
      </c>
      <c r="G254" s="55">
        <v>3.4983240000000002</v>
      </c>
      <c r="H254" s="55">
        <v>0.12995079500000001</v>
      </c>
      <c r="I254" s="56">
        <f t="shared" si="3"/>
        <v>2.8576929292722399E-4</v>
      </c>
      <c r="J254" s="56">
        <f>H254/'סכום נכסי הקרן'!$C$41</f>
        <v>1.0696070080730387E-6</v>
      </c>
    </row>
    <row r="255" spans="1:10">
      <c r="A255" t="s">
        <v>3302</v>
      </c>
      <c r="B255" t="s">
        <v>3303</v>
      </c>
      <c r="C255" t="s">
        <v>1865</v>
      </c>
      <c r="D255" t="s">
        <v>100</v>
      </c>
      <c r="E255" s="70">
        <v>45196</v>
      </c>
      <c r="F255" s="55">
        <v>3714.6590999999999</v>
      </c>
      <c r="G255" s="55">
        <v>3.7793299999999999</v>
      </c>
      <c r="H255" s="55">
        <v>0.140389241</v>
      </c>
      <c r="I255" s="56">
        <f t="shared" si="3"/>
        <v>3.0872403770334492E-4</v>
      </c>
      <c r="J255" s="56">
        <f>H255/'סכום נכסי הקרן'!$C$41</f>
        <v>1.1555244123874329E-6</v>
      </c>
    </row>
    <row r="256" spans="1:10">
      <c r="A256" t="s">
        <v>3304</v>
      </c>
      <c r="B256" t="s">
        <v>3305</v>
      </c>
      <c r="C256" t="s">
        <v>1865</v>
      </c>
      <c r="D256" t="s">
        <v>100</v>
      </c>
      <c r="E256" s="70">
        <v>45211</v>
      </c>
      <c r="F256" s="55">
        <v>5571.9886500000002</v>
      </c>
      <c r="G256" s="55">
        <v>3.9561730000000002</v>
      </c>
      <c r="H256" s="55">
        <v>0.220437516</v>
      </c>
      <c r="I256" s="56">
        <f t="shared" si="3"/>
        <v>4.8475481109564296E-4</v>
      </c>
      <c r="J256" s="56">
        <f>H256/'סכום נכסי הקרן'!$C$41</f>
        <v>1.8143906849959062E-6</v>
      </c>
    </row>
    <row r="257" spans="1:10">
      <c r="A257" t="s">
        <v>3306</v>
      </c>
      <c r="B257" t="s">
        <v>3307</v>
      </c>
      <c r="C257" t="s">
        <v>1865</v>
      </c>
      <c r="D257" t="s">
        <v>100</v>
      </c>
      <c r="E257" s="70">
        <v>45201</v>
      </c>
      <c r="F257" s="55">
        <v>3714.6590999999999</v>
      </c>
      <c r="G257" s="55">
        <v>4.054138</v>
      </c>
      <c r="H257" s="55">
        <v>0.15059742100000001</v>
      </c>
      <c r="I257" s="56">
        <f t="shared" si="3"/>
        <v>3.3117241426521075E-4</v>
      </c>
      <c r="J257" s="56">
        <f>H257/'סכום נכסי הקרן'!$C$41</f>
        <v>1.2395465291253186E-6</v>
      </c>
    </row>
    <row r="258" spans="1:10">
      <c r="A258" t="s">
        <v>3308</v>
      </c>
      <c r="B258" t="s">
        <v>3309</v>
      </c>
      <c r="C258" t="s">
        <v>1865</v>
      </c>
      <c r="D258" t="s">
        <v>100</v>
      </c>
      <c r="E258" s="70">
        <v>45201</v>
      </c>
      <c r="F258" s="55">
        <v>3714.6590999999999</v>
      </c>
      <c r="G258" s="55">
        <v>4.1063049999999999</v>
      </c>
      <c r="H258" s="55">
        <v>0.15253522799999999</v>
      </c>
      <c r="I258" s="56">
        <f t="shared" si="3"/>
        <v>3.35433763618398E-4</v>
      </c>
      <c r="J258" s="56">
        <f>H258/'סכום נכסי הקרן'!$C$41</f>
        <v>1.2554963503441342E-6</v>
      </c>
    </row>
    <row r="259" spans="1:10">
      <c r="A259" t="s">
        <v>3310</v>
      </c>
      <c r="B259" t="s">
        <v>3311</v>
      </c>
      <c r="C259" t="s">
        <v>1865</v>
      </c>
      <c r="D259" t="s">
        <v>100</v>
      </c>
      <c r="E259" s="70">
        <v>45229</v>
      </c>
      <c r="F259" s="55">
        <v>5943.4545600000001</v>
      </c>
      <c r="G259" s="55">
        <v>4.6035870000000001</v>
      </c>
      <c r="H259" s="55">
        <v>0.27361207300000001</v>
      </c>
      <c r="I259" s="56">
        <f t="shared" si="3"/>
        <v>6.0168872870352197E-4</v>
      </c>
      <c r="J259" s="56">
        <f>H259/'סכום נכסי הקרן'!$C$41</f>
        <v>2.2520631041479343E-6</v>
      </c>
    </row>
    <row r="260" spans="1:10">
      <c r="A260" t="s">
        <v>3312</v>
      </c>
      <c r="B260" t="s">
        <v>3313</v>
      </c>
      <c r="C260" t="s">
        <v>1865</v>
      </c>
      <c r="D260" t="s">
        <v>107</v>
      </c>
      <c r="E260" s="70">
        <v>45176</v>
      </c>
      <c r="F260" s="55">
        <v>5604.5828279999996</v>
      </c>
      <c r="G260" s="55">
        <v>-6.705667</v>
      </c>
      <c r="H260" s="55">
        <v>-0.37582467900000005</v>
      </c>
      <c r="I260" s="56">
        <f t="shared" si="3"/>
        <v>-8.2646014426022507E-4</v>
      </c>
      <c r="J260" s="56">
        <f>H260/'סכום נכסי הקרן'!$C$41</f>
        <v>-3.0933609176088548E-6</v>
      </c>
    </row>
    <row r="261" spans="1:10">
      <c r="A261" t="s">
        <v>3314</v>
      </c>
      <c r="B261" t="s">
        <v>3315</v>
      </c>
      <c r="C261" t="s">
        <v>1865</v>
      </c>
      <c r="D261" t="s">
        <v>107</v>
      </c>
      <c r="E261" s="70">
        <v>45161</v>
      </c>
      <c r="F261" s="55">
        <v>31991.387214999999</v>
      </c>
      <c r="G261" s="55">
        <v>-5.8817110000000001</v>
      </c>
      <c r="H261" s="55">
        <v>-1.8816409030000003</v>
      </c>
      <c r="I261" s="56">
        <f t="shared" si="3"/>
        <v>-4.1378368665867214E-3</v>
      </c>
      <c r="J261" s="56">
        <f>H261/'סכום נכסי הקרן'!$C$41</f>
        <v>-1.5487525847961768E-5</v>
      </c>
    </row>
    <row r="262" spans="1:10">
      <c r="A262" t="s">
        <v>3316</v>
      </c>
      <c r="B262" t="s">
        <v>3317</v>
      </c>
      <c r="C262" t="s">
        <v>1865</v>
      </c>
      <c r="D262" t="s">
        <v>107</v>
      </c>
      <c r="E262" s="70">
        <v>45180</v>
      </c>
      <c r="F262" s="55">
        <v>2943.6202600000001</v>
      </c>
      <c r="G262" s="55">
        <v>-5.6458250000000003</v>
      </c>
      <c r="H262" s="55">
        <v>-0.16619164400000003</v>
      </c>
      <c r="I262" s="56">
        <f t="shared" si="3"/>
        <v>-3.6546501001623679E-4</v>
      </c>
      <c r="J262" s="56">
        <f>H262/'סכום נכסי הקרן'!$C$41</f>
        <v>-1.3679004203520232E-6</v>
      </c>
    </row>
    <row r="263" spans="1:10">
      <c r="A263" t="s">
        <v>3318</v>
      </c>
      <c r="B263" t="s">
        <v>3319</v>
      </c>
      <c r="C263" t="s">
        <v>1865</v>
      </c>
      <c r="D263" t="s">
        <v>107</v>
      </c>
      <c r="E263" s="70">
        <v>45153</v>
      </c>
      <c r="F263" s="55">
        <v>70835.31</v>
      </c>
      <c r="G263" s="55">
        <v>-4.8944520000000002</v>
      </c>
      <c r="H263" s="55">
        <v>-3.4670000000000001</v>
      </c>
      <c r="I263" s="56">
        <f t="shared" si="3"/>
        <v>-7.6241329541591922E-3</v>
      </c>
      <c r="J263" s="56">
        <f>H263/'סכום נכסי הקרן'!$C$41</f>
        <v>-2.8536397157010274E-5</v>
      </c>
    </row>
    <row r="264" spans="1:10">
      <c r="A264" t="s">
        <v>3320</v>
      </c>
      <c r="B264" t="s">
        <v>3321</v>
      </c>
      <c r="C264" t="s">
        <v>1865</v>
      </c>
      <c r="D264" t="s">
        <v>107</v>
      </c>
      <c r="E264" s="70">
        <v>45267</v>
      </c>
      <c r="F264" s="55">
        <v>3457.439515</v>
      </c>
      <c r="G264" s="55">
        <v>-3.7832910000000002</v>
      </c>
      <c r="H264" s="55">
        <v>-0.13080498800000001</v>
      </c>
      <c r="I264" s="56">
        <f t="shared" si="3"/>
        <v>-2.8764771259855718E-4</v>
      </c>
      <c r="J264" s="56">
        <f>H264/'סכום נכסי הקרן'!$C$41</f>
        <v>-1.076637752433217E-6</v>
      </c>
    </row>
    <row r="265" spans="1:10">
      <c r="A265" t="s">
        <v>3322</v>
      </c>
      <c r="B265" t="s">
        <v>3323</v>
      </c>
      <c r="C265" t="s">
        <v>1865</v>
      </c>
      <c r="D265" t="s">
        <v>107</v>
      </c>
      <c r="E265" s="70">
        <v>45127</v>
      </c>
      <c r="F265" s="55">
        <v>150241.54999999999</v>
      </c>
      <c r="G265" s="55">
        <v>0.59496199999999999</v>
      </c>
      <c r="H265" s="55">
        <v>0.89388000000000001</v>
      </c>
      <c r="I265" s="56">
        <f t="shared" si="3"/>
        <v>1.9656936732229068E-3</v>
      </c>
      <c r="J265" s="56">
        <f>H265/'סכום נכסי הקרן'!$C$41</f>
        <v>7.3574025643808316E-6</v>
      </c>
    </row>
    <row r="266" spans="1:10">
      <c r="A266" t="s">
        <v>3324</v>
      </c>
      <c r="B266" t="s">
        <v>3325</v>
      </c>
      <c r="C266" t="s">
        <v>1865</v>
      </c>
      <c r="D266" t="s">
        <v>100</v>
      </c>
      <c r="E266" s="70">
        <v>45127</v>
      </c>
      <c r="F266" s="55">
        <v>25768.449161999997</v>
      </c>
      <c r="G266" s="55">
        <v>1.081108</v>
      </c>
      <c r="H266" s="55">
        <v>0.27858469800000002</v>
      </c>
      <c r="I266" s="56">
        <f t="shared" ref="I266:I329" si="4">H266/$H$9</f>
        <v>6.1262381786740311E-4</v>
      </c>
      <c r="J266" s="56">
        <f>H266/'סכום נכסי הקרן'!$C$41</f>
        <v>2.2929920922970193E-6</v>
      </c>
    </row>
    <row r="267" spans="1:10">
      <c r="A267" t="s">
        <v>3324</v>
      </c>
      <c r="B267" t="s">
        <v>3326</v>
      </c>
      <c r="C267" t="s">
        <v>1865</v>
      </c>
      <c r="D267" t="s">
        <v>100</v>
      </c>
      <c r="E267" s="70">
        <v>45127</v>
      </c>
      <c r="F267" s="55">
        <v>74790.92</v>
      </c>
      <c r="G267" s="55">
        <v>1.081107</v>
      </c>
      <c r="H267" s="55">
        <v>0.80857000000000001</v>
      </c>
      <c r="I267" s="56">
        <f t="shared" si="4"/>
        <v>1.7780920630933077E-3</v>
      </c>
      <c r="J267" s="56">
        <f>H267/'סכום נכסי הקרן'!$C$41</f>
        <v>6.6552277615355633E-6</v>
      </c>
    </row>
    <row r="268" spans="1:10">
      <c r="A268" t="s">
        <v>3327</v>
      </c>
      <c r="B268" t="s">
        <v>3328</v>
      </c>
      <c r="C268" t="s">
        <v>1865</v>
      </c>
      <c r="D268" t="s">
        <v>100</v>
      </c>
      <c r="E268" s="70">
        <v>45127</v>
      </c>
      <c r="F268" s="55">
        <v>10699.29967</v>
      </c>
      <c r="G268" s="55">
        <v>1.0584519999999999</v>
      </c>
      <c r="H268" s="55">
        <v>0.11324693199999999</v>
      </c>
      <c r="I268" s="56">
        <f t="shared" si="4"/>
        <v>2.4903653481933233E-4</v>
      </c>
      <c r="J268" s="56">
        <f>H268/'סכום נכסי הקרן'!$C$41</f>
        <v>9.3211982358377146E-7</v>
      </c>
    </row>
    <row r="269" spans="1:10">
      <c r="A269" t="s">
        <v>3329</v>
      </c>
      <c r="B269" t="s">
        <v>3330</v>
      </c>
      <c r="C269" t="s">
        <v>1865</v>
      </c>
      <c r="D269" t="s">
        <v>100</v>
      </c>
      <c r="E269" s="70">
        <v>45127</v>
      </c>
      <c r="F269" s="55">
        <v>8021.6572779999997</v>
      </c>
      <c r="G269" s="55">
        <v>1.0237130000000001</v>
      </c>
      <c r="H269" s="55">
        <v>8.2118730000000001E-2</v>
      </c>
      <c r="I269" s="56">
        <f t="shared" si="4"/>
        <v>1.8058382334776494E-4</v>
      </c>
      <c r="J269" s="56">
        <f>H269/'סכום נכסי הקרן'!$C$41</f>
        <v>6.7590790115641599E-7</v>
      </c>
    </row>
    <row r="270" spans="1:10">
      <c r="A270" t="s">
        <v>3331</v>
      </c>
      <c r="B270" t="s">
        <v>3332</v>
      </c>
      <c r="C270" t="s">
        <v>1865</v>
      </c>
      <c r="D270" t="s">
        <v>100</v>
      </c>
      <c r="E270" s="70">
        <v>45153</v>
      </c>
      <c r="F270" s="55">
        <v>72950.69</v>
      </c>
      <c r="G270" s="55">
        <v>-1.413311</v>
      </c>
      <c r="H270" s="55">
        <v>-1.03102</v>
      </c>
      <c r="I270" s="56">
        <f t="shared" si="4"/>
        <v>-2.2672724425720249E-3</v>
      </c>
      <c r="J270" s="56">
        <f>H270/'סכום נכסי הקרן'!$C$41</f>
        <v>-8.4861829238017685E-6</v>
      </c>
    </row>
    <row r="271" spans="1:10">
      <c r="A271" t="s">
        <v>3333</v>
      </c>
      <c r="B271" t="s">
        <v>3334</v>
      </c>
      <c r="C271" t="s">
        <v>1865</v>
      </c>
      <c r="D271" t="s">
        <v>100</v>
      </c>
      <c r="E271" s="70">
        <v>45267</v>
      </c>
      <c r="F271" s="55">
        <v>3863.044973</v>
      </c>
      <c r="G271" s="55">
        <v>-2.7613349999999999</v>
      </c>
      <c r="H271" s="55">
        <v>-0.10667162399999999</v>
      </c>
      <c r="I271" s="56">
        <f t="shared" si="4"/>
        <v>-2.345770533060509E-4</v>
      </c>
      <c r="J271" s="56">
        <f>H271/'סכום נכסי הקרן'!$C$41</f>
        <v>-8.7799937347772388E-7</v>
      </c>
    </row>
    <row r="272" spans="1:10">
      <c r="A272" t="s">
        <v>3335</v>
      </c>
      <c r="B272" t="s">
        <v>3336</v>
      </c>
      <c r="C272" t="s">
        <v>1865</v>
      </c>
      <c r="D272" t="s">
        <v>102</v>
      </c>
      <c r="E272" s="70">
        <v>45195</v>
      </c>
      <c r="F272" s="55">
        <v>7473.9448160000002</v>
      </c>
      <c r="G272" s="55">
        <v>-3.9586079999999999</v>
      </c>
      <c r="H272" s="55">
        <v>-0.29586415799999999</v>
      </c>
      <c r="I272" s="56">
        <f t="shared" si="4"/>
        <v>-6.5062234697501058E-4</v>
      </c>
      <c r="J272" s="56">
        <f>H272/'סכום נכסי הקרן'!$C$41</f>
        <v>-2.4352169360289698E-6</v>
      </c>
    </row>
    <row r="273" spans="1:10">
      <c r="A273" t="s">
        <v>3337</v>
      </c>
      <c r="B273" t="s">
        <v>3338</v>
      </c>
      <c r="C273" t="s">
        <v>1865</v>
      </c>
      <c r="D273" t="s">
        <v>102</v>
      </c>
      <c r="E273" s="70">
        <v>45195</v>
      </c>
      <c r="F273" s="55">
        <v>7475.6963850000002</v>
      </c>
      <c r="G273" s="55">
        <v>-3.93425</v>
      </c>
      <c r="H273" s="55">
        <v>-0.29411258900000004</v>
      </c>
      <c r="I273" s="56">
        <f t="shared" si="4"/>
        <v>-6.4677054572482792E-4</v>
      </c>
      <c r="J273" s="56">
        <f>H273/'סכום נכסי הקרן'!$C$41</f>
        <v>-2.4208000140122676E-6</v>
      </c>
    </row>
    <row r="274" spans="1:10">
      <c r="A274" t="s">
        <v>3339</v>
      </c>
      <c r="B274" t="s">
        <v>3340</v>
      </c>
      <c r="C274" t="s">
        <v>1865</v>
      </c>
      <c r="D274" t="s">
        <v>102</v>
      </c>
      <c r="E274" s="70">
        <v>45210</v>
      </c>
      <c r="F274" s="55">
        <v>55586.50908299999</v>
      </c>
      <c r="G274" s="55">
        <v>-3.9090379999999998</v>
      </c>
      <c r="H274" s="55">
        <v>-2.1728979769999999</v>
      </c>
      <c r="I274" s="56">
        <f t="shared" si="4"/>
        <v>-4.7783279701388926E-3</v>
      </c>
      <c r="J274" s="56">
        <f>H274/'סכום נכסי הקרן'!$C$41</f>
        <v>-1.78848225132207E-5</v>
      </c>
    </row>
    <row r="275" spans="1:10">
      <c r="A275" t="s">
        <v>3341</v>
      </c>
      <c r="B275" t="s">
        <v>3342</v>
      </c>
      <c r="C275" t="s">
        <v>1865</v>
      </c>
      <c r="D275" t="s">
        <v>102</v>
      </c>
      <c r="E275" s="70">
        <v>45232</v>
      </c>
      <c r="F275" s="55">
        <v>9356.0056800000002</v>
      </c>
      <c r="G275" s="55">
        <v>-3.938898</v>
      </c>
      <c r="H275" s="55">
        <v>-0.36852352599999999</v>
      </c>
      <c r="I275" s="56">
        <f t="shared" si="4"/>
        <v>-8.1040448772989383E-4</v>
      </c>
      <c r="J275" s="56">
        <f>H275/'סכום נכסי הקרן'!$C$41</f>
        <v>-3.0332661377668881E-6</v>
      </c>
    </row>
    <row r="276" spans="1:10">
      <c r="A276" t="s">
        <v>3343</v>
      </c>
      <c r="B276" t="s">
        <v>3344</v>
      </c>
      <c r="C276" t="s">
        <v>1865</v>
      </c>
      <c r="D276" t="s">
        <v>102</v>
      </c>
      <c r="E276" s="70">
        <v>45232</v>
      </c>
      <c r="F276" s="55">
        <v>5021.6591310000003</v>
      </c>
      <c r="G276" s="55">
        <v>-3.8902739999999998</v>
      </c>
      <c r="H276" s="55">
        <v>-0.19535629700000001</v>
      </c>
      <c r="I276" s="56">
        <f t="shared" si="4"/>
        <v>-4.295997639919846E-4</v>
      </c>
      <c r="J276" s="56">
        <f>H276/'סכום נכסי הקרן'!$C$41</f>
        <v>-1.6079506427213311E-6</v>
      </c>
    </row>
    <row r="277" spans="1:10">
      <c r="A277" t="s">
        <v>3343</v>
      </c>
      <c r="B277" t="s">
        <v>3345</v>
      </c>
      <c r="C277" t="s">
        <v>1865</v>
      </c>
      <c r="D277" t="s">
        <v>102</v>
      </c>
      <c r="E277" s="70">
        <v>45232</v>
      </c>
      <c r="F277" s="55">
        <v>92166.526672000007</v>
      </c>
      <c r="G277" s="55">
        <v>-3.8902739999999998</v>
      </c>
      <c r="H277" s="55">
        <v>-3.5855303780000001</v>
      </c>
      <c r="I277" s="56">
        <f t="shared" si="4"/>
        <v>-7.8847880914475529E-3</v>
      </c>
      <c r="J277" s="56">
        <f>H277/'סכום נכסי הקרן'!$C$41</f>
        <v>-2.951200429337559E-5</v>
      </c>
    </row>
    <row r="278" spans="1:10">
      <c r="A278" t="s">
        <v>3346</v>
      </c>
      <c r="B278" t="s">
        <v>3347</v>
      </c>
      <c r="C278" t="s">
        <v>1865</v>
      </c>
      <c r="D278" t="s">
        <v>102</v>
      </c>
      <c r="E278" s="70">
        <v>45187</v>
      </c>
      <c r="F278" s="55">
        <v>330970.09999999998</v>
      </c>
      <c r="G278" s="55">
        <v>-3.2204540000000001</v>
      </c>
      <c r="H278" s="55">
        <v>-10.65874</v>
      </c>
      <c r="I278" s="56">
        <f t="shared" si="4"/>
        <v>-2.3439183987255478E-2</v>
      </c>
      <c r="J278" s="56">
        <f>H278/'סכום נכסי הקרן'!$C$41</f>
        <v>-8.7730613739057299E-5</v>
      </c>
    </row>
    <row r="279" spans="1:10">
      <c r="A279" t="s">
        <v>3348</v>
      </c>
      <c r="B279" t="s">
        <v>3349</v>
      </c>
      <c r="C279" t="s">
        <v>1865</v>
      </c>
      <c r="D279" t="s">
        <v>102</v>
      </c>
      <c r="E279" s="70">
        <v>45181</v>
      </c>
      <c r="F279" s="55">
        <v>20834.650222</v>
      </c>
      <c r="G279" s="55">
        <v>-2.554996</v>
      </c>
      <c r="H279" s="55">
        <v>-0.532324456</v>
      </c>
      <c r="I279" s="56">
        <f t="shared" si="4"/>
        <v>-1.1706121797791938E-3</v>
      </c>
      <c r="J279" s="56">
        <f>H279/'סכום נכסי הקרן'!$C$41</f>
        <v>-4.3814889220667552E-6</v>
      </c>
    </row>
    <row r="280" spans="1:10">
      <c r="A280" t="s">
        <v>3350</v>
      </c>
      <c r="B280" t="s">
        <v>3351</v>
      </c>
      <c r="C280" t="s">
        <v>1865</v>
      </c>
      <c r="D280" t="s">
        <v>102</v>
      </c>
      <c r="E280" s="70">
        <v>45181</v>
      </c>
      <c r="F280" s="55">
        <v>7577.6377000000002</v>
      </c>
      <c r="G280" s="55">
        <v>-2.5360309999999999</v>
      </c>
      <c r="H280" s="55">
        <v>-0.192171274</v>
      </c>
      <c r="I280" s="56">
        <f t="shared" si="4"/>
        <v>-4.2259571472343685E-4</v>
      </c>
      <c r="J280" s="56">
        <f>H280/'סכום נכסי הקרן'!$C$41</f>
        <v>-1.5817351592248752E-6</v>
      </c>
    </row>
    <row r="281" spans="1:10">
      <c r="A281" t="s">
        <v>3352</v>
      </c>
      <c r="B281" t="s">
        <v>3353</v>
      </c>
      <c r="C281" t="s">
        <v>1865</v>
      </c>
      <c r="D281" t="s">
        <v>102</v>
      </c>
      <c r="E281" s="70">
        <v>45176</v>
      </c>
      <c r="F281" s="55">
        <v>34100.946060000002</v>
      </c>
      <c r="G281" s="55">
        <v>-2.5915659999999998</v>
      </c>
      <c r="H281" s="55">
        <v>-0.8837486229999999</v>
      </c>
      <c r="I281" s="56">
        <f t="shared" si="4"/>
        <v>-1.9434141908875417E-3</v>
      </c>
      <c r="J281" s="56">
        <f>H281/'סכום נכסי הקרן'!$C$41</f>
        <v>-7.2740126025061843E-6</v>
      </c>
    </row>
    <row r="282" spans="1:10">
      <c r="A282" t="s">
        <v>3354</v>
      </c>
      <c r="B282" t="s">
        <v>3355</v>
      </c>
      <c r="C282" t="s">
        <v>1865</v>
      </c>
      <c r="D282" t="s">
        <v>102</v>
      </c>
      <c r="E282" s="70">
        <v>45181</v>
      </c>
      <c r="F282" s="55">
        <v>5761.5313459999998</v>
      </c>
      <c r="G282" s="55">
        <v>-2.5265520000000001</v>
      </c>
      <c r="H282" s="55">
        <v>-0.14556808200000002</v>
      </c>
      <c r="I282" s="56">
        <f t="shared" si="4"/>
        <v>-3.2011260774443253E-4</v>
      </c>
      <c r="J282" s="56">
        <f>H282/'סכום נכסי הקרן'!$C$41</f>
        <v>-1.1981507358916177E-6</v>
      </c>
    </row>
    <row r="283" spans="1:10">
      <c r="A283" t="s">
        <v>3354</v>
      </c>
      <c r="B283" t="s">
        <v>3356</v>
      </c>
      <c r="C283" t="s">
        <v>1865</v>
      </c>
      <c r="D283" t="s">
        <v>102</v>
      </c>
      <c r="E283" s="70">
        <v>45181</v>
      </c>
      <c r="F283" s="55">
        <v>186549.25818599999</v>
      </c>
      <c r="G283" s="55">
        <v>-2.5265520000000001</v>
      </c>
      <c r="H283" s="55">
        <v>-4.7132637170000002</v>
      </c>
      <c r="I283" s="56">
        <f t="shared" si="4"/>
        <v>-1.0364738744281092E-2</v>
      </c>
      <c r="J283" s="56">
        <f>H283/'סכום נכסי הקרן'!$C$41</f>
        <v>-3.8794221325075998E-5</v>
      </c>
    </row>
    <row r="284" spans="1:10">
      <c r="A284" t="s">
        <v>3357</v>
      </c>
      <c r="B284" t="s">
        <v>3358</v>
      </c>
      <c r="C284" t="s">
        <v>1865</v>
      </c>
      <c r="D284" t="s">
        <v>102</v>
      </c>
      <c r="E284" s="70">
        <v>45176</v>
      </c>
      <c r="F284" s="55">
        <v>10779.786388</v>
      </c>
      <c r="G284" s="55">
        <v>-2.5725989999999999</v>
      </c>
      <c r="H284" s="55">
        <v>-0.27732072699999999</v>
      </c>
      <c r="I284" s="56">
        <f t="shared" si="4"/>
        <v>-6.0984427274072249E-4</v>
      </c>
      <c r="J284" s="56">
        <f>H284/'סכום נכסי הקרן'!$C$41</f>
        <v>-2.2825885219333203E-6</v>
      </c>
    </row>
    <row r="285" spans="1:10">
      <c r="A285" t="s">
        <v>3359</v>
      </c>
      <c r="B285" t="s">
        <v>3360</v>
      </c>
      <c r="C285" t="s">
        <v>1865</v>
      </c>
      <c r="D285" t="s">
        <v>102</v>
      </c>
      <c r="E285" s="70">
        <v>45176</v>
      </c>
      <c r="F285" s="55">
        <v>80420.313913999998</v>
      </c>
      <c r="G285" s="55">
        <v>-2.5725989999999999</v>
      </c>
      <c r="H285" s="55">
        <v>-2.0688925669999998</v>
      </c>
      <c r="I285" s="56">
        <f t="shared" si="4"/>
        <v>-4.5496140751888382E-3</v>
      </c>
      <c r="J285" s="56">
        <f>H285/'סכום נכסי הקרן'!$C$41</f>
        <v>-1.7028768378165121E-5</v>
      </c>
    </row>
    <row r="286" spans="1:10">
      <c r="A286" t="s">
        <v>3361</v>
      </c>
      <c r="B286" t="s">
        <v>3362</v>
      </c>
      <c r="C286" t="s">
        <v>1865</v>
      </c>
      <c r="D286" t="s">
        <v>102</v>
      </c>
      <c r="E286" s="70">
        <v>45175</v>
      </c>
      <c r="F286" s="55">
        <v>70845.761857999998</v>
      </c>
      <c r="G286" s="55">
        <v>-2.3767309999999999</v>
      </c>
      <c r="H286" s="55">
        <v>-1.6838133159999999</v>
      </c>
      <c r="I286" s="56">
        <f t="shared" si="4"/>
        <v>-3.7028025933566961E-3</v>
      </c>
      <c r="J286" s="56">
        <f>H286/'סכום נכסי הקרן'!$C$41</f>
        <v>-1.3859234359284235E-5</v>
      </c>
    </row>
    <row r="287" spans="1:10">
      <c r="A287" t="s">
        <v>3363</v>
      </c>
      <c r="B287" t="s">
        <v>3364</v>
      </c>
      <c r="C287" t="s">
        <v>1865</v>
      </c>
      <c r="D287" t="s">
        <v>102</v>
      </c>
      <c r="E287" s="70">
        <v>45183</v>
      </c>
      <c r="F287" s="55">
        <v>77643.426795000007</v>
      </c>
      <c r="G287" s="55">
        <v>-2.4464760000000001</v>
      </c>
      <c r="H287" s="55">
        <v>-1.8995280700000001</v>
      </c>
      <c r="I287" s="56">
        <f t="shared" si="4"/>
        <v>-4.1771717784359419E-3</v>
      </c>
      <c r="J287" s="56">
        <f>H287/'סכום נכסי הקרן'!$C$41</f>
        <v>-1.5634752643902283E-5</v>
      </c>
    </row>
    <row r="288" spans="1:10">
      <c r="A288" t="s">
        <v>3363</v>
      </c>
      <c r="B288" t="s">
        <v>3365</v>
      </c>
      <c r="C288" t="s">
        <v>1865</v>
      </c>
      <c r="D288" t="s">
        <v>102</v>
      </c>
      <c r="E288" s="70">
        <v>45183</v>
      </c>
      <c r="F288" s="55">
        <v>54123.470818000002</v>
      </c>
      <c r="G288" s="55">
        <v>-2.4464760000000001</v>
      </c>
      <c r="H288" s="55">
        <v>-1.324117913</v>
      </c>
      <c r="I288" s="56">
        <f t="shared" si="4"/>
        <v>-2.9118116572528969E-3</v>
      </c>
      <c r="J288" s="56">
        <f>H288/'סכום נכסי הקרן'!$C$41</f>
        <v>-1.0898631280092177E-5</v>
      </c>
    </row>
    <row r="289" spans="1:10">
      <c r="A289" t="s">
        <v>3366</v>
      </c>
      <c r="B289" t="s">
        <v>3367</v>
      </c>
      <c r="C289" t="s">
        <v>1865</v>
      </c>
      <c r="D289" t="s">
        <v>102</v>
      </c>
      <c r="E289" s="70">
        <v>45183</v>
      </c>
      <c r="F289" s="55">
        <v>50484.336008999999</v>
      </c>
      <c r="G289" s="55">
        <v>-2.4464760000000001</v>
      </c>
      <c r="H289" s="55">
        <v>-1.235087337</v>
      </c>
      <c r="I289" s="56">
        <f t="shared" si="4"/>
        <v>-2.7160282859205131E-3</v>
      </c>
      <c r="J289" s="56">
        <f>H289/'סכום נכסי הקרן'!$C$41</f>
        <v>-1.0165832931129561E-5</v>
      </c>
    </row>
    <row r="290" spans="1:10">
      <c r="A290" t="s">
        <v>3368</v>
      </c>
      <c r="B290" t="s">
        <v>3369</v>
      </c>
      <c r="C290" t="s">
        <v>1865</v>
      </c>
      <c r="D290" t="s">
        <v>102</v>
      </c>
      <c r="E290" s="70">
        <v>45183</v>
      </c>
      <c r="F290" s="55">
        <v>46764.491430000002</v>
      </c>
      <c r="G290" s="55">
        <v>-2.4417490000000002</v>
      </c>
      <c r="H290" s="55">
        <v>-1.1418713979999999</v>
      </c>
      <c r="I290" s="56">
        <f t="shared" si="4"/>
        <v>-2.5110410599664336E-3</v>
      </c>
      <c r="J290" s="56">
        <f>H290/'סכום נכסי הקרן'!$C$41</f>
        <v>-9.3985854385804861E-6</v>
      </c>
    </row>
    <row r="291" spans="1:10">
      <c r="A291" t="s">
        <v>3370</v>
      </c>
      <c r="B291" t="s">
        <v>3371</v>
      </c>
      <c r="C291" t="s">
        <v>1865</v>
      </c>
      <c r="D291" t="s">
        <v>102</v>
      </c>
      <c r="E291" s="70">
        <v>45266</v>
      </c>
      <c r="F291" s="55">
        <v>18270.337858999999</v>
      </c>
      <c r="G291" s="55">
        <v>-2.3862839999999998</v>
      </c>
      <c r="H291" s="55">
        <v>-0.435982119</v>
      </c>
      <c r="I291" s="56">
        <f t="shared" si="4"/>
        <v>-9.5874982431267796E-4</v>
      </c>
      <c r="J291" s="56">
        <f>H291/'סכום נכסי הקרן'!$C$41</f>
        <v>-3.588508480282352E-6</v>
      </c>
    </row>
    <row r="292" spans="1:10">
      <c r="A292" t="s">
        <v>3372</v>
      </c>
      <c r="B292" t="s">
        <v>3373</v>
      </c>
      <c r="C292" t="s">
        <v>1865</v>
      </c>
      <c r="D292" t="s">
        <v>102</v>
      </c>
      <c r="E292" s="70">
        <v>45161</v>
      </c>
      <c r="F292" s="55">
        <v>59307.98</v>
      </c>
      <c r="G292" s="55">
        <v>-1.651481</v>
      </c>
      <c r="H292" s="55">
        <v>-0.97946</v>
      </c>
      <c r="I292" s="56">
        <f t="shared" si="4"/>
        <v>-2.1538890289243616E-3</v>
      </c>
      <c r="J292" s="56">
        <f>H292/'סכום נכסי הקרן'!$C$41</f>
        <v>-8.0617996998573069E-6</v>
      </c>
    </row>
    <row r="293" spans="1:10">
      <c r="A293" t="s">
        <v>3374</v>
      </c>
      <c r="B293" t="s">
        <v>3375</v>
      </c>
      <c r="C293" t="s">
        <v>1865</v>
      </c>
      <c r="D293" t="s">
        <v>102</v>
      </c>
      <c r="E293" s="70">
        <v>45274</v>
      </c>
      <c r="F293" s="55">
        <v>15278.585855000001</v>
      </c>
      <c r="G293" s="55">
        <v>-1.485609</v>
      </c>
      <c r="H293" s="55">
        <v>-0.22697999500000002</v>
      </c>
      <c r="I293" s="56">
        <f t="shared" si="4"/>
        <v>-4.9914209974455978E-4</v>
      </c>
      <c r="J293" s="56">
        <f>H293/'סכום נכסי הקרן'!$C$41</f>
        <v>-1.8682409241465839E-6</v>
      </c>
    </row>
    <row r="294" spans="1:10">
      <c r="A294" t="s">
        <v>3376</v>
      </c>
      <c r="B294" t="s">
        <v>3377</v>
      </c>
      <c r="C294" t="s">
        <v>1865</v>
      </c>
      <c r="D294" t="s">
        <v>102</v>
      </c>
      <c r="E294" s="70">
        <v>45161</v>
      </c>
      <c r="F294" s="55">
        <v>9562.6908189999995</v>
      </c>
      <c r="G294" s="55">
        <v>-1.5385150000000001</v>
      </c>
      <c r="H294" s="55">
        <v>-0.14712345700000001</v>
      </c>
      <c r="I294" s="56">
        <f t="shared" si="4"/>
        <v>-3.2353296707341301E-4</v>
      </c>
      <c r="J294" s="56">
        <f>H294/'סכום נכסי הקרן'!$C$41</f>
        <v>-1.2109528122481464E-6</v>
      </c>
    </row>
    <row r="295" spans="1:10">
      <c r="A295" t="s">
        <v>3378</v>
      </c>
      <c r="B295" t="s">
        <v>3379</v>
      </c>
      <c r="C295" t="s">
        <v>1865</v>
      </c>
      <c r="D295" t="s">
        <v>102</v>
      </c>
      <c r="E295" s="70">
        <v>45279</v>
      </c>
      <c r="F295" s="55">
        <v>5760.9979370000001</v>
      </c>
      <c r="G295" s="55">
        <v>-0.93020800000000003</v>
      </c>
      <c r="H295" s="55">
        <v>-5.3589256000000002E-2</v>
      </c>
      <c r="I295" s="56">
        <f t="shared" si="4"/>
        <v>-1.1784586462603785E-4</v>
      </c>
      <c r="J295" s="56">
        <f>H295/'סכום נכסי הקרן'!$C$41</f>
        <v>-4.4108574922546749E-7</v>
      </c>
    </row>
    <row r="296" spans="1:10">
      <c r="A296" t="s">
        <v>3380</v>
      </c>
      <c r="B296" t="s">
        <v>3381</v>
      </c>
      <c r="C296" t="s">
        <v>1865</v>
      </c>
      <c r="D296" t="s">
        <v>102</v>
      </c>
      <c r="E296" s="70">
        <v>45279</v>
      </c>
      <c r="F296" s="55">
        <v>5765.7271730000002</v>
      </c>
      <c r="G296" s="55">
        <v>-0.84742200000000001</v>
      </c>
      <c r="H296" s="55">
        <v>-4.886001999999999E-2</v>
      </c>
      <c r="I296" s="56">
        <f t="shared" si="4"/>
        <v>-1.0744600191026165E-4</v>
      </c>
      <c r="J296" s="56">
        <f>H296/'סכום נכסי הקרן'!$C$41</f>
        <v>-4.021600622496293E-7</v>
      </c>
    </row>
    <row r="297" spans="1:10">
      <c r="A297" t="s">
        <v>3382</v>
      </c>
      <c r="B297" t="s">
        <v>3383</v>
      </c>
      <c r="C297" t="s">
        <v>1865</v>
      </c>
      <c r="D297" t="s">
        <v>102</v>
      </c>
      <c r="E297" s="70">
        <v>45145</v>
      </c>
      <c r="F297" s="55">
        <v>625176.81000000006</v>
      </c>
      <c r="G297" s="55">
        <v>0.16008800000000001</v>
      </c>
      <c r="H297" s="55">
        <v>1.0008300000000001</v>
      </c>
      <c r="I297" s="56">
        <f t="shared" si="4"/>
        <v>2.2008828914078871E-3</v>
      </c>
      <c r="J297" s="56">
        <f>H297/'סכום נכסי הקרן'!$C$41</f>
        <v>8.2376932121865E-6</v>
      </c>
    </row>
    <row r="298" spans="1:10">
      <c r="A298" t="s">
        <v>3384</v>
      </c>
      <c r="B298" t="s">
        <v>3385</v>
      </c>
      <c r="C298" t="s">
        <v>1865</v>
      </c>
      <c r="D298" t="s">
        <v>102</v>
      </c>
      <c r="E298" s="70">
        <v>45288</v>
      </c>
      <c r="F298" s="55">
        <v>3890.2346929999999</v>
      </c>
      <c r="G298" s="55">
        <v>0.37514199999999998</v>
      </c>
      <c r="H298" s="55">
        <v>1.4593904999999999E-2</v>
      </c>
      <c r="I298" s="56">
        <f t="shared" si="4"/>
        <v>3.2092838777146986E-5</v>
      </c>
      <c r="J298" s="56">
        <f>H298/'סכום נכסי הקרן'!$C$41</f>
        <v>1.201204122156556E-7</v>
      </c>
    </row>
    <row r="299" spans="1:10">
      <c r="A299" t="s">
        <v>3386</v>
      </c>
      <c r="B299" t="s">
        <v>3387</v>
      </c>
      <c r="C299" t="s">
        <v>1865</v>
      </c>
      <c r="D299" t="s">
        <v>102</v>
      </c>
      <c r="E299" s="70">
        <v>45099</v>
      </c>
      <c r="F299" s="55">
        <v>178362.88950399999</v>
      </c>
      <c r="G299" s="55">
        <v>0.38185999999999998</v>
      </c>
      <c r="H299" s="55">
        <v>0.681097061</v>
      </c>
      <c r="I299" s="56">
        <f t="shared" si="4"/>
        <v>1.497771718416808E-3</v>
      </c>
      <c r="J299" s="56">
        <f>H299/'סכום נכסי הקרן'!$C$41</f>
        <v>5.6060156432559711E-6</v>
      </c>
    </row>
    <row r="300" spans="1:10">
      <c r="A300" t="s">
        <v>3386</v>
      </c>
      <c r="B300" t="s">
        <v>3388</v>
      </c>
      <c r="C300" t="s">
        <v>1865</v>
      </c>
      <c r="D300" t="s">
        <v>102</v>
      </c>
      <c r="E300" s="70">
        <v>45099</v>
      </c>
      <c r="F300" s="55">
        <v>90086.590106000003</v>
      </c>
      <c r="G300" s="55">
        <v>0.38185999999999998</v>
      </c>
      <c r="H300" s="55">
        <v>0.34400492700000002</v>
      </c>
      <c r="I300" s="56">
        <f t="shared" si="4"/>
        <v>7.5648667445452186E-4</v>
      </c>
      <c r="J300" s="56">
        <f>H300/'סכום נכסי הקרן'!$C$41</f>
        <v>2.8314569428440516E-6</v>
      </c>
    </row>
    <row r="301" spans="1:10">
      <c r="A301" t="s">
        <v>3386</v>
      </c>
      <c r="B301" t="s">
        <v>3389</v>
      </c>
      <c r="C301" t="s">
        <v>1865</v>
      </c>
      <c r="D301" t="s">
        <v>102</v>
      </c>
      <c r="E301" s="70">
        <v>45099</v>
      </c>
      <c r="F301" s="55">
        <v>7430.7321519999996</v>
      </c>
      <c r="G301" s="55">
        <v>0.38185999999999998</v>
      </c>
      <c r="H301" s="55">
        <v>2.8375016000000003E-2</v>
      </c>
      <c r="I301" s="56">
        <f t="shared" si="4"/>
        <v>6.2398296671587641E-5</v>
      </c>
      <c r="J301" s="56">
        <f>H301/'סכום נכסי הקרן'!$C$41</f>
        <v>2.3355082951038969E-7</v>
      </c>
    </row>
    <row r="302" spans="1:10">
      <c r="A302" t="s">
        <v>3390</v>
      </c>
      <c r="B302" t="s">
        <v>3391</v>
      </c>
      <c r="C302" t="s">
        <v>1865</v>
      </c>
      <c r="D302" t="s">
        <v>102</v>
      </c>
      <c r="E302" s="70">
        <v>45288</v>
      </c>
      <c r="F302" s="55">
        <v>3893.7378309999999</v>
      </c>
      <c r="G302" s="55">
        <v>0.46477299999999999</v>
      </c>
      <c r="H302" s="55">
        <v>1.8097043E-2</v>
      </c>
      <c r="I302" s="56">
        <f t="shared" si="4"/>
        <v>3.9796441277512526E-5</v>
      </c>
      <c r="J302" s="56">
        <f>H302/'סכום נכסי הקרן'!$C$41</f>
        <v>1.4895425624906048E-7</v>
      </c>
    </row>
    <row r="303" spans="1:10">
      <c r="A303" t="s">
        <v>3392</v>
      </c>
      <c r="B303" t="s">
        <v>3332</v>
      </c>
      <c r="C303" t="s">
        <v>1865</v>
      </c>
      <c r="D303" t="s">
        <v>102</v>
      </c>
      <c r="E303" s="70">
        <v>45148</v>
      </c>
      <c r="F303" s="55">
        <v>41405.734797999998</v>
      </c>
      <c r="G303" s="55">
        <v>0.43294700000000003</v>
      </c>
      <c r="H303" s="55">
        <v>0.179264908</v>
      </c>
      <c r="I303" s="56">
        <f t="shared" si="4"/>
        <v>3.9421387153363592E-4</v>
      </c>
      <c r="J303" s="56">
        <f>H303/'סכום נכסי הקרן'!$C$41</f>
        <v>1.4755046469578621E-6</v>
      </c>
    </row>
    <row r="304" spans="1:10">
      <c r="A304" t="s">
        <v>3393</v>
      </c>
      <c r="B304" t="s">
        <v>3394</v>
      </c>
      <c r="C304" t="s">
        <v>1865</v>
      </c>
      <c r="D304" t="s">
        <v>102</v>
      </c>
      <c r="E304" s="70">
        <v>45148</v>
      </c>
      <c r="F304" s="55">
        <v>33155.649554000003</v>
      </c>
      <c r="G304" s="55">
        <v>0.56599999999999995</v>
      </c>
      <c r="H304" s="55">
        <v>0.18766084000000002</v>
      </c>
      <c r="I304" s="56">
        <f t="shared" si="4"/>
        <v>4.1267701022474636E-4</v>
      </c>
      <c r="J304" s="56">
        <f>H304/'סכום נכסי הקרן'!$C$41</f>
        <v>1.5446104012281974E-6</v>
      </c>
    </row>
    <row r="305" spans="1:10">
      <c r="A305" t="s">
        <v>3393</v>
      </c>
      <c r="B305" t="s">
        <v>3395</v>
      </c>
      <c r="C305" t="s">
        <v>1865</v>
      </c>
      <c r="D305" t="s">
        <v>102</v>
      </c>
      <c r="E305" s="70">
        <v>45148</v>
      </c>
      <c r="F305" s="55">
        <v>7812.0676910000002</v>
      </c>
      <c r="G305" s="55">
        <v>0.56599999999999995</v>
      </c>
      <c r="H305" s="55">
        <v>4.4216271000000001E-2</v>
      </c>
      <c r="I305" s="56">
        <f t="shared" si="4"/>
        <v>9.7234130037823308E-5</v>
      </c>
      <c r="J305" s="56">
        <f>H305/'סכום נכסי הקרן'!$C$41</f>
        <v>3.6393800693913929E-7</v>
      </c>
    </row>
    <row r="306" spans="1:10">
      <c r="A306" t="s">
        <v>3396</v>
      </c>
      <c r="B306" t="s">
        <v>3397</v>
      </c>
      <c r="C306" t="s">
        <v>1865</v>
      </c>
      <c r="D306" t="s">
        <v>102</v>
      </c>
      <c r="E306" s="70">
        <v>45133</v>
      </c>
      <c r="F306" s="55">
        <v>11740.066212</v>
      </c>
      <c r="G306" s="55">
        <v>0.80726500000000001</v>
      </c>
      <c r="H306" s="55">
        <v>9.4773390000000013E-2</v>
      </c>
      <c r="I306" s="56">
        <f t="shared" si="4"/>
        <v>2.0841215052679011E-4</v>
      </c>
      <c r="J306" s="56">
        <f>H306/'סכום נכסי הקרן'!$C$41</f>
        <v>7.8006665617427927E-7</v>
      </c>
    </row>
    <row r="307" spans="1:10">
      <c r="A307" t="s">
        <v>3398</v>
      </c>
      <c r="B307" t="s">
        <v>3399</v>
      </c>
      <c r="C307" t="s">
        <v>1865</v>
      </c>
      <c r="D307" t="s">
        <v>102</v>
      </c>
      <c r="E307" s="70">
        <v>45133</v>
      </c>
      <c r="F307" s="55">
        <v>49954.807420999998</v>
      </c>
      <c r="G307" s="55">
        <v>0.85164200000000001</v>
      </c>
      <c r="H307" s="55">
        <v>0.425436166</v>
      </c>
      <c r="I307" s="56">
        <f t="shared" si="4"/>
        <v>9.3555866544324788E-4</v>
      </c>
      <c r="J307" s="56">
        <f>H307/'סכום נכסי הקרן'!$C$41</f>
        <v>3.5017062007302427E-6</v>
      </c>
    </row>
    <row r="308" spans="1:10">
      <c r="A308" t="s">
        <v>3400</v>
      </c>
      <c r="B308" t="s">
        <v>3401</v>
      </c>
      <c r="C308" t="s">
        <v>1865</v>
      </c>
      <c r="D308" t="s">
        <v>102</v>
      </c>
      <c r="E308" s="70">
        <v>45133</v>
      </c>
      <c r="F308" s="55">
        <v>99697.995374999999</v>
      </c>
      <c r="G308" s="55">
        <v>0.85164200000000001</v>
      </c>
      <c r="H308" s="55">
        <v>0.84907009400000011</v>
      </c>
      <c r="I308" s="56">
        <f t="shared" si="4"/>
        <v>1.8671541055830527E-3</v>
      </c>
      <c r="J308" s="56">
        <f>H308/'סכום נכסי הקרן'!$C$41</f>
        <v>6.9885784299175221E-6</v>
      </c>
    </row>
    <row r="309" spans="1:10">
      <c r="A309" t="s">
        <v>3402</v>
      </c>
      <c r="B309" t="s">
        <v>3403</v>
      </c>
      <c r="C309" t="s">
        <v>1865</v>
      </c>
      <c r="D309" t="s">
        <v>102</v>
      </c>
      <c r="E309" s="70">
        <v>45133</v>
      </c>
      <c r="F309" s="55">
        <v>132933.03936</v>
      </c>
      <c r="G309" s="55">
        <v>0.85341599999999995</v>
      </c>
      <c r="H309" s="55">
        <v>1.134472318</v>
      </c>
      <c r="I309" s="56">
        <f t="shared" si="4"/>
        <v>2.494770056315306E-3</v>
      </c>
      <c r="J309" s="56">
        <f>H309/'סכום נכסי הקרן'!$C$41</f>
        <v>9.3376846351549044E-6</v>
      </c>
    </row>
    <row r="310" spans="1:10">
      <c r="A310" t="s">
        <v>3404</v>
      </c>
      <c r="B310" t="s">
        <v>3405</v>
      </c>
      <c r="C310" t="s">
        <v>1865</v>
      </c>
      <c r="D310" t="s">
        <v>102</v>
      </c>
      <c r="E310" s="70">
        <v>45127</v>
      </c>
      <c r="F310" s="55">
        <v>192336.01196999999</v>
      </c>
      <c r="G310" s="55">
        <v>2.1140620000000001</v>
      </c>
      <c r="H310" s="55">
        <v>4.0661018439999994</v>
      </c>
      <c r="I310" s="56">
        <f t="shared" si="4"/>
        <v>8.941592461438665E-3</v>
      </c>
      <c r="J310" s="56">
        <f>H310/'סכום נכסי הקרן'!$C$41</f>
        <v>3.3467521517518261E-5</v>
      </c>
    </row>
    <row r="311" spans="1:10">
      <c r="A311" t="s">
        <v>3404</v>
      </c>
      <c r="B311" t="s">
        <v>3406</v>
      </c>
      <c r="C311" t="s">
        <v>1865</v>
      </c>
      <c r="D311" t="s">
        <v>102</v>
      </c>
      <c r="E311" s="70">
        <v>45127</v>
      </c>
      <c r="F311" s="55">
        <v>15940.465937000001</v>
      </c>
      <c r="G311" s="55">
        <v>2.1140620000000001</v>
      </c>
      <c r="H311" s="55">
        <v>0.33699127499999998</v>
      </c>
      <c r="I311" s="56">
        <f t="shared" si="4"/>
        <v>7.4106324920439066E-4</v>
      </c>
      <c r="J311" s="56">
        <f>H311/'סכום נכסי הקרן'!$C$41</f>
        <v>2.7737285439421015E-6</v>
      </c>
    </row>
    <row r="312" spans="1:10">
      <c r="A312" t="s">
        <v>3407</v>
      </c>
      <c r="B312" t="s">
        <v>3408</v>
      </c>
      <c r="C312" t="s">
        <v>1865</v>
      </c>
      <c r="D312" t="s">
        <v>102</v>
      </c>
      <c r="E312" s="70">
        <v>45127</v>
      </c>
      <c r="F312" s="55">
        <v>3616.7110840000005</v>
      </c>
      <c r="G312" s="55">
        <v>2.1140620000000001</v>
      </c>
      <c r="H312" s="55">
        <v>7.6459500999999999E-2</v>
      </c>
      <c r="I312" s="56">
        <f t="shared" si="4"/>
        <v>1.6813885238900136E-4</v>
      </c>
      <c r="J312" s="56">
        <f>H312/'סכום נכסי הקרן'!$C$41</f>
        <v>6.2932757051134237E-7</v>
      </c>
    </row>
    <row r="313" spans="1:10">
      <c r="A313" t="s">
        <v>3409</v>
      </c>
      <c r="B313" t="s">
        <v>3410</v>
      </c>
      <c r="C313" t="s">
        <v>1865</v>
      </c>
      <c r="D313" t="s">
        <v>102</v>
      </c>
      <c r="E313" s="70">
        <v>45127</v>
      </c>
      <c r="F313" s="55">
        <v>27739.247543000001</v>
      </c>
      <c r="G313" s="55">
        <v>2.1486749999999999</v>
      </c>
      <c r="H313" s="55">
        <v>0.596026214</v>
      </c>
      <c r="I313" s="56">
        <f t="shared" si="4"/>
        <v>1.3106960195270086E-3</v>
      </c>
      <c r="J313" s="56">
        <f>H313/'סכום נכסי הקרן'!$C$41</f>
        <v>4.9058092756542249E-6</v>
      </c>
    </row>
    <row r="314" spans="1:10">
      <c r="A314" t="s">
        <v>3411</v>
      </c>
      <c r="B314" t="s">
        <v>3412</v>
      </c>
      <c r="C314" t="s">
        <v>1865</v>
      </c>
      <c r="D314" t="s">
        <v>104</v>
      </c>
      <c r="E314" s="70">
        <v>45197</v>
      </c>
      <c r="F314" s="55">
        <v>88223.87</v>
      </c>
      <c r="G314" s="55">
        <v>-4.7613300000000001</v>
      </c>
      <c r="H314" s="55">
        <v>-4.2006300000000003</v>
      </c>
      <c r="I314" s="56">
        <f t="shared" si="4"/>
        <v>-9.2374276351974982E-3</v>
      </c>
      <c r="J314" s="56">
        <f>H314/'סכום נכסי הקרן'!$C$41</f>
        <v>-3.4574804150462092E-5</v>
      </c>
    </row>
    <row r="315" spans="1:10">
      <c r="A315" t="s">
        <v>3413</v>
      </c>
      <c r="B315" t="s">
        <v>3414</v>
      </c>
      <c r="C315" t="s">
        <v>1865</v>
      </c>
      <c r="D315" t="s">
        <v>104</v>
      </c>
      <c r="E315" s="70">
        <v>45195</v>
      </c>
      <c r="F315" s="55">
        <v>6411.1102780000001</v>
      </c>
      <c r="G315" s="55">
        <v>-4.4603770000000003</v>
      </c>
      <c r="H315" s="55">
        <v>-0.28595969000000004</v>
      </c>
      <c r="I315" s="56">
        <f t="shared" si="4"/>
        <v>-6.2884185061729079E-4</v>
      </c>
      <c r="J315" s="56">
        <f>H315/'סכום נכסי הקרן'!$C$41</f>
        <v>-2.3536946307284511E-6</v>
      </c>
    </row>
    <row r="316" spans="1:10">
      <c r="A316" t="s">
        <v>3415</v>
      </c>
      <c r="B316" t="s">
        <v>3416</v>
      </c>
      <c r="C316" t="s">
        <v>1865</v>
      </c>
      <c r="D316" t="s">
        <v>104</v>
      </c>
      <c r="E316" s="70">
        <v>45280</v>
      </c>
      <c r="F316" s="55">
        <v>6441.3672310000002</v>
      </c>
      <c r="G316" s="55">
        <v>-0.50404000000000004</v>
      </c>
      <c r="H316" s="55">
        <v>-3.2467072E-2</v>
      </c>
      <c r="I316" s="56">
        <f t="shared" si="4"/>
        <v>-7.1396963818938321E-5</v>
      </c>
      <c r="J316" s="56">
        <f>H316/'סכום נכסי הקרן'!$C$41</f>
        <v>-2.6723197609381246E-7</v>
      </c>
    </row>
    <row r="317" spans="1:10">
      <c r="A317" t="s">
        <v>3417</v>
      </c>
      <c r="B317" t="s">
        <v>3418</v>
      </c>
      <c r="C317" t="s">
        <v>1865</v>
      </c>
      <c r="D317" t="s">
        <v>104</v>
      </c>
      <c r="E317" s="70">
        <v>45153</v>
      </c>
      <c r="F317" s="55">
        <v>26670.685374000004</v>
      </c>
      <c r="G317" s="55">
        <v>-0.432533</v>
      </c>
      <c r="H317" s="55">
        <v>-0.115359502</v>
      </c>
      <c r="I317" s="56">
        <f t="shared" si="4"/>
        <v>-2.5368219808872026E-4</v>
      </c>
      <c r="J317" s="56">
        <f>H317/'סכום נכסי הקרן'!$C$41</f>
        <v>-9.4950809486787452E-7</v>
      </c>
    </row>
    <row r="318" spans="1:10">
      <c r="A318" t="s">
        <v>3419</v>
      </c>
      <c r="B318" t="s">
        <v>3420</v>
      </c>
      <c r="C318" t="s">
        <v>1865</v>
      </c>
      <c r="D318" t="s">
        <v>104</v>
      </c>
      <c r="E318" s="70">
        <v>45153</v>
      </c>
      <c r="F318" s="55">
        <v>8890.9641169999995</v>
      </c>
      <c r="G318" s="55">
        <v>-0.42422300000000002</v>
      </c>
      <c r="H318" s="55">
        <v>-3.7717508999999996E-2</v>
      </c>
      <c r="I318" s="56">
        <f t="shared" si="4"/>
        <v>-8.2942977593220615E-5</v>
      </c>
      <c r="J318" s="56">
        <f>H318/'סכום נכסי הקרן'!$C$41</f>
        <v>-3.104475963649003E-7</v>
      </c>
    </row>
    <row r="319" spans="1:10">
      <c r="A319" t="s">
        <v>3421</v>
      </c>
      <c r="B319" t="s">
        <v>3422</v>
      </c>
      <c r="C319" t="s">
        <v>1865</v>
      </c>
      <c r="D319" t="s">
        <v>104</v>
      </c>
      <c r="E319" s="70">
        <v>45152</v>
      </c>
      <c r="F319" s="55">
        <v>58045.048325999996</v>
      </c>
      <c r="G319" s="55">
        <v>-0.41677599999999998</v>
      </c>
      <c r="H319" s="55">
        <v>-0.241917879</v>
      </c>
      <c r="I319" s="56">
        <f t="shared" si="4"/>
        <v>-5.3199136818119299E-4</v>
      </c>
      <c r="J319" s="56">
        <f>H319/'סכום נכסי הקרן'!$C$41</f>
        <v>-1.9911925799035347E-6</v>
      </c>
    </row>
    <row r="320" spans="1:10">
      <c r="A320" t="s">
        <v>3423</v>
      </c>
      <c r="B320" t="s">
        <v>3424</v>
      </c>
      <c r="C320" t="s">
        <v>1865</v>
      </c>
      <c r="D320" t="s">
        <v>104</v>
      </c>
      <c r="E320" s="70">
        <v>45153</v>
      </c>
      <c r="F320" s="55">
        <v>19118.58555</v>
      </c>
      <c r="G320" s="55">
        <v>-0.40839799999999998</v>
      </c>
      <c r="H320" s="55">
        <v>-7.8079944999999998E-2</v>
      </c>
      <c r="I320" s="56">
        <f t="shared" si="4"/>
        <v>-1.7170230220174134E-4</v>
      </c>
      <c r="J320" s="56">
        <f>H320/'סכום נכסי הקרן'!$C$41</f>
        <v>-6.4266522080113016E-7</v>
      </c>
    </row>
    <row r="321" spans="1:10">
      <c r="A321" t="s">
        <v>3425</v>
      </c>
      <c r="B321" t="s">
        <v>3426</v>
      </c>
      <c r="C321" t="s">
        <v>1865</v>
      </c>
      <c r="D321" t="s">
        <v>104</v>
      </c>
      <c r="E321" s="70">
        <v>45281</v>
      </c>
      <c r="F321" s="55">
        <v>6669.5367649999998</v>
      </c>
      <c r="G321" s="55">
        <v>-0.41282000000000002</v>
      </c>
      <c r="H321" s="55">
        <v>-2.7533204000000002E-2</v>
      </c>
      <c r="I321" s="56">
        <f t="shared" si="4"/>
        <v>-6.0547103533310555E-5</v>
      </c>
      <c r="J321" s="56">
        <f>H321/'סכום נכסי הקרן'!$C$41</f>
        <v>-2.2662199144764463E-7</v>
      </c>
    </row>
    <row r="322" spans="1:10">
      <c r="A322" t="s">
        <v>3427</v>
      </c>
      <c r="B322" t="s">
        <v>3428</v>
      </c>
      <c r="C322" t="s">
        <v>1865</v>
      </c>
      <c r="D322" t="s">
        <v>104</v>
      </c>
      <c r="E322" s="70">
        <v>45113</v>
      </c>
      <c r="F322" s="55">
        <v>13725.853359999999</v>
      </c>
      <c r="G322" s="55">
        <v>-0.28002100000000002</v>
      </c>
      <c r="H322" s="55">
        <v>-3.8435295000000001E-2</v>
      </c>
      <c r="I322" s="56">
        <f t="shared" si="4"/>
        <v>-8.452143040447939E-5</v>
      </c>
      <c r="J322" s="56">
        <f>H322/'סכום נכסי הקרן'!$C$41</f>
        <v>-3.163555935872083E-7</v>
      </c>
    </row>
    <row r="323" spans="1:10">
      <c r="A323" t="s">
        <v>3427</v>
      </c>
      <c r="B323" t="s">
        <v>3429</v>
      </c>
      <c r="C323" t="s">
        <v>1865</v>
      </c>
      <c r="D323" t="s">
        <v>104</v>
      </c>
      <c r="E323" s="70">
        <v>45113</v>
      </c>
      <c r="F323" s="55">
        <v>21261.951050999996</v>
      </c>
      <c r="G323" s="55">
        <v>-0.28002100000000002</v>
      </c>
      <c r="H323" s="55">
        <v>-5.9537965000000005E-2</v>
      </c>
      <c r="I323" s="56">
        <f t="shared" si="4"/>
        <v>-1.3092741880013747E-4</v>
      </c>
      <c r="J323" s="56">
        <f>H323/'סכום נכסי הקרן'!$C$41</f>
        <v>-4.9004874968565833E-7</v>
      </c>
    </row>
    <row r="324" spans="1:10">
      <c r="A324" t="s">
        <v>3427</v>
      </c>
      <c r="B324" t="s">
        <v>3401</v>
      </c>
      <c r="C324" t="s">
        <v>1865</v>
      </c>
      <c r="D324" t="s">
        <v>104</v>
      </c>
      <c r="E324" s="70">
        <v>45113</v>
      </c>
      <c r="F324" s="55">
        <v>779727.93</v>
      </c>
      <c r="G324" s="55">
        <v>-0.28002100000000002</v>
      </c>
      <c r="H324" s="55">
        <v>-2.1834000000000002</v>
      </c>
      <c r="I324" s="56">
        <f t="shared" si="4"/>
        <v>-4.801422524404725E-3</v>
      </c>
      <c r="J324" s="56">
        <f>H324/'סכום נכסי הקרן'!$C$41</f>
        <v>-1.7971263211022854E-5</v>
      </c>
    </row>
    <row r="325" spans="1:10">
      <c r="A325" t="s">
        <v>3430</v>
      </c>
      <c r="B325" t="s">
        <v>3431</v>
      </c>
      <c r="C325" t="s">
        <v>1865</v>
      </c>
      <c r="D325" t="s">
        <v>104</v>
      </c>
      <c r="E325" s="70">
        <v>45113</v>
      </c>
      <c r="F325" s="55">
        <v>22258.413064</v>
      </c>
      <c r="G325" s="55">
        <v>-0.26344899999999999</v>
      </c>
      <c r="H325" s="55">
        <v>-5.8639673999999989E-2</v>
      </c>
      <c r="I325" s="56">
        <f t="shared" si="4"/>
        <v>-1.2895202508351656E-4</v>
      </c>
      <c r="J325" s="56">
        <f>H325/'סכום נכסי הקרן'!$C$41</f>
        <v>-4.8265504079077272E-7</v>
      </c>
    </row>
    <row r="326" spans="1:10">
      <c r="A326" t="s">
        <v>3432</v>
      </c>
      <c r="B326" t="s">
        <v>3433</v>
      </c>
      <c r="C326" t="s">
        <v>1865</v>
      </c>
      <c r="D326" t="s">
        <v>104</v>
      </c>
      <c r="E326" s="70">
        <v>45113</v>
      </c>
      <c r="F326" s="55">
        <v>31169.870537999999</v>
      </c>
      <c r="G326" s="55">
        <v>-0.23741899999999999</v>
      </c>
      <c r="H326" s="55">
        <v>-7.400329600000001E-2</v>
      </c>
      <c r="I326" s="56">
        <f t="shared" si="4"/>
        <v>-1.6273751593596689E-4</v>
      </c>
      <c r="J326" s="56">
        <f>H326/'סכום נכסי הקרן'!$C$41</f>
        <v>-6.0911088710233346E-7</v>
      </c>
    </row>
    <row r="327" spans="1:10">
      <c r="A327" t="s">
        <v>3434</v>
      </c>
      <c r="B327" t="s">
        <v>3435</v>
      </c>
      <c r="C327" t="s">
        <v>1865</v>
      </c>
      <c r="D327" t="s">
        <v>100</v>
      </c>
      <c r="E327" s="70">
        <v>45141</v>
      </c>
      <c r="F327" s="55">
        <v>14236.878283</v>
      </c>
      <c r="G327" s="55">
        <v>1.3473010000000001</v>
      </c>
      <c r="H327" s="55">
        <v>0.19181364199999998</v>
      </c>
      <c r="I327" s="56">
        <f t="shared" si="4"/>
        <v>4.2180926132953374E-4</v>
      </c>
      <c r="J327" s="56">
        <f>H327/'סכום נכסי הקרן'!$C$41</f>
        <v>1.5787915397301949E-6</v>
      </c>
    </row>
    <row r="328" spans="1:10">
      <c r="A328" t="s">
        <v>3436</v>
      </c>
      <c r="B328" t="s">
        <v>3437</v>
      </c>
      <c r="C328" t="s">
        <v>1865</v>
      </c>
      <c r="D328" t="s">
        <v>100</v>
      </c>
      <c r="E328" s="70">
        <v>45251</v>
      </c>
      <c r="F328" s="55">
        <v>5269.3173049999996</v>
      </c>
      <c r="G328" s="55">
        <v>-3.6627640000000001</v>
      </c>
      <c r="H328" s="55">
        <v>-0.19300264000000003</v>
      </c>
      <c r="I328" s="56">
        <f t="shared" si="4"/>
        <v>-4.2442393650525621E-4</v>
      </c>
      <c r="J328" s="56">
        <f>H328/'סכום נכסי הקרן'!$C$41</f>
        <v>-1.5885780177073777E-6</v>
      </c>
    </row>
    <row r="329" spans="1:10">
      <c r="A329" t="s">
        <v>3438</v>
      </c>
      <c r="B329" t="s">
        <v>3439</v>
      </c>
      <c r="C329" t="s">
        <v>1865</v>
      </c>
      <c r="D329" t="s">
        <v>100</v>
      </c>
      <c r="E329" s="70">
        <v>45251</v>
      </c>
      <c r="F329" s="55">
        <v>5262.8404060000003</v>
      </c>
      <c r="G329" s="55">
        <v>-3.7899940000000001</v>
      </c>
      <c r="H329" s="55">
        <v>-0.19946136</v>
      </c>
      <c r="I329" s="56">
        <f t="shared" si="4"/>
        <v>-4.38627034282495E-4</v>
      </c>
      <c r="J329" s="56">
        <f>H329/'סכום נכסי הקרן'!$C$41</f>
        <v>-1.6417388481215469E-6</v>
      </c>
    </row>
    <row r="330" spans="1:10">
      <c r="A330" t="s">
        <v>3440</v>
      </c>
      <c r="B330" t="s">
        <v>3441</v>
      </c>
      <c r="C330" t="s">
        <v>1865</v>
      </c>
      <c r="D330" t="s">
        <v>100</v>
      </c>
      <c r="E330" s="70">
        <v>45251</v>
      </c>
      <c r="F330" s="55">
        <v>10759.023187999999</v>
      </c>
      <c r="G330" s="55">
        <v>-3.8465410000000002</v>
      </c>
      <c r="H330" s="55">
        <v>-0.41385028799999996</v>
      </c>
      <c r="I330" s="56">
        <f t="shared" ref="I330:I356" si="5">H330/$H$9</f>
        <v>-9.1008065152266282E-4</v>
      </c>
      <c r="J330" s="56">
        <f>H330/'סכום נכסי הקרן'!$C$41</f>
        <v>-3.4063444424318089E-6</v>
      </c>
    </row>
    <row r="331" spans="1:10">
      <c r="A331" t="s">
        <v>3442</v>
      </c>
      <c r="B331" t="s">
        <v>3443</v>
      </c>
      <c r="C331" t="s">
        <v>1865</v>
      </c>
      <c r="D331" t="s">
        <v>100</v>
      </c>
      <c r="E331" s="70">
        <v>45250</v>
      </c>
      <c r="F331" s="55">
        <v>3571.7148739999998</v>
      </c>
      <c r="G331" s="55">
        <v>-4.2706439999999999</v>
      </c>
      <c r="H331" s="55">
        <v>-0.15253522799999999</v>
      </c>
      <c r="I331" s="56">
        <f t="shared" si="5"/>
        <v>-3.35433763618398E-4</v>
      </c>
      <c r="J331" s="56">
        <f>H331/'סכום נכסי הקרן'!$C$41</f>
        <v>-1.2554963503441342E-6</v>
      </c>
    </row>
    <row r="332" spans="1:10">
      <c r="A332" t="s">
        <v>3444</v>
      </c>
      <c r="B332" t="s">
        <v>3445</v>
      </c>
      <c r="C332" t="s">
        <v>1865</v>
      </c>
      <c r="D332" t="s">
        <v>100</v>
      </c>
      <c r="E332" s="70">
        <v>45250</v>
      </c>
      <c r="F332" s="55">
        <v>10712.960093</v>
      </c>
      <c r="G332" s="55">
        <v>-4.291849</v>
      </c>
      <c r="H332" s="55">
        <v>-0.45978408799999998</v>
      </c>
      <c r="I332" s="56">
        <f t="shared" si="5"/>
        <v>-1.0110917268874617E-3</v>
      </c>
      <c r="J332" s="56">
        <f>H332/'סכום נכסי הקרן'!$C$41</f>
        <v>-3.7844191928588871E-6</v>
      </c>
    </row>
    <row r="333" spans="1:10">
      <c r="A333" t="s">
        <v>3446</v>
      </c>
      <c r="B333" t="s">
        <v>3447</v>
      </c>
      <c r="C333" t="s">
        <v>1865</v>
      </c>
      <c r="D333" t="s">
        <v>100</v>
      </c>
      <c r="E333" s="70">
        <v>45253</v>
      </c>
      <c r="F333" s="55">
        <v>7100.4755420000001</v>
      </c>
      <c r="G333" s="55">
        <v>-4.8997299999999999</v>
      </c>
      <c r="H333" s="55">
        <v>-0.34790409500000002</v>
      </c>
      <c r="I333" s="56">
        <f t="shared" si="5"/>
        <v>-7.6506116976533898E-4</v>
      </c>
      <c r="J333" s="56">
        <f>H333/'סכום נכסי הקרן'!$C$41</f>
        <v>-2.8635504549957406E-6</v>
      </c>
    </row>
    <row r="334" spans="1:10">
      <c r="A334" t="s">
        <v>3448</v>
      </c>
      <c r="B334" t="s">
        <v>3449</v>
      </c>
      <c r="C334" t="s">
        <v>1865</v>
      </c>
      <c r="D334" t="s">
        <v>100</v>
      </c>
      <c r="E334" s="70">
        <v>45252</v>
      </c>
      <c r="F334" s="55">
        <v>7090.6546909999997</v>
      </c>
      <c r="G334" s="55">
        <v>-5.0446309999999999</v>
      </c>
      <c r="H334" s="55">
        <v>-0.35769737900000004</v>
      </c>
      <c r="I334" s="56">
        <f t="shared" si="5"/>
        <v>-7.8659716609468433E-4</v>
      </c>
      <c r="J334" s="56">
        <f>H334/'סכום נכסי הקרן'!$C$41</f>
        <v>-2.944157620180452E-6</v>
      </c>
    </row>
    <row r="335" spans="1:10">
      <c r="A335" s="57" t="s">
        <v>1869</v>
      </c>
      <c r="B335" s="113" t="s">
        <v>3562</v>
      </c>
      <c r="C335" s="113" t="s">
        <v>3562</v>
      </c>
      <c r="D335" s="113" t="s">
        <v>3562</v>
      </c>
      <c r="E335" s="113" t="s">
        <v>3562</v>
      </c>
      <c r="F335" s="127" t="s">
        <v>3562</v>
      </c>
      <c r="G335" s="113" t="s">
        <v>3562</v>
      </c>
      <c r="H335" s="59">
        <f>SUM(H336:H338)</f>
        <v>3.1401132290000002</v>
      </c>
      <c r="I335" s="58">
        <f t="shared" si="5"/>
        <v>6.9052900920133055E-3</v>
      </c>
      <c r="J335" s="58">
        <f>H335/'סכום נכסי הקרן'!$C$41</f>
        <v>2.5845837386999122E-5</v>
      </c>
    </row>
    <row r="336" spans="1:10">
      <c r="A336" t="s">
        <v>3450</v>
      </c>
      <c r="B336" t="s">
        <v>3451</v>
      </c>
      <c r="C336" t="s">
        <v>1865</v>
      </c>
      <c r="D336" t="s">
        <v>98</v>
      </c>
      <c r="E336" s="70">
        <v>45280</v>
      </c>
      <c r="F336" s="55">
        <v>96200.5</v>
      </c>
      <c r="G336" s="55">
        <v>0.80555399999999999</v>
      </c>
      <c r="H336" s="55">
        <v>0.77494697599999995</v>
      </c>
      <c r="I336" s="56">
        <f t="shared" si="5"/>
        <v>1.7041530941585266E-3</v>
      </c>
      <c r="J336" s="56">
        <f>H336/'סכום נכסי הקרן'!$C$41</f>
        <v>6.3784813045169043E-6</v>
      </c>
    </row>
    <row r="337" spans="1:10">
      <c r="A337" t="s">
        <v>3452</v>
      </c>
      <c r="B337" t="s">
        <v>3453</v>
      </c>
      <c r="C337" t="s">
        <v>1865</v>
      </c>
      <c r="D337" t="s">
        <v>98</v>
      </c>
      <c r="E337" s="70">
        <v>45280</v>
      </c>
      <c r="F337" s="55">
        <v>192401</v>
      </c>
      <c r="G337" s="55">
        <v>0.78289699999999995</v>
      </c>
      <c r="H337" s="55">
        <v>1.5063016570000003</v>
      </c>
      <c r="I337" s="56">
        <f t="shared" si="5"/>
        <v>3.3124442174901352E-3</v>
      </c>
      <c r="J337" s="56">
        <f>H337/'סכום נכסי הקרן'!$C$41</f>
        <v>1.239816046219056E-5</v>
      </c>
    </row>
    <row r="338" spans="1:10">
      <c r="A338" t="s">
        <v>3454</v>
      </c>
      <c r="B338" t="s">
        <v>3455</v>
      </c>
      <c r="C338" t="s">
        <v>1865</v>
      </c>
      <c r="D338" t="s">
        <v>98</v>
      </c>
      <c r="E338" s="70">
        <v>45279</v>
      </c>
      <c r="F338" s="55">
        <v>192401</v>
      </c>
      <c r="G338" s="55">
        <v>0.44639299999999998</v>
      </c>
      <c r="H338" s="55">
        <v>0.85886459599999998</v>
      </c>
      <c r="I338" s="56">
        <f t="shared" si="5"/>
        <v>1.888692780364644E-3</v>
      </c>
      <c r="J338" s="56">
        <f>H338/'סכום נכסי הקרן'!$C$41</f>
        <v>7.0691956202916578E-6</v>
      </c>
    </row>
    <row r="339" spans="1:10">
      <c r="A339" s="57" t="s">
        <v>3456</v>
      </c>
      <c r="B339" s="113" t="s">
        <v>3562</v>
      </c>
      <c r="C339" s="113" t="s">
        <v>3562</v>
      </c>
      <c r="D339" s="113" t="s">
        <v>3562</v>
      </c>
      <c r="E339" s="113" t="s">
        <v>3562</v>
      </c>
      <c r="F339" s="127" t="s">
        <v>3562</v>
      </c>
      <c r="G339" s="113" t="s">
        <v>3562</v>
      </c>
      <c r="H339" s="59">
        <f>H340+H348</f>
        <v>105.43266431800001</v>
      </c>
      <c r="I339" s="58">
        <f t="shared" si="5"/>
        <v>0.23185250951014358</v>
      </c>
      <c r="J339" s="58">
        <f>H339/'סכום נכסי הקרן'!$C$41</f>
        <v>8.6780166781084338E-4</v>
      </c>
    </row>
    <row r="340" spans="1:10" s="71" customFormat="1">
      <c r="A340" s="57" t="s">
        <v>1862</v>
      </c>
      <c r="B340" s="127" t="s">
        <v>3562</v>
      </c>
      <c r="C340" s="127" t="s">
        <v>3562</v>
      </c>
      <c r="D340" s="127" t="s">
        <v>3562</v>
      </c>
      <c r="E340" s="128" t="s">
        <v>3562</v>
      </c>
      <c r="F340" s="127" t="s">
        <v>3562</v>
      </c>
      <c r="G340" s="127" t="s">
        <v>3562</v>
      </c>
      <c r="H340" s="59">
        <f>SUM(H341:H347)</f>
        <v>63.006463741000005</v>
      </c>
      <c r="I340" s="58">
        <f t="shared" si="5"/>
        <v>0.13855484757219336</v>
      </c>
      <c r="J340" s="58">
        <f>H340/'סכום נכסי הקרן'!$C$41</f>
        <v>5.1859748277240938E-4</v>
      </c>
    </row>
    <row r="341" spans="1:10">
      <c r="A341" t="s">
        <v>3457</v>
      </c>
      <c r="B341" t="s">
        <v>3458</v>
      </c>
      <c r="C341" t="s">
        <v>1865</v>
      </c>
      <c r="D341" t="s">
        <v>100</v>
      </c>
      <c r="E341" s="70">
        <v>45068</v>
      </c>
      <c r="F341" s="55">
        <v>17572.994875</v>
      </c>
      <c r="G341" s="55">
        <v>14.887363000000001</v>
      </c>
      <c r="H341" s="55">
        <v>2.61615551</v>
      </c>
      <c r="I341" s="56">
        <f t="shared" si="5"/>
        <v>5.7530768494364433E-3</v>
      </c>
      <c r="J341" s="56">
        <f>H341/'סכום נכסי הקרן'!$C$41</f>
        <v>2.1533213919198374E-5</v>
      </c>
    </row>
    <row r="342" spans="1:10">
      <c r="A342" t="s">
        <v>3459</v>
      </c>
      <c r="B342" t="s">
        <v>3460</v>
      </c>
      <c r="C342" t="s">
        <v>1865</v>
      </c>
      <c r="D342" t="s">
        <v>100</v>
      </c>
      <c r="E342" s="70">
        <v>44972</v>
      </c>
      <c r="F342" s="55">
        <v>174605.18200899998</v>
      </c>
      <c r="G342" s="55">
        <v>6.601216</v>
      </c>
      <c r="H342" s="55">
        <v>11.526064815</v>
      </c>
      <c r="I342" s="56">
        <f t="shared" si="5"/>
        <v>2.5346481277131891E-2</v>
      </c>
      <c r="J342" s="56">
        <f>H342/'סכום נכסי הקרן'!$C$41</f>
        <v>9.4869444251018787E-5</v>
      </c>
    </row>
    <row r="343" spans="1:10">
      <c r="A343" t="s">
        <v>3459</v>
      </c>
      <c r="B343" t="s">
        <v>3461</v>
      </c>
      <c r="C343" t="s">
        <v>1865</v>
      </c>
      <c r="D343" t="s">
        <v>100</v>
      </c>
      <c r="E343" s="70">
        <v>45069</v>
      </c>
      <c r="F343" s="55">
        <v>138588.38310499999</v>
      </c>
      <c r="G343" s="55">
        <v>12.757655</v>
      </c>
      <c r="H343" s="55">
        <v>17.680627375</v>
      </c>
      <c r="I343" s="56">
        <f t="shared" si="5"/>
        <v>3.88807193019748E-2</v>
      </c>
      <c r="J343" s="56">
        <f>H343/'סכום נכסי הקרן'!$C$41</f>
        <v>1.4552679687283184E-4</v>
      </c>
    </row>
    <row r="344" spans="1:10">
      <c r="A344" t="s">
        <v>3459</v>
      </c>
      <c r="B344" t="s">
        <v>3462</v>
      </c>
      <c r="C344" t="s">
        <v>1865</v>
      </c>
      <c r="D344" t="s">
        <v>100</v>
      </c>
      <c r="E344" s="70">
        <v>45153</v>
      </c>
      <c r="F344" s="55">
        <v>185842.85993599999</v>
      </c>
      <c r="G344" s="55">
        <v>5.9078999999999997</v>
      </c>
      <c r="H344" s="55">
        <v>10.979409536999999</v>
      </c>
      <c r="I344" s="56">
        <f t="shared" si="5"/>
        <v>2.4144354793265477E-2</v>
      </c>
      <c r="J344" s="56">
        <f>H344/'סכום נכסי הקרן'!$C$41</f>
        <v>9.0370000316497903E-5</v>
      </c>
    </row>
    <row r="345" spans="1:10">
      <c r="A345" t="s">
        <v>3463</v>
      </c>
      <c r="B345" t="s">
        <v>3464</v>
      </c>
      <c r="C345" t="s">
        <v>1865</v>
      </c>
      <c r="D345" t="s">
        <v>100</v>
      </c>
      <c r="E345" s="70">
        <v>45126</v>
      </c>
      <c r="F345" s="55">
        <v>23681.266707999999</v>
      </c>
      <c r="G345" s="55">
        <v>-7.2860750000000003</v>
      </c>
      <c r="H345" s="55">
        <v>-1.7254348689999999</v>
      </c>
      <c r="I345" s="56">
        <f t="shared" si="5"/>
        <v>-3.7943307888659498E-3</v>
      </c>
      <c r="J345" s="56">
        <f>H345/'סכום נכסי הקרן'!$C$41</f>
        <v>-1.420181560148197E-5</v>
      </c>
    </row>
    <row r="346" spans="1:10">
      <c r="A346" t="s">
        <v>3465</v>
      </c>
      <c r="B346" t="s">
        <v>3466</v>
      </c>
      <c r="C346" t="s">
        <v>1865</v>
      </c>
      <c r="D346" t="s">
        <v>168</v>
      </c>
      <c r="E346" s="70">
        <v>45082</v>
      </c>
      <c r="F346" s="55">
        <v>45389.370658</v>
      </c>
      <c r="G346" s="55">
        <v>7.888477</v>
      </c>
      <c r="H346" s="55">
        <v>3.5805301899999993</v>
      </c>
      <c r="I346" s="56">
        <f t="shared" si="5"/>
        <v>7.8737923896570142E-3</v>
      </c>
      <c r="J346" s="56">
        <f>H346/'סכום נכסי הקרן'!$C$41</f>
        <v>2.94708484379883E-5</v>
      </c>
    </row>
    <row r="347" spans="1:10">
      <c r="A347" t="s">
        <v>3465</v>
      </c>
      <c r="B347" t="s">
        <v>3467</v>
      </c>
      <c r="C347" t="s">
        <v>1865</v>
      </c>
      <c r="D347" t="s">
        <v>168</v>
      </c>
      <c r="E347" s="70">
        <v>44972</v>
      </c>
      <c r="F347" s="55">
        <v>86977.641535999996</v>
      </c>
      <c r="G347" s="55">
        <v>21.096354000000002</v>
      </c>
      <c r="H347" s="55">
        <v>18.349111183000002</v>
      </c>
      <c r="I347" s="56">
        <f t="shared" si="5"/>
        <v>4.0350753749593675E-2</v>
      </c>
      <c r="J347" s="56">
        <f>H347/'סכום נכסי הקרן'!$C$41</f>
        <v>1.5102899457635611E-4</v>
      </c>
    </row>
    <row r="348" spans="1:10" s="71" customFormat="1">
      <c r="A348" s="57" t="s">
        <v>1869</v>
      </c>
      <c r="B348" s="127" t="s">
        <v>3562</v>
      </c>
      <c r="C348" s="127" t="s">
        <v>3562</v>
      </c>
      <c r="D348" s="127" t="s">
        <v>3562</v>
      </c>
      <c r="E348" s="127" t="s">
        <v>3562</v>
      </c>
      <c r="F348" s="127" t="s">
        <v>3562</v>
      </c>
      <c r="G348" s="127" t="s">
        <v>3562</v>
      </c>
      <c r="H348" s="59">
        <f>SUM(H349:H350)</f>
        <v>42.426200576999996</v>
      </c>
      <c r="I348" s="58">
        <f t="shared" si="5"/>
        <v>9.3297661937950208E-2</v>
      </c>
      <c r="J348" s="58">
        <f>H348/'סכום נכסי הקרן'!$C$41</f>
        <v>3.4920418503843389E-4</v>
      </c>
    </row>
    <row r="349" spans="1:10">
      <c r="A349" t="s">
        <v>3468</v>
      </c>
      <c r="B349">
        <v>10001064</v>
      </c>
      <c r="C349" t="s">
        <v>1865</v>
      </c>
      <c r="D349" t="s">
        <v>100</v>
      </c>
      <c r="E349" s="70">
        <v>45195</v>
      </c>
      <c r="F349" s="55">
        <v>444760.40688600001</v>
      </c>
      <c r="G349" s="55">
        <v>6.3506020000000003</v>
      </c>
      <c r="H349" s="55">
        <v>28.244964932999995</v>
      </c>
      <c r="I349" s="56">
        <f t="shared" si="5"/>
        <v>6.2112306874749362E-2</v>
      </c>
      <c r="J349" s="56">
        <f>H349/'סכום נכסי הקרן'!$C$41</f>
        <v>2.3248039717736253E-4</v>
      </c>
    </row>
    <row r="350" spans="1:10">
      <c r="A350" t="s">
        <v>3468</v>
      </c>
      <c r="B350" t="s">
        <v>3469</v>
      </c>
      <c r="C350" t="s">
        <v>1865</v>
      </c>
      <c r="D350" t="s">
        <v>100</v>
      </c>
      <c r="E350" s="70">
        <v>45252</v>
      </c>
      <c r="F350" s="55">
        <v>297586.103306</v>
      </c>
      <c r="G350" s="55">
        <v>4.7654230000000002</v>
      </c>
      <c r="H350" s="55">
        <v>14.181235644000001</v>
      </c>
      <c r="I350" s="56">
        <f t="shared" si="5"/>
        <v>3.1185355063200852E-2</v>
      </c>
      <c r="J350" s="56">
        <f>H350/'סכום נכסי הקרן'!$C$41</f>
        <v>1.1672378786107135E-4</v>
      </c>
    </row>
    <row r="351" spans="1:10">
      <c r="A351" s="57" t="s">
        <v>1874</v>
      </c>
      <c r="B351" s="113" t="s">
        <v>3562</v>
      </c>
      <c r="C351" s="113" t="s">
        <v>3562</v>
      </c>
      <c r="D351" s="113" t="s">
        <v>3562</v>
      </c>
      <c r="E351" s="113" t="s">
        <v>3562</v>
      </c>
      <c r="F351" s="59">
        <v>0</v>
      </c>
      <c r="G351" s="113" t="s">
        <v>3562</v>
      </c>
      <c r="H351" s="59">
        <v>0</v>
      </c>
      <c r="I351" s="58">
        <f t="shared" si="5"/>
        <v>0</v>
      </c>
      <c r="J351" s="58">
        <f>H351/'סכום נכסי הקרן'!$C$41</f>
        <v>0</v>
      </c>
    </row>
    <row r="352" spans="1:10">
      <c r="A352" t="s">
        <v>177</v>
      </c>
      <c r="B352" t="s">
        <v>177</v>
      </c>
      <c r="C352" t="s">
        <v>177</v>
      </c>
      <c r="D352" t="s">
        <v>177</v>
      </c>
      <c r="E352" s="113" t="s">
        <v>3562</v>
      </c>
      <c r="F352" s="55">
        <v>0</v>
      </c>
      <c r="G352" s="55">
        <v>0</v>
      </c>
      <c r="H352" s="55">
        <v>0</v>
      </c>
      <c r="I352" s="56">
        <f t="shared" si="5"/>
        <v>0</v>
      </c>
      <c r="J352" s="56">
        <f>H352/'סכום נכסי הקרן'!$C$41</f>
        <v>0</v>
      </c>
    </row>
    <row r="353" spans="1:10">
      <c r="A353" s="57" t="s">
        <v>1869</v>
      </c>
      <c r="B353" s="113" t="s">
        <v>3562</v>
      </c>
      <c r="C353" s="113" t="s">
        <v>3562</v>
      </c>
      <c r="D353" s="113" t="s">
        <v>3562</v>
      </c>
      <c r="E353" s="113" t="s">
        <v>3562</v>
      </c>
      <c r="F353" s="59">
        <v>0</v>
      </c>
      <c r="G353" s="113" t="s">
        <v>3562</v>
      </c>
      <c r="H353" s="59">
        <v>0</v>
      </c>
      <c r="I353" s="58">
        <f t="shared" si="5"/>
        <v>0</v>
      </c>
      <c r="J353" s="58">
        <f>H353/'סכום נכסי הקרן'!$C$41</f>
        <v>0</v>
      </c>
    </row>
    <row r="354" spans="1:10">
      <c r="A354" t="s">
        <v>177</v>
      </c>
      <c r="B354" t="s">
        <v>177</v>
      </c>
      <c r="C354" t="s">
        <v>177</v>
      </c>
      <c r="D354" t="s">
        <v>177</v>
      </c>
      <c r="E354" s="113" t="s">
        <v>3562</v>
      </c>
      <c r="F354" s="55">
        <v>0</v>
      </c>
      <c r="G354" s="55">
        <v>0</v>
      </c>
      <c r="H354" s="55">
        <v>0</v>
      </c>
      <c r="I354" s="56">
        <f t="shared" si="5"/>
        <v>0</v>
      </c>
      <c r="J354" s="56">
        <f>H354/'סכום נכסי הקרן'!$C$41</f>
        <v>0</v>
      </c>
    </row>
    <row r="355" spans="1:10">
      <c r="A355" s="57" t="s">
        <v>819</v>
      </c>
      <c r="B355" s="113" t="s">
        <v>3562</v>
      </c>
      <c r="C355" s="113" t="s">
        <v>3562</v>
      </c>
      <c r="D355" s="113" t="s">
        <v>3562</v>
      </c>
      <c r="E355" s="113" t="s">
        <v>3562</v>
      </c>
      <c r="F355" s="59">
        <v>0</v>
      </c>
      <c r="G355" s="113" t="s">
        <v>3562</v>
      </c>
      <c r="H355" s="59">
        <v>0</v>
      </c>
      <c r="I355" s="58">
        <f t="shared" si="5"/>
        <v>0</v>
      </c>
      <c r="J355" s="58">
        <f>H355/'סכום נכסי הקרן'!$C$41</f>
        <v>0</v>
      </c>
    </row>
    <row r="356" spans="1:10">
      <c r="A356" t="s">
        <v>177</v>
      </c>
      <c r="B356" t="s">
        <v>177</v>
      </c>
      <c r="C356" t="s">
        <v>177</v>
      </c>
      <c r="D356" t="s">
        <v>177</v>
      </c>
      <c r="E356" s="113" t="s">
        <v>3562</v>
      </c>
      <c r="F356" s="55">
        <v>0</v>
      </c>
      <c r="G356" s="55">
        <v>0</v>
      </c>
      <c r="H356" s="55">
        <v>0</v>
      </c>
      <c r="I356" s="56">
        <f t="shared" si="5"/>
        <v>0</v>
      </c>
      <c r="J356" s="56">
        <f>H356/'סכום נכסי הקרן'!$C$41</f>
        <v>0</v>
      </c>
    </row>
    <row r="357" spans="1:10">
      <c r="A357" t="s">
        <v>186</v>
      </c>
      <c r="B357" s="113" t="s">
        <v>3562</v>
      </c>
      <c r="C357" s="113" t="s">
        <v>3562</v>
      </c>
      <c r="D357" s="113" t="s">
        <v>3562</v>
      </c>
      <c r="E357" s="113" t="s">
        <v>3562</v>
      </c>
      <c r="F357" s="113" t="s">
        <v>3562</v>
      </c>
      <c r="G357" s="113" t="s">
        <v>3562</v>
      </c>
      <c r="H357" s="113" t="s">
        <v>3562</v>
      </c>
      <c r="I357" s="113" t="s">
        <v>3562</v>
      </c>
      <c r="J357" s="113" t="s">
        <v>3562</v>
      </c>
    </row>
    <row r="358" spans="1:10">
      <c r="A358" t="s">
        <v>298</v>
      </c>
      <c r="B358" s="113" t="s">
        <v>3562</v>
      </c>
      <c r="C358" s="113" t="s">
        <v>3562</v>
      </c>
      <c r="D358" s="113" t="s">
        <v>3562</v>
      </c>
      <c r="E358" s="113" t="s">
        <v>3562</v>
      </c>
      <c r="F358" s="113" t="s">
        <v>3562</v>
      </c>
      <c r="G358" s="113" t="s">
        <v>3562</v>
      </c>
      <c r="H358" s="113" t="s">
        <v>3562</v>
      </c>
      <c r="I358" s="113" t="s">
        <v>3562</v>
      </c>
      <c r="J358" s="113" t="s">
        <v>3562</v>
      </c>
    </row>
    <row r="359" spans="1:10">
      <c r="A359" t="s">
        <v>299</v>
      </c>
      <c r="B359" s="113" t="s">
        <v>3562</v>
      </c>
      <c r="C359" s="113" t="s">
        <v>3562</v>
      </c>
      <c r="D359" s="113" t="s">
        <v>3562</v>
      </c>
      <c r="E359" s="113" t="s">
        <v>3562</v>
      </c>
      <c r="F359" s="113" t="s">
        <v>3562</v>
      </c>
      <c r="G359" s="113" t="s">
        <v>3562</v>
      </c>
      <c r="H359" s="113" t="s">
        <v>3562</v>
      </c>
      <c r="I359" s="113" t="s">
        <v>3562</v>
      </c>
      <c r="J359" s="113" t="s">
        <v>3562</v>
      </c>
    </row>
    <row r="360" spans="1:10">
      <c r="A360" t="s">
        <v>300</v>
      </c>
      <c r="B360" s="113" t="s">
        <v>3562</v>
      </c>
      <c r="C360" s="113" t="s">
        <v>3562</v>
      </c>
      <c r="D360" s="113" t="s">
        <v>3562</v>
      </c>
      <c r="E360" s="113" t="s">
        <v>3562</v>
      </c>
      <c r="F360" s="113" t="s">
        <v>3562</v>
      </c>
      <c r="G360" s="113" t="s">
        <v>3562</v>
      </c>
      <c r="H360" s="113" t="s">
        <v>3562</v>
      </c>
      <c r="I360" s="113" t="s">
        <v>3562</v>
      </c>
      <c r="J360" s="113" t="s">
        <v>3562</v>
      </c>
    </row>
    <row r="361" spans="1:10" hidden="1">
      <c r="B361" s="13"/>
      <c r="C361" s="13"/>
    </row>
    <row r="362" spans="1:10" hidden="1">
      <c r="B362" s="13"/>
      <c r="C362" s="13"/>
    </row>
    <row r="363" spans="1:10" hidden="1">
      <c r="B363" s="13"/>
      <c r="C363" s="13"/>
    </row>
    <row r="364" spans="1:10" hidden="1">
      <c r="B364" s="13"/>
      <c r="C364" s="13"/>
    </row>
    <row r="365" spans="1:10" hidden="1">
      <c r="B365" s="13"/>
      <c r="C365" s="13"/>
    </row>
    <row r="366" spans="1:10" hidden="1">
      <c r="B366" s="13"/>
      <c r="C366" s="13"/>
    </row>
    <row r="367" spans="1:10" hidden="1">
      <c r="B367" s="13"/>
      <c r="C367" s="13"/>
    </row>
    <row r="368" spans="1:10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3561</v>
      </c>
    </row>
    <row r="2" spans="1:21" s="1" customFormat="1">
      <c r="A2" s="2" t="s">
        <v>1</v>
      </c>
      <c r="B2" s="9" t="s">
        <v>2772</v>
      </c>
    </row>
    <row r="3" spans="1:21" s="1" customFormat="1">
      <c r="A3" s="2" t="s">
        <v>2</v>
      </c>
      <c r="B3" s="20" t="s">
        <v>2773</v>
      </c>
    </row>
    <row r="4" spans="1:21" s="1" customFormat="1">
      <c r="A4" s="2" t="s">
        <v>3</v>
      </c>
      <c r="B4" s="61" t="s">
        <v>165</v>
      </c>
    </row>
    <row r="5" spans="1:21" ht="18.75">
      <c r="A5" s="88" t="s">
        <v>124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0"/>
    </row>
    <row r="6" spans="1:21" s="15" customFormat="1">
      <c r="A6" s="32" t="s">
        <v>92</v>
      </c>
      <c r="B6" s="33" t="s">
        <v>46</v>
      </c>
      <c r="C6" s="33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33" t="s">
        <v>5</v>
      </c>
      <c r="N6" s="33" t="s">
        <v>69</v>
      </c>
      <c r="O6" s="33" t="s">
        <v>54</v>
      </c>
      <c r="P6" s="34" t="s">
        <v>151</v>
      </c>
      <c r="Q6" s="13"/>
      <c r="R6" s="13"/>
      <c r="S6" s="13"/>
      <c r="T6" s="13"/>
      <c r="U6" s="13"/>
    </row>
    <row r="7" spans="1:21" s="15" customFormat="1">
      <c r="A7" s="105" t="s">
        <v>3562</v>
      </c>
      <c r="B7" s="106" t="s">
        <v>3562</v>
      </c>
      <c r="C7" s="106" t="s">
        <v>3562</v>
      </c>
      <c r="D7" s="106" t="s">
        <v>3562</v>
      </c>
      <c r="E7" s="106" t="s">
        <v>3562</v>
      </c>
      <c r="F7" s="16" t="s">
        <v>70</v>
      </c>
      <c r="G7" s="16" t="s">
        <v>71</v>
      </c>
      <c r="H7" s="106" t="s">
        <v>3562</v>
      </c>
      <c r="I7" s="16" t="s">
        <v>7</v>
      </c>
      <c r="J7" s="16" t="s">
        <v>7</v>
      </c>
      <c r="K7" s="16" t="s">
        <v>152</v>
      </c>
      <c r="L7" s="106" t="s">
        <v>3562</v>
      </c>
      <c r="M7" s="16" t="s">
        <v>6</v>
      </c>
      <c r="N7" s="16" t="s">
        <v>7</v>
      </c>
      <c r="O7" s="21" t="s">
        <v>7</v>
      </c>
      <c r="P7" s="29" t="s">
        <v>7</v>
      </c>
      <c r="Q7" s="13"/>
      <c r="R7" s="13"/>
      <c r="S7" s="13"/>
      <c r="T7" s="13"/>
      <c r="U7" s="13"/>
    </row>
    <row r="8" spans="1:21" s="17" customFormat="1" ht="20.25">
      <c r="A8" s="107" t="s">
        <v>3562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4" t="s">
        <v>75</v>
      </c>
      <c r="P8" s="24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116</v>
      </c>
      <c r="B9" s="108" t="s">
        <v>3562</v>
      </c>
      <c r="C9" s="108" t="s">
        <v>3562</v>
      </c>
      <c r="D9" s="108" t="s">
        <v>3562</v>
      </c>
      <c r="E9" s="108" t="s">
        <v>3562</v>
      </c>
      <c r="F9" s="108" t="s">
        <v>3562</v>
      </c>
      <c r="G9" s="108" t="s">
        <v>3562</v>
      </c>
      <c r="H9" s="108" t="s">
        <v>3562</v>
      </c>
      <c r="I9" s="108" t="s">
        <v>3562</v>
      </c>
      <c r="J9" s="108" t="s">
        <v>3562</v>
      </c>
      <c r="K9" s="53">
        <v>0</v>
      </c>
      <c r="L9" s="108" t="s">
        <v>3562</v>
      </c>
      <c r="M9" s="53">
        <v>0</v>
      </c>
      <c r="N9" s="108" t="s">
        <v>3562</v>
      </c>
      <c r="O9" s="54">
        <v>0</v>
      </c>
      <c r="P9" s="54">
        <v>0</v>
      </c>
      <c r="Q9" s="13"/>
      <c r="R9" s="13"/>
      <c r="S9" s="13"/>
      <c r="T9" s="13"/>
      <c r="U9" s="13"/>
    </row>
    <row r="10" spans="1:21">
      <c r="A10" s="57" t="s">
        <v>172</v>
      </c>
      <c r="B10" s="112" t="s">
        <v>3562</v>
      </c>
      <c r="C10" s="113" t="s">
        <v>3562</v>
      </c>
      <c r="D10" s="113" t="s">
        <v>3562</v>
      </c>
      <c r="E10" s="113" t="s">
        <v>3562</v>
      </c>
      <c r="F10" s="113" t="s">
        <v>3562</v>
      </c>
      <c r="G10" s="59">
        <v>0</v>
      </c>
      <c r="H10" s="113" t="s">
        <v>3562</v>
      </c>
      <c r="I10" s="113" t="s">
        <v>3562</v>
      </c>
      <c r="J10" s="58">
        <v>0</v>
      </c>
      <c r="K10" s="59">
        <v>0</v>
      </c>
      <c r="L10" s="113" t="s">
        <v>3562</v>
      </c>
      <c r="M10" s="59">
        <v>0</v>
      </c>
      <c r="N10" s="113" t="s">
        <v>3562</v>
      </c>
      <c r="O10" s="58">
        <v>0</v>
      </c>
      <c r="P10" s="58">
        <v>0</v>
      </c>
    </row>
    <row r="11" spans="1:21">
      <c r="A11" s="57" t="s">
        <v>1888</v>
      </c>
      <c r="B11" s="112" t="s">
        <v>3562</v>
      </c>
      <c r="C11" s="113" t="s">
        <v>3562</v>
      </c>
      <c r="D11" s="113" t="s">
        <v>3562</v>
      </c>
      <c r="E11" s="113" t="s">
        <v>3562</v>
      </c>
      <c r="F11" s="113" t="s">
        <v>3562</v>
      </c>
      <c r="G11" s="59">
        <v>0</v>
      </c>
      <c r="H11" s="113" t="s">
        <v>3562</v>
      </c>
      <c r="I11" s="113" t="s">
        <v>3562</v>
      </c>
      <c r="J11" s="58">
        <v>0</v>
      </c>
      <c r="K11" s="59">
        <v>0</v>
      </c>
      <c r="L11" s="113" t="s">
        <v>3562</v>
      </c>
      <c r="M11" s="59">
        <v>0</v>
      </c>
      <c r="N11" s="113" t="s">
        <v>3562</v>
      </c>
      <c r="O11" s="58">
        <v>0</v>
      </c>
      <c r="P11" s="58">
        <v>0</v>
      </c>
    </row>
    <row r="12" spans="1:21">
      <c r="A12" t="s">
        <v>177</v>
      </c>
      <c r="B12" t="s">
        <v>177</v>
      </c>
      <c r="C12" s="113" t="s">
        <v>3562</v>
      </c>
      <c r="D12" t="s">
        <v>177</v>
      </c>
      <c r="E12" s="113" t="s">
        <v>3562</v>
      </c>
      <c r="F12" s="113" t="s">
        <v>3562</v>
      </c>
      <c r="G12" s="55">
        <v>0</v>
      </c>
      <c r="H12" t="s">
        <v>177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1">
      <c r="A13" s="57" t="s">
        <v>1889</v>
      </c>
      <c r="B13" s="112" t="s">
        <v>3562</v>
      </c>
      <c r="C13" s="113" t="s">
        <v>3562</v>
      </c>
      <c r="D13" s="113" t="s">
        <v>3562</v>
      </c>
      <c r="E13" s="113" t="s">
        <v>3562</v>
      </c>
      <c r="F13" s="113" t="s">
        <v>3562</v>
      </c>
      <c r="G13" s="59">
        <v>0</v>
      </c>
      <c r="H13" s="113" t="s">
        <v>3562</v>
      </c>
      <c r="I13" s="113" t="s">
        <v>3562</v>
      </c>
      <c r="J13" s="58">
        <v>0</v>
      </c>
      <c r="K13" s="59">
        <v>0</v>
      </c>
      <c r="L13" s="113" t="s">
        <v>3562</v>
      </c>
      <c r="M13" s="59">
        <v>0</v>
      </c>
      <c r="N13" s="113" t="s">
        <v>3562</v>
      </c>
      <c r="O13" s="58">
        <v>0</v>
      </c>
      <c r="P13" s="58">
        <v>0</v>
      </c>
    </row>
    <row r="14" spans="1:21">
      <c r="A14" t="s">
        <v>177</v>
      </c>
      <c r="B14" t="s">
        <v>177</v>
      </c>
      <c r="C14" s="113" t="s">
        <v>3562</v>
      </c>
      <c r="D14" t="s">
        <v>177</v>
      </c>
      <c r="E14" s="113" t="s">
        <v>3562</v>
      </c>
      <c r="F14" s="113" t="s">
        <v>3562</v>
      </c>
      <c r="G14" s="55">
        <v>0</v>
      </c>
      <c r="H14" t="s">
        <v>177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1">
      <c r="A15" s="57" t="s">
        <v>1890</v>
      </c>
      <c r="B15" s="112" t="s">
        <v>3562</v>
      </c>
      <c r="C15" s="113" t="s">
        <v>3562</v>
      </c>
      <c r="D15" s="113" t="s">
        <v>3562</v>
      </c>
      <c r="E15" s="113" t="s">
        <v>3562</v>
      </c>
      <c r="F15" s="113" t="s">
        <v>3562</v>
      </c>
      <c r="G15" s="59">
        <v>0</v>
      </c>
      <c r="H15" s="113" t="s">
        <v>3562</v>
      </c>
      <c r="I15" s="113" t="s">
        <v>3562</v>
      </c>
      <c r="J15" s="58">
        <v>0</v>
      </c>
      <c r="K15" s="59">
        <v>0</v>
      </c>
      <c r="L15" s="113" t="s">
        <v>3562</v>
      </c>
      <c r="M15" s="59">
        <v>0</v>
      </c>
      <c r="N15" s="113" t="s">
        <v>3562</v>
      </c>
      <c r="O15" s="58">
        <v>0</v>
      </c>
      <c r="P15" s="58">
        <v>0</v>
      </c>
    </row>
    <row r="16" spans="1:21">
      <c r="A16" s="57" t="s">
        <v>1891</v>
      </c>
      <c r="B16" s="112" t="s">
        <v>3562</v>
      </c>
      <c r="C16" s="113" t="s">
        <v>3562</v>
      </c>
      <c r="D16" s="113" t="s">
        <v>3562</v>
      </c>
      <c r="E16" s="113" t="s">
        <v>3562</v>
      </c>
      <c r="F16" s="113" t="s">
        <v>3562</v>
      </c>
      <c r="G16" s="59">
        <v>0</v>
      </c>
      <c r="H16" s="113" t="s">
        <v>3562</v>
      </c>
      <c r="I16" s="113" t="s">
        <v>3562</v>
      </c>
      <c r="J16" s="58">
        <v>0</v>
      </c>
      <c r="K16" s="59">
        <v>0</v>
      </c>
      <c r="L16" s="113" t="s">
        <v>3562</v>
      </c>
      <c r="M16" s="59">
        <v>0</v>
      </c>
      <c r="N16" s="113" t="s">
        <v>3562</v>
      </c>
      <c r="O16" s="58">
        <v>0</v>
      </c>
      <c r="P16" s="58">
        <v>0</v>
      </c>
    </row>
    <row r="17" spans="1:16">
      <c r="A17" t="s">
        <v>177</v>
      </c>
      <c r="B17" t="s">
        <v>177</v>
      </c>
      <c r="C17" s="113" t="s">
        <v>3562</v>
      </c>
      <c r="D17" t="s">
        <v>177</v>
      </c>
      <c r="E17" s="113" t="s">
        <v>3562</v>
      </c>
      <c r="F17" s="113" t="s">
        <v>3562</v>
      </c>
      <c r="G17" s="55">
        <v>0</v>
      </c>
      <c r="H17" t="s">
        <v>177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1892</v>
      </c>
      <c r="B18" s="112" t="s">
        <v>3562</v>
      </c>
      <c r="C18" s="113" t="s">
        <v>3562</v>
      </c>
      <c r="D18" s="113" t="s">
        <v>3562</v>
      </c>
      <c r="E18" s="113" t="s">
        <v>3562</v>
      </c>
      <c r="F18" s="113" t="s">
        <v>3562</v>
      </c>
      <c r="G18" s="59">
        <v>0</v>
      </c>
      <c r="H18" s="113" t="s">
        <v>3562</v>
      </c>
      <c r="I18" s="113" t="s">
        <v>3562</v>
      </c>
      <c r="J18" s="58">
        <v>0</v>
      </c>
      <c r="K18" s="59">
        <v>0</v>
      </c>
      <c r="L18" s="113" t="s">
        <v>3562</v>
      </c>
      <c r="M18" s="59">
        <v>0</v>
      </c>
      <c r="N18" s="113" t="s">
        <v>3562</v>
      </c>
      <c r="O18" s="58">
        <v>0</v>
      </c>
      <c r="P18" s="58">
        <v>0</v>
      </c>
    </row>
    <row r="19" spans="1:16">
      <c r="A19" t="s">
        <v>177</v>
      </c>
      <c r="B19" t="s">
        <v>177</v>
      </c>
      <c r="C19" s="113" t="s">
        <v>3562</v>
      </c>
      <c r="D19" t="s">
        <v>177</v>
      </c>
      <c r="E19" s="113" t="s">
        <v>3562</v>
      </c>
      <c r="F19" s="113" t="s">
        <v>3562</v>
      </c>
      <c r="G19" s="55">
        <v>0</v>
      </c>
      <c r="H19" t="s">
        <v>177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1893</v>
      </c>
      <c r="B20" s="112" t="s">
        <v>3562</v>
      </c>
      <c r="C20" s="113" t="s">
        <v>3562</v>
      </c>
      <c r="D20" s="113" t="s">
        <v>3562</v>
      </c>
      <c r="E20" s="113" t="s">
        <v>3562</v>
      </c>
      <c r="F20" s="113" t="s">
        <v>3562</v>
      </c>
      <c r="G20" s="59">
        <v>0</v>
      </c>
      <c r="H20" s="113" t="s">
        <v>3562</v>
      </c>
      <c r="I20" s="113" t="s">
        <v>3562</v>
      </c>
      <c r="J20" s="58">
        <v>0</v>
      </c>
      <c r="K20" s="59">
        <v>0</v>
      </c>
      <c r="L20" s="113" t="s">
        <v>3562</v>
      </c>
      <c r="M20" s="59">
        <v>0</v>
      </c>
      <c r="N20" s="113" t="s">
        <v>3562</v>
      </c>
      <c r="O20" s="58">
        <v>0</v>
      </c>
      <c r="P20" s="58">
        <v>0</v>
      </c>
    </row>
    <row r="21" spans="1:16">
      <c r="A21" t="s">
        <v>177</v>
      </c>
      <c r="B21" t="s">
        <v>177</v>
      </c>
      <c r="C21" s="113" t="s">
        <v>3562</v>
      </c>
      <c r="D21" t="s">
        <v>177</v>
      </c>
      <c r="E21" s="113" t="s">
        <v>3562</v>
      </c>
      <c r="F21" s="113" t="s">
        <v>3562</v>
      </c>
      <c r="G21" s="55">
        <v>0</v>
      </c>
      <c r="H21" t="s">
        <v>177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1894</v>
      </c>
      <c r="B22" s="112" t="s">
        <v>3562</v>
      </c>
      <c r="C22" s="113" t="s">
        <v>3562</v>
      </c>
      <c r="D22" s="113" t="s">
        <v>3562</v>
      </c>
      <c r="E22" s="113" t="s">
        <v>3562</v>
      </c>
      <c r="F22" s="113" t="s">
        <v>3562</v>
      </c>
      <c r="G22" s="59">
        <v>0</v>
      </c>
      <c r="H22" s="113" t="s">
        <v>3562</v>
      </c>
      <c r="I22" s="113" t="s">
        <v>3562</v>
      </c>
      <c r="J22" s="58">
        <v>0</v>
      </c>
      <c r="K22" s="59">
        <v>0</v>
      </c>
      <c r="L22" s="113" t="s">
        <v>3562</v>
      </c>
      <c r="M22" s="59">
        <v>0</v>
      </c>
      <c r="N22" s="113" t="s">
        <v>3562</v>
      </c>
      <c r="O22" s="58">
        <v>0</v>
      </c>
      <c r="P22" s="58">
        <v>0</v>
      </c>
    </row>
    <row r="23" spans="1:16">
      <c r="A23" t="s">
        <v>177</v>
      </c>
      <c r="B23" t="s">
        <v>177</v>
      </c>
      <c r="C23" s="113" t="s">
        <v>3562</v>
      </c>
      <c r="D23" t="s">
        <v>177</v>
      </c>
      <c r="E23" s="113" t="s">
        <v>3562</v>
      </c>
      <c r="F23" s="113" t="s">
        <v>3562</v>
      </c>
      <c r="G23" s="55">
        <v>0</v>
      </c>
      <c r="H23" t="s">
        <v>177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184</v>
      </c>
      <c r="B24" s="112" t="s">
        <v>3562</v>
      </c>
      <c r="C24" s="113" t="s">
        <v>3562</v>
      </c>
      <c r="D24" s="113" t="s">
        <v>3562</v>
      </c>
      <c r="E24" s="113" t="s">
        <v>3562</v>
      </c>
      <c r="F24" s="113" t="s">
        <v>3562</v>
      </c>
      <c r="G24" s="59">
        <v>0</v>
      </c>
      <c r="H24" s="113" t="s">
        <v>3562</v>
      </c>
      <c r="I24" s="113" t="s">
        <v>3562</v>
      </c>
      <c r="J24" s="58">
        <v>0</v>
      </c>
      <c r="K24" s="59">
        <v>0</v>
      </c>
      <c r="L24" s="113" t="s">
        <v>3562</v>
      </c>
      <c r="M24" s="59">
        <v>0</v>
      </c>
      <c r="N24" s="113" t="s">
        <v>3562</v>
      </c>
      <c r="O24" s="58">
        <v>0</v>
      </c>
      <c r="P24" s="58">
        <v>0</v>
      </c>
    </row>
    <row r="25" spans="1:16">
      <c r="A25" s="57" t="s">
        <v>1888</v>
      </c>
      <c r="B25" s="112" t="s">
        <v>3562</v>
      </c>
      <c r="C25" s="113" t="s">
        <v>3562</v>
      </c>
      <c r="D25" s="113" t="s">
        <v>3562</v>
      </c>
      <c r="E25" s="113" t="s">
        <v>3562</v>
      </c>
      <c r="F25" s="113" t="s">
        <v>3562</v>
      </c>
      <c r="G25" s="59">
        <v>0</v>
      </c>
      <c r="H25" s="113" t="s">
        <v>3562</v>
      </c>
      <c r="I25" s="113" t="s">
        <v>3562</v>
      </c>
      <c r="J25" s="58">
        <v>0</v>
      </c>
      <c r="K25" s="59">
        <v>0</v>
      </c>
      <c r="L25" s="113" t="s">
        <v>3562</v>
      </c>
      <c r="M25" s="59">
        <v>0</v>
      </c>
      <c r="N25" s="113" t="s">
        <v>3562</v>
      </c>
      <c r="O25" s="58">
        <v>0</v>
      </c>
      <c r="P25" s="58">
        <v>0</v>
      </c>
    </row>
    <row r="26" spans="1:16">
      <c r="A26" t="s">
        <v>177</v>
      </c>
      <c r="B26" t="s">
        <v>177</v>
      </c>
      <c r="C26" s="113" t="s">
        <v>3562</v>
      </c>
      <c r="D26" t="s">
        <v>177</v>
      </c>
      <c r="E26" s="113" t="s">
        <v>3562</v>
      </c>
      <c r="F26" s="113" t="s">
        <v>3562</v>
      </c>
      <c r="G26" s="55">
        <v>0</v>
      </c>
      <c r="H26" t="s">
        <v>177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1889</v>
      </c>
      <c r="B27" s="112" t="s">
        <v>3562</v>
      </c>
      <c r="C27" s="113" t="s">
        <v>3562</v>
      </c>
      <c r="D27" s="113" t="s">
        <v>3562</v>
      </c>
      <c r="E27" s="113" t="s">
        <v>3562</v>
      </c>
      <c r="F27" s="113" t="s">
        <v>3562</v>
      </c>
      <c r="G27" s="59">
        <v>0</v>
      </c>
      <c r="H27" s="113" t="s">
        <v>3562</v>
      </c>
      <c r="I27" s="113" t="s">
        <v>3562</v>
      </c>
      <c r="J27" s="58">
        <v>0</v>
      </c>
      <c r="K27" s="59">
        <v>0</v>
      </c>
      <c r="L27" s="113" t="s">
        <v>3562</v>
      </c>
      <c r="M27" s="59">
        <v>0</v>
      </c>
      <c r="N27" s="113" t="s">
        <v>3562</v>
      </c>
      <c r="O27" s="58">
        <v>0</v>
      </c>
      <c r="P27" s="58">
        <v>0</v>
      </c>
    </row>
    <row r="28" spans="1:16">
      <c r="A28" t="s">
        <v>177</v>
      </c>
      <c r="B28" t="s">
        <v>177</v>
      </c>
      <c r="C28" s="113" t="s">
        <v>3562</v>
      </c>
      <c r="D28" t="s">
        <v>177</v>
      </c>
      <c r="E28" s="113" t="s">
        <v>3562</v>
      </c>
      <c r="F28" s="113" t="s">
        <v>3562</v>
      </c>
      <c r="G28" s="55">
        <v>0</v>
      </c>
      <c r="H28" t="s">
        <v>177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1890</v>
      </c>
      <c r="B29" s="112" t="s">
        <v>3562</v>
      </c>
      <c r="C29" s="113" t="s">
        <v>3562</v>
      </c>
      <c r="D29" s="113" t="s">
        <v>3562</v>
      </c>
      <c r="E29" s="113" t="s">
        <v>3562</v>
      </c>
      <c r="F29" s="113" t="s">
        <v>3562</v>
      </c>
      <c r="G29" s="59">
        <v>0</v>
      </c>
      <c r="H29" s="113" t="s">
        <v>3562</v>
      </c>
      <c r="I29" s="113" t="s">
        <v>3562</v>
      </c>
      <c r="J29" s="58">
        <v>0</v>
      </c>
      <c r="K29" s="59">
        <v>0</v>
      </c>
      <c r="L29" s="113" t="s">
        <v>3562</v>
      </c>
      <c r="M29" s="59">
        <v>0</v>
      </c>
      <c r="N29" s="113" t="s">
        <v>3562</v>
      </c>
      <c r="O29" s="58">
        <v>0</v>
      </c>
      <c r="P29" s="58">
        <v>0</v>
      </c>
    </row>
    <row r="30" spans="1:16">
      <c r="A30" s="57" t="s">
        <v>1891</v>
      </c>
      <c r="B30" s="112" t="s">
        <v>3562</v>
      </c>
      <c r="C30" s="113" t="s">
        <v>3562</v>
      </c>
      <c r="D30" s="113" t="s">
        <v>3562</v>
      </c>
      <c r="E30" s="113" t="s">
        <v>3562</v>
      </c>
      <c r="F30" s="113" t="s">
        <v>3562</v>
      </c>
      <c r="G30" s="59">
        <v>0</v>
      </c>
      <c r="H30" s="113" t="s">
        <v>3562</v>
      </c>
      <c r="I30" s="113" t="s">
        <v>3562</v>
      </c>
      <c r="J30" s="58">
        <v>0</v>
      </c>
      <c r="K30" s="59">
        <v>0</v>
      </c>
      <c r="L30" s="113" t="s">
        <v>3562</v>
      </c>
      <c r="M30" s="59">
        <v>0</v>
      </c>
      <c r="N30" s="113" t="s">
        <v>3562</v>
      </c>
      <c r="O30" s="58">
        <v>0</v>
      </c>
      <c r="P30" s="58">
        <v>0</v>
      </c>
    </row>
    <row r="31" spans="1:16">
      <c r="A31" t="s">
        <v>177</v>
      </c>
      <c r="B31" t="s">
        <v>177</v>
      </c>
      <c r="C31" s="113" t="s">
        <v>3562</v>
      </c>
      <c r="D31" t="s">
        <v>177</v>
      </c>
      <c r="E31" s="113" t="s">
        <v>3562</v>
      </c>
      <c r="F31" s="113" t="s">
        <v>3562</v>
      </c>
      <c r="G31" s="55">
        <v>0</v>
      </c>
      <c r="H31" t="s">
        <v>177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1892</v>
      </c>
      <c r="B32" s="112" t="s">
        <v>3562</v>
      </c>
      <c r="C32" s="113" t="s">
        <v>3562</v>
      </c>
      <c r="D32" s="113" t="s">
        <v>3562</v>
      </c>
      <c r="E32" s="113" t="s">
        <v>3562</v>
      </c>
      <c r="F32" s="113" t="s">
        <v>3562</v>
      </c>
      <c r="G32" s="59">
        <v>0</v>
      </c>
      <c r="H32" s="113" t="s">
        <v>3562</v>
      </c>
      <c r="I32" s="113" t="s">
        <v>3562</v>
      </c>
      <c r="J32" s="58">
        <v>0</v>
      </c>
      <c r="K32" s="59">
        <v>0</v>
      </c>
      <c r="L32" s="113" t="s">
        <v>3562</v>
      </c>
      <c r="M32" s="59">
        <v>0</v>
      </c>
      <c r="N32" s="113" t="s">
        <v>3562</v>
      </c>
      <c r="O32" s="58">
        <v>0</v>
      </c>
      <c r="P32" s="58">
        <v>0</v>
      </c>
    </row>
    <row r="33" spans="1:16">
      <c r="A33" t="s">
        <v>177</v>
      </c>
      <c r="B33" t="s">
        <v>177</v>
      </c>
      <c r="C33" s="113" t="s">
        <v>3562</v>
      </c>
      <c r="D33" t="s">
        <v>177</v>
      </c>
      <c r="E33" s="113" t="s">
        <v>3562</v>
      </c>
      <c r="F33" s="113" t="s">
        <v>3562</v>
      </c>
      <c r="G33" s="55">
        <v>0</v>
      </c>
      <c r="H33" t="s">
        <v>177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1893</v>
      </c>
      <c r="B34" s="112" t="s">
        <v>3562</v>
      </c>
      <c r="C34" s="113" t="s">
        <v>3562</v>
      </c>
      <c r="D34" s="113" t="s">
        <v>3562</v>
      </c>
      <c r="E34" s="113" t="s">
        <v>3562</v>
      </c>
      <c r="F34" s="113" t="s">
        <v>3562</v>
      </c>
      <c r="G34" s="59">
        <v>0</v>
      </c>
      <c r="H34" s="113" t="s">
        <v>3562</v>
      </c>
      <c r="I34" s="113" t="s">
        <v>3562</v>
      </c>
      <c r="J34" s="58">
        <v>0</v>
      </c>
      <c r="K34" s="59">
        <v>0</v>
      </c>
      <c r="L34" s="113" t="s">
        <v>3562</v>
      </c>
      <c r="M34" s="59">
        <v>0</v>
      </c>
      <c r="N34" s="113" t="s">
        <v>3562</v>
      </c>
      <c r="O34" s="58">
        <v>0</v>
      </c>
      <c r="P34" s="58">
        <v>0</v>
      </c>
    </row>
    <row r="35" spans="1:16">
      <c r="A35" t="s">
        <v>177</v>
      </c>
      <c r="B35" t="s">
        <v>177</v>
      </c>
      <c r="C35" s="113" t="s">
        <v>3562</v>
      </c>
      <c r="D35" t="s">
        <v>177</v>
      </c>
      <c r="E35" s="113" t="s">
        <v>3562</v>
      </c>
      <c r="F35" s="113" t="s">
        <v>3562</v>
      </c>
      <c r="G35" s="55">
        <v>0</v>
      </c>
      <c r="H35" t="s">
        <v>177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1894</v>
      </c>
      <c r="B36" s="112" t="s">
        <v>3562</v>
      </c>
      <c r="C36" s="113" t="s">
        <v>3562</v>
      </c>
      <c r="D36" s="113" t="s">
        <v>3562</v>
      </c>
      <c r="E36" s="113" t="s">
        <v>3562</v>
      </c>
      <c r="F36" s="113" t="s">
        <v>3562</v>
      </c>
      <c r="G36" s="59">
        <v>0</v>
      </c>
      <c r="H36" s="113" t="s">
        <v>3562</v>
      </c>
      <c r="I36" s="113" t="s">
        <v>3562</v>
      </c>
      <c r="J36" s="58">
        <v>0</v>
      </c>
      <c r="K36" s="59">
        <v>0</v>
      </c>
      <c r="L36" s="113" t="s">
        <v>3562</v>
      </c>
      <c r="M36" s="59">
        <v>0</v>
      </c>
      <c r="N36" s="113" t="s">
        <v>3562</v>
      </c>
      <c r="O36" s="58">
        <v>0</v>
      </c>
      <c r="P36" s="58">
        <v>0</v>
      </c>
    </row>
    <row r="37" spans="1:16">
      <c r="A37" t="s">
        <v>177</v>
      </c>
      <c r="B37" t="s">
        <v>177</v>
      </c>
      <c r="C37" s="113" t="s">
        <v>3562</v>
      </c>
      <c r="D37" t="s">
        <v>177</v>
      </c>
      <c r="E37" s="113" t="s">
        <v>3562</v>
      </c>
      <c r="F37" s="113" t="s">
        <v>3562</v>
      </c>
      <c r="G37" s="55">
        <v>0</v>
      </c>
      <c r="H37" t="s">
        <v>177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186</v>
      </c>
      <c r="B38" s="112" t="s">
        <v>3562</v>
      </c>
      <c r="C38" s="113" t="s">
        <v>3562</v>
      </c>
      <c r="D38" s="113" t="s">
        <v>3562</v>
      </c>
      <c r="E38" s="113" t="s">
        <v>3562</v>
      </c>
      <c r="F38" s="113" t="s">
        <v>3562</v>
      </c>
      <c r="G38" s="113" t="s">
        <v>3562</v>
      </c>
      <c r="H38" s="113" t="s">
        <v>3562</v>
      </c>
      <c r="I38" s="113" t="s">
        <v>3562</v>
      </c>
      <c r="J38" s="113" t="s">
        <v>3562</v>
      </c>
      <c r="K38" s="113" t="s">
        <v>3562</v>
      </c>
      <c r="L38" s="113" t="s">
        <v>3562</v>
      </c>
      <c r="M38" s="113" t="s">
        <v>3562</v>
      </c>
      <c r="N38" s="113" t="s">
        <v>3562</v>
      </c>
      <c r="O38" s="113" t="s">
        <v>3562</v>
      </c>
      <c r="P38" s="113" t="s">
        <v>3562</v>
      </c>
    </row>
    <row r="39" spans="1:16">
      <c r="A39" t="s">
        <v>298</v>
      </c>
      <c r="B39" s="112" t="s">
        <v>3562</v>
      </c>
      <c r="C39" s="113" t="s">
        <v>3562</v>
      </c>
      <c r="D39" s="113" t="s">
        <v>3562</v>
      </c>
      <c r="E39" s="113" t="s">
        <v>3562</v>
      </c>
      <c r="F39" s="113" t="s">
        <v>3562</v>
      </c>
      <c r="G39" s="113" t="s">
        <v>3562</v>
      </c>
      <c r="H39" s="113" t="s">
        <v>3562</v>
      </c>
      <c r="I39" s="113" t="s">
        <v>3562</v>
      </c>
      <c r="J39" s="113" t="s">
        <v>3562</v>
      </c>
      <c r="K39" s="113" t="s">
        <v>3562</v>
      </c>
      <c r="L39" s="113" t="s">
        <v>3562</v>
      </c>
      <c r="M39" s="113" t="s">
        <v>3562</v>
      </c>
      <c r="N39" s="113" t="s">
        <v>3562</v>
      </c>
      <c r="O39" s="113" t="s">
        <v>3562</v>
      </c>
      <c r="P39" s="113" t="s">
        <v>3562</v>
      </c>
    </row>
    <row r="40" spans="1:16">
      <c r="A40" t="s">
        <v>299</v>
      </c>
      <c r="B40" s="112" t="s">
        <v>3562</v>
      </c>
      <c r="C40" s="113" t="s">
        <v>3562</v>
      </c>
      <c r="D40" s="113" t="s">
        <v>3562</v>
      </c>
      <c r="E40" s="113" t="s">
        <v>3562</v>
      </c>
      <c r="F40" s="113" t="s">
        <v>3562</v>
      </c>
      <c r="G40" s="113" t="s">
        <v>3562</v>
      </c>
      <c r="H40" s="113" t="s">
        <v>3562</v>
      </c>
      <c r="I40" s="113" t="s">
        <v>3562</v>
      </c>
      <c r="J40" s="113" t="s">
        <v>3562</v>
      </c>
      <c r="K40" s="113" t="s">
        <v>3562</v>
      </c>
      <c r="L40" s="113" t="s">
        <v>3562</v>
      </c>
      <c r="M40" s="113" t="s">
        <v>3562</v>
      </c>
      <c r="N40" s="113" t="s">
        <v>3562</v>
      </c>
      <c r="O40" s="113" t="s">
        <v>3562</v>
      </c>
      <c r="P40" s="113" t="s">
        <v>3562</v>
      </c>
    </row>
    <row r="41" spans="1:16">
      <c r="A41" t="s">
        <v>300</v>
      </c>
      <c r="B41" s="112" t="s">
        <v>3562</v>
      </c>
      <c r="C41" s="113" t="s">
        <v>3562</v>
      </c>
      <c r="D41" s="113" t="s">
        <v>3562</v>
      </c>
      <c r="E41" s="113" t="s">
        <v>3562</v>
      </c>
      <c r="F41" s="113" t="s">
        <v>3562</v>
      </c>
      <c r="G41" s="113" t="s">
        <v>3562</v>
      </c>
      <c r="H41" s="113" t="s">
        <v>3562</v>
      </c>
      <c r="I41" s="113" t="s">
        <v>3562</v>
      </c>
      <c r="J41" s="113" t="s">
        <v>3562</v>
      </c>
      <c r="K41" s="113" t="s">
        <v>3562</v>
      </c>
      <c r="L41" s="113" t="s">
        <v>3562</v>
      </c>
      <c r="M41" s="113" t="s">
        <v>3562</v>
      </c>
      <c r="N41" s="113" t="s">
        <v>3562</v>
      </c>
      <c r="O41" s="113" t="s">
        <v>3562</v>
      </c>
      <c r="P41" s="113" t="s">
        <v>3562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3561</v>
      </c>
    </row>
    <row r="2" spans="1:21" s="1" customFormat="1">
      <c r="A2" s="2" t="s">
        <v>1</v>
      </c>
      <c r="B2" s="9" t="s">
        <v>2772</v>
      </c>
    </row>
    <row r="3" spans="1:21" s="1" customFormat="1">
      <c r="A3" s="2" t="s">
        <v>2</v>
      </c>
      <c r="B3" s="20" t="s">
        <v>2773</v>
      </c>
    </row>
    <row r="4" spans="1:21" s="1" customFormat="1">
      <c r="A4" s="2" t="s">
        <v>3</v>
      </c>
      <c r="B4" s="61" t="s">
        <v>165</v>
      </c>
    </row>
    <row r="5" spans="1:21" s="15" customFormat="1">
      <c r="A5" s="32" t="s">
        <v>92</v>
      </c>
      <c r="B5" s="33" t="s">
        <v>125</v>
      </c>
      <c r="C5" s="33" t="s">
        <v>46</v>
      </c>
      <c r="D5" s="120" t="s">
        <v>47</v>
      </c>
      <c r="E5" s="120" t="s">
        <v>48</v>
      </c>
      <c r="F5" s="120" t="s">
        <v>67</v>
      </c>
      <c r="G5" s="120" t="s">
        <v>49</v>
      </c>
      <c r="H5" s="33" t="s">
        <v>68</v>
      </c>
      <c r="I5" s="33" t="s">
        <v>164</v>
      </c>
      <c r="J5" s="33" t="s">
        <v>50</v>
      </c>
      <c r="K5" s="35" t="s">
        <v>126</v>
      </c>
      <c r="L5" s="120" t="s">
        <v>52</v>
      </c>
      <c r="M5" s="33" t="s">
        <v>155</v>
      </c>
      <c r="N5" s="33" t="s">
        <v>156</v>
      </c>
      <c r="O5" s="33" t="s">
        <v>5</v>
      </c>
      <c r="P5" s="33" t="s">
        <v>54</v>
      </c>
      <c r="Q5" s="34" t="s">
        <v>151</v>
      </c>
      <c r="R5" s="13"/>
      <c r="S5" s="13"/>
      <c r="T5" s="13"/>
      <c r="U5" s="13"/>
    </row>
    <row r="6" spans="1:21" s="15" customFormat="1">
      <c r="A6" s="105" t="s">
        <v>3562</v>
      </c>
      <c r="B6" s="129" t="s">
        <v>3562</v>
      </c>
      <c r="C6" s="106" t="s">
        <v>3562</v>
      </c>
      <c r="D6" s="106" t="s">
        <v>3562</v>
      </c>
      <c r="E6" s="106" t="s">
        <v>3562</v>
      </c>
      <c r="F6" s="16" t="s">
        <v>70</v>
      </c>
      <c r="G6" s="106" t="s">
        <v>3562</v>
      </c>
      <c r="H6" s="16" t="s">
        <v>71</v>
      </c>
      <c r="I6" s="106" t="s">
        <v>3562</v>
      </c>
      <c r="J6" s="106" t="s">
        <v>3562</v>
      </c>
      <c r="K6" s="16" t="s">
        <v>7</v>
      </c>
      <c r="L6" s="16" t="s">
        <v>7</v>
      </c>
      <c r="M6" s="16" t="s">
        <v>152</v>
      </c>
      <c r="N6" s="106" t="s">
        <v>3562</v>
      </c>
      <c r="O6" s="16" t="s">
        <v>153</v>
      </c>
      <c r="P6" s="21" t="s">
        <v>7</v>
      </c>
      <c r="Q6" s="29" t="s">
        <v>7</v>
      </c>
      <c r="R6" s="13"/>
      <c r="S6" s="13"/>
      <c r="T6" s="13"/>
      <c r="U6" s="13"/>
    </row>
    <row r="7" spans="1:21" s="17" customFormat="1" ht="20.25">
      <c r="A7" s="107" t="s">
        <v>3562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108" t="s">
        <v>3562</v>
      </c>
      <c r="J7" s="5" t="s">
        <v>61</v>
      </c>
      <c r="K7" s="5" t="s">
        <v>62</v>
      </c>
      <c r="L7" s="5" t="s">
        <v>63</v>
      </c>
      <c r="M7" s="24" t="s">
        <v>72</v>
      </c>
      <c r="N7" s="24" t="s">
        <v>73</v>
      </c>
      <c r="O7" s="24" t="s">
        <v>74</v>
      </c>
      <c r="P7" s="24" t="s">
        <v>75</v>
      </c>
      <c r="Q7" s="24" t="s">
        <v>76</v>
      </c>
      <c r="R7" s="13"/>
      <c r="S7" s="13"/>
      <c r="T7" s="13"/>
      <c r="U7" s="13"/>
    </row>
    <row r="8" spans="1:21" s="17" customFormat="1" ht="20.25">
      <c r="A8" s="18" t="s">
        <v>128</v>
      </c>
      <c r="B8" s="123" t="s">
        <v>3562</v>
      </c>
      <c r="C8" s="123" t="s">
        <v>3562</v>
      </c>
      <c r="D8" s="123" t="s">
        <v>3562</v>
      </c>
      <c r="E8" s="123" t="s">
        <v>3562</v>
      </c>
      <c r="F8" s="123" t="s">
        <v>3562</v>
      </c>
      <c r="G8" s="123" t="s">
        <v>3562</v>
      </c>
      <c r="H8" s="78">
        <v>4.0999999999999996</v>
      </c>
      <c r="I8" s="123" t="s">
        <v>3562</v>
      </c>
      <c r="J8" s="123" t="s">
        <v>3562</v>
      </c>
      <c r="K8" s="123" t="s">
        <v>3562</v>
      </c>
      <c r="L8" s="79">
        <v>5.8400000000000001E-2</v>
      </c>
      <c r="M8" s="78">
        <v>13953614.33</v>
      </c>
      <c r="N8" s="108" t="s">
        <v>3562</v>
      </c>
      <c r="O8" s="78">
        <v>18239.122695205235</v>
      </c>
      <c r="P8" s="79">
        <v>1</v>
      </c>
      <c r="Q8" s="79">
        <v>0.15010000000000001</v>
      </c>
      <c r="R8" s="13"/>
      <c r="S8" s="13"/>
      <c r="T8" s="13"/>
      <c r="U8" s="13"/>
    </row>
    <row r="9" spans="1:21">
      <c r="A9" s="80" t="s">
        <v>172</v>
      </c>
      <c r="B9" s="112" t="s">
        <v>3562</v>
      </c>
      <c r="C9" s="112" t="s">
        <v>3562</v>
      </c>
      <c r="D9" s="113" t="s">
        <v>3562</v>
      </c>
      <c r="E9" s="113" t="s">
        <v>3562</v>
      </c>
      <c r="F9" s="113" t="s">
        <v>3562</v>
      </c>
      <c r="G9" s="113" t="s">
        <v>3562</v>
      </c>
      <c r="H9" s="81">
        <v>5.15</v>
      </c>
      <c r="I9" s="113" t="s">
        <v>3562</v>
      </c>
      <c r="J9" s="113" t="s">
        <v>3562</v>
      </c>
      <c r="K9" s="113" t="s">
        <v>3562</v>
      </c>
      <c r="L9" s="82">
        <v>5.2699999999999997E-2</v>
      </c>
      <c r="M9" s="81">
        <v>11302982.93</v>
      </c>
      <c r="N9" s="113" t="s">
        <v>3562</v>
      </c>
      <c r="O9" s="81">
        <v>11957.786009167705</v>
      </c>
      <c r="P9" s="82">
        <v>0.65559999999999996</v>
      </c>
      <c r="Q9" s="82">
        <v>9.8400000000000001E-2</v>
      </c>
    </row>
    <row r="10" spans="1:21">
      <c r="A10" s="80" t="s">
        <v>2152</v>
      </c>
      <c r="B10" s="112" t="s">
        <v>3562</v>
      </c>
      <c r="C10" s="112" t="s">
        <v>3562</v>
      </c>
      <c r="D10" s="113" t="s">
        <v>3562</v>
      </c>
      <c r="E10" s="113" t="s">
        <v>3562</v>
      </c>
      <c r="F10" s="113" t="s">
        <v>3562</v>
      </c>
      <c r="G10" s="113" t="s">
        <v>3562</v>
      </c>
      <c r="H10" s="81">
        <v>0</v>
      </c>
      <c r="I10" s="113" t="s">
        <v>3562</v>
      </c>
      <c r="J10" s="113" t="s">
        <v>3562</v>
      </c>
      <c r="K10" s="113" t="s">
        <v>3562</v>
      </c>
      <c r="L10" s="82">
        <v>0</v>
      </c>
      <c r="M10" s="81">
        <v>0</v>
      </c>
      <c r="N10" s="113" t="s">
        <v>3562</v>
      </c>
      <c r="O10" s="81">
        <v>0</v>
      </c>
      <c r="P10" s="82">
        <v>0</v>
      </c>
      <c r="Q10" s="82">
        <v>0</v>
      </c>
    </row>
    <row r="11" spans="1:21">
      <c r="A11" t="s">
        <v>177</v>
      </c>
      <c r="B11" s="112" t="s">
        <v>3562</v>
      </c>
      <c r="C11" t="s">
        <v>177</v>
      </c>
      <c r="D11" s="113" t="s">
        <v>3562</v>
      </c>
      <c r="E11" t="s">
        <v>177</v>
      </c>
      <c r="F11" s="113" t="s">
        <v>3562</v>
      </c>
      <c r="G11" s="113" t="s">
        <v>3562</v>
      </c>
      <c r="H11" s="55">
        <v>0</v>
      </c>
      <c r="I11" t="s">
        <v>177</v>
      </c>
      <c r="J11" t="s">
        <v>177</v>
      </c>
      <c r="K11" s="56">
        <v>0</v>
      </c>
      <c r="L11" s="56">
        <v>0</v>
      </c>
      <c r="M11" s="55">
        <v>0</v>
      </c>
      <c r="N11" s="55">
        <v>0</v>
      </c>
      <c r="O11" s="55">
        <v>0</v>
      </c>
      <c r="P11" s="56">
        <v>0</v>
      </c>
      <c r="Q11" s="56">
        <v>0</v>
      </c>
    </row>
    <row r="12" spans="1:21">
      <c r="A12" s="80" t="s">
        <v>2153</v>
      </c>
      <c r="B12" s="112" t="s">
        <v>3562</v>
      </c>
      <c r="C12" s="112" t="s">
        <v>3562</v>
      </c>
      <c r="D12" s="113" t="s">
        <v>3562</v>
      </c>
      <c r="E12" s="113" t="s">
        <v>3562</v>
      </c>
      <c r="F12" s="113" t="s">
        <v>3562</v>
      </c>
      <c r="G12" s="113" t="s">
        <v>3562</v>
      </c>
      <c r="H12" s="81">
        <v>7.23</v>
      </c>
      <c r="I12" s="113" t="s">
        <v>3562</v>
      </c>
      <c r="J12" s="113" t="s">
        <v>3562</v>
      </c>
      <c r="K12" s="113" t="s">
        <v>3562</v>
      </c>
      <c r="L12" s="82">
        <v>5.11E-2</v>
      </c>
      <c r="M12" s="81">
        <v>2385934.08</v>
      </c>
      <c r="N12" s="113" t="s">
        <v>3562</v>
      </c>
      <c r="O12" s="81">
        <v>2486.0468191404402</v>
      </c>
      <c r="P12" s="82">
        <v>0.1363</v>
      </c>
      <c r="Q12" s="82">
        <v>2.0500000000000001E-2</v>
      </c>
    </row>
    <row r="13" spans="1:21">
      <c r="A13" t="s">
        <v>3495</v>
      </c>
      <c r="B13" t="s">
        <v>2154</v>
      </c>
      <c r="C13" t="s">
        <v>2169</v>
      </c>
      <c r="D13" s="111" t="s">
        <v>3562</v>
      </c>
      <c r="E13" t="s">
        <v>2810</v>
      </c>
      <c r="F13" t="s">
        <v>2156</v>
      </c>
      <c r="G13" s="111" t="s">
        <v>3562</v>
      </c>
      <c r="H13" s="55">
        <v>6.81</v>
      </c>
      <c r="I13" t="s">
        <v>108</v>
      </c>
      <c r="J13" t="s">
        <v>98</v>
      </c>
      <c r="K13" s="56">
        <v>2.58E-2</v>
      </c>
      <c r="L13" s="56">
        <v>2.58E-2</v>
      </c>
      <c r="M13" s="55">
        <v>42738.93</v>
      </c>
      <c r="N13" s="55">
        <v>114.1</v>
      </c>
      <c r="O13" s="55">
        <v>48.765119130000002</v>
      </c>
      <c r="P13" s="56">
        <v>2.7000000000000001E-3</v>
      </c>
      <c r="Q13" s="56">
        <v>4.0000000000000002E-4</v>
      </c>
    </row>
    <row r="14" spans="1:21">
      <c r="A14" t="s">
        <v>3495</v>
      </c>
      <c r="B14" t="s">
        <v>2154</v>
      </c>
      <c r="C14" t="s">
        <v>2167</v>
      </c>
      <c r="D14" s="111" t="s">
        <v>3562</v>
      </c>
      <c r="E14" t="s">
        <v>2810</v>
      </c>
      <c r="F14" t="s">
        <v>2156</v>
      </c>
      <c r="G14" s="111" t="s">
        <v>3562</v>
      </c>
      <c r="H14" s="55">
        <v>7.26</v>
      </c>
      <c r="I14" t="s">
        <v>108</v>
      </c>
      <c r="J14" t="s">
        <v>98</v>
      </c>
      <c r="K14" s="56">
        <v>5.62E-2</v>
      </c>
      <c r="L14" s="56">
        <v>5.62E-2</v>
      </c>
      <c r="M14" s="55">
        <v>64098.95</v>
      </c>
      <c r="N14" s="55">
        <v>114.79</v>
      </c>
      <c r="O14" s="55">
        <v>73.579184705000003</v>
      </c>
      <c r="P14" s="56">
        <v>4.0000000000000001E-3</v>
      </c>
      <c r="Q14" s="56">
        <v>5.9999999999999995E-4</v>
      </c>
    </row>
    <row r="15" spans="1:21">
      <c r="A15" t="s">
        <v>3495</v>
      </c>
      <c r="B15" t="s">
        <v>2154</v>
      </c>
      <c r="C15" t="s">
        <v>2159</v>
      </c>
      <c r="D15" s="111" t="s">
        <v>3562</v>
      </c>
      <c r="E15" t="s">
        <v>2810</v>
      </c>
      <c r="F15" t="s">
        <v>2156</v>
      </c>
      <c r="G15" s="111" t="s">
        <v>3562</v>
      </c>
      <c r="H15" s="55">
        <v>5.33</v>
      </c>
      <c r="I15" t="s">
        <v>108</v>
      </c>
      <c r="J15" t="s">
        <v>98</v>
      </c>
      <c r="K15" s="56">
        <v>5.1200000000000002E-2</v>
      </c>
      <c r="L15" s="56">
        <v>5.1200000000000002E-2</v>
      </c>
      <c r="M15" s="55">
        <v>100247.03</v>
      </c>
      <c r="N15" s="55">
        <v>96.79</v>
      </c>
      <c r="O15" s="55">
        <v>97.029100337000003</v>
      </c>
      <c r="P15" s="56">
        <v>5.3E-3</v>
      </c>
      <c r="Q15" s="56">
        <v>8.0000000000000004E-4</v>
      </c>
    </row>
    <row r="16" spans="1:21">
      <c r="A16" t="s">
        <v>3495</v>
      </c>
      <c r="B16" t="s">
        <v>2154</v>
      </c>
      <c r="C16" t="s">
        <v>2155</v>
      </c>
      <c r="D16" s="111" t="s">
        <v>3562</v>
      </c>
      <c r="E16" t="s">
        <v>2810</v>
      </c>
      <c r="F16" t="s">
        <v>2156</v>
      </c>
      <c r="G16" s="111" t="s">
        <v>3562</v>
      </c>
      <c r="H16" s="55">
        <v>7.63</v>
      </c>
      <c r="I16" t="s">
        <v>108</v>
      </c>
      <c r="J16" t="s">
        <v>98</v>
      </c>
      <c r="K16" s="56">
        <v>5.0799999999999998E-2</v>
      </c>
      <c r="L16" s="56">
        <v>5.0799999999999998E-2</v>
      </c>
      <c r="M16" s="55">
        <v>153362.39000000001</v>
      </c>
      <c r="N16" s="55">
        <v>98.9</v>
      </c>
      <c r="O16" s="55">
        <v>151.67540371000001</v>
      </c>
      <c r="P16" s="56">
        <v>8.3000000000000001E-3</v>
      </c>
      <c r="Q16" s="56">
        <v>1.1999999999999999E-3</v>
      </c>
    </row>
    <row r="17" spans="1:17">
      <c r="A17" t="s">
        <v>3495</v>
      </c>
      <c r="B17" t="s">
        <v>2154</v>
      </c>
      <c r="C17" t="s">
        <v>2170</v>
      </c>
      <c r="D17" s="111" t="s">
        <v>3562</v>
      </c>
      <c r="E17" t="s">
        <v>2810</v>
      </c>
      <c r="F17" t="s">
        <v>2158</v>
      </c>
      <c r="G17" s="111" t="s">
        <v>3562</v>
      </c>
      <c r="H17" s="55">
        <v>5.88</v>
      </c>
      <c r="I17" t="s">
        <v>108</v>
      </c>
      <c r="J17" t="s">
        <v>98</v>
      </c>
      <c r="K17" s="56">
        <v>2.35E-2</v>
      </c>
      <c r="L17" s="56">
        <v>2.35E-2</v>
      </c>
      <c r="M17" s="55">
        <v>32150.93</v>
      </c>
      <c r="N17" s="55">
        <v>114.91</v>
      </c>
      <c r="O17" s="55">
        <v>36.944633662999998</v>
      </c>
      <c r="P17" s="56">
        <v>2E-3</v>
      </c>
      <c r="Q17" s="56">
        <v>2.9999999999999997E-4</v>
      </c>
    </row>
    <row r="18" spans="1:17">
      <c r="A18" t="s">
        <v>3495</v>
      </c>
      <c r="B18" t="s">
        <v>2154</v>
      </c>
      <c r="C18" t="s">
        <v>2168</v>
      </c>
      <c r="D18" s="111" t="s">
        <v>3562</v>
      </c>
      <c r="E18" t="s">
        <v>2810</v>
      </c>
      <c r="F18" t="s">
        <v>2158</v>
      </c>
      <c r="G18" s="111" t="s">
        <v>3562</v>
      </c>
      <c r="H18" s="55">
        <v>6.84</v>
      </c>
      <c r="I18" t="s">
        <v>108</v>
      </c>
      <c r="J18" t="s">
        <v>98</v>
      </c>
      <c r="K18" s="56">
        <v>4.4999999999999998E-2</v>
      </c>
      <c r="L18" s="56">
        <v>4.4999999999999998E-2</v>
      </c>
      <c r="M18" s="55">
        <v>48021.39</v>
      </c>
      <c r="N18" s="55">
        <v>119.75</v>
      </c>
      <c r="O18" s="55">
        <v>57.505614524999999</v>
      </c>
      <c r="P18" s="56">
        <v>3.2000000000000002E-3</v>
      </c>
      <c r="Q18" s="56">
        <v>5.0000000000000001E-4</v>
      </c>
    </row>
    <row r="19" spans="1:17">
      <c r="A19" t="s">
        <v>3495</v>
      </c>
      <c r="B19" t="s">
        <v>2154</v>
      </c>
      <c r="C19" t="s">
        <v>2160</v>
      </c>
      <c r="D19" s="111" t="s">
        <v>3562</v>
      </c>
      <c r="E19" t="s">
        <v>2810</v>
      </c>
      <c r="F19" t="s">
        <v>2158</v>
      </c>
      <c r="G19" s="111" t="s">
        <v>3562</v>
      </c>
      <c r="H19" s="55">
        <v>4.49</v>
      </c>
      <c r="I19" t="s">
        <v>108</v>
      </c>
      <c r="J19" t="s">
        <v>98</v>
      </c>
      <c r="K19" s="56">
        <v>4.9799999999999997E-2</v>
      </c>
      <c r="L19" s="56">
        <v>4.9799999999999997E-2</v>
      </c>
      <c r="M19" s="55">
        <v>110248.95</v>
      </c>
      <c r="N19" s="55">
        <v>95.69</v>
      </c>
      <c r="O19" s="55">
        <v>105.497220255</v>
      </c>
      <c r="P19" s="56">
        <v>5.7999999999999996E-3</v>
      </c>
      <c r="Q19" s="56">
        <v>8.9999999999999998E-4</v>
      </c>
    </row>
    <row r="20" spans="1:17">
      <c r="A20" t="s">
        <v>3495</v>
      </c>
      <c r="B20" t="s">
        <v>2154</v>
      </c>
      <c r="C20" t="s">
        <v>2157</v>
      </c>
      <c r="D20" s="111" t="s">
        <v>3562</v>
      </c>
      <c r="E20" t="s">
        <v>2810</v>
      </c>
      <c r="F20" t="s">
        <v>2158</v>
      </c>
      <c r="G20" s="111" t="s">
        <v>3562</v>
      </c>
      <c r="H20" s="55">
        <v>6.94</v>
      </c>
      <c r="I20" t="s">
        <v>108</v>
      </c>
      <c r="J20" t="s">
        <v>98</v>
      </c>
      <c r="K20" s="56">
        <v>4.8500000000000001E-2</v>
      </c>
      <c r="L20" s="56">
        <v>4.8500000000000001E-2</v>
      </c>
      <c r="M20" s="55">
        <v>143596.51999999999</v>
      </c>
      <c r="N20" s="55">
        <v>100.21</v>
      </c>
      <c r="O20" s="55">
        <v>143.898072692</v>
      </c>
      <c r="P20" s="56">
        <v>7.9000000000000008E-3</v>
      </c>
      <c r="Q20" s="56">
        <v>1.1999999999999999E-3</v>
      </c>
    </row>
    <row r="21" spans="1:17">
      <c r="A21" t="s">
        <v>3495</v>
      </c>
      <c r="B21" t="s">
        <v>2154</v>
      </c>
      <c r="C21" t="s">
        <v>2165</v>
      </c>
      <c r="D21" s="111" t="s">
        <v>3562</v>
      </c>
      <c r="E21" t="s">
        <v>2810</v>
      </c>
      <c r="F21" t="s">
        <v>2162</v>
      </c>
      <c r="G21" s="111" t="s">
        <v>3562</v>
      </c>
      <c r="H21" s="55">
        <v>7.09</v>
      </c>
      <c r="I21" t="s">
        <v>108</v>
      </c>
      <c r="J21" t="s">
        <v>98</v>
      </c>
      <c r="K21" s="56">
        <v>2.35E-2</v>
      </c>
      <c r="L21" s="56">
        <v>2.35E-2</v>
      </c>
      <c r="M21" s="55">
        <v>44389.93</v>
      </c>
      <c r="N21" s="55">
        <v>115.96</v>
      </c>
      <c r="O21" s="55">
        <v>51.474562828000003</v>
      </c>
      <c r="P21" s="56">
        <v>2.8E-3</v>
      </c>
      <c r="Q21" s="56">
        <v>4.0000000000000002E-4</v>
      </c>
    </row>
    <row r="22" spans="1:17">
      <c r="A22" t="s">
        <v>3495</v>
      </c>
      <c r="B22" t="s">
        <v>2154</v>
      </c>
      <c r="C22" t="s">
        <v>2163</v>
      </c>
      <c r="D22" s="111" t="s">
        <v>3562</v>
      </c>
      <c r="E22" t="s">
        <v>2810</v>
      </c>
      <c r="F22" t="s">
        <v>2162</v>
      </c>
      <c r="G22" s="111" t="s">
        <v>3562</v>
      </c>
      <c r="H22" s="55">
        <v>7.71</v>
      </c>
      <c r="I22" t="s">
        <v>108</v>
      </c>
      <c r="J22" t="s">
        <v>98</v>
      </c>
      <c r="K22" s="56">
        <v>5.0500000000000003E-2</v>
      </c>
      <c r="L22" s="56">
        <v>5.0500000000000003E-2</v>
      </c>
      <c r="M22" s="55">
        <v>61480.39</v>
      </c>
      <c r="N22" s="55">
        <v>120.63</v>
      </c>
      <c r="O22" s="55">
        <v>74.163794456999995</v>
      </c>
      <c r="P22" s="56">
        <v>4.1000000000000003E-3</v>
      </c>
      <c r="Q22" s="56">
        <v>5.9999999999999995E-4</v>
      </c>
    </row>
    <row r="23" spans="1:17">
      <c r="A23" t="s">
        <v>3495</v>
      </c>
      <c r="B23" t="s">
        <v>2154</v>
      </c>
      <c r="C23" t="s">
        <v>2164</v>
      </c>
      <c r="D23" s="111" t="s">
        <v>3562</v>
      </c>
      <c r="E23" t="s">
        <v>2810</v>
      </c>
      <c r="F23" t="s">
        <v>2162</v>
      </c>
      <c r="G23" s="111" t="s">
        <v>3562</v>
      </c>
      <c r="H23" s="55">
        <v>8.16</v>
      </c>
      <c r="I23" t="s">
        <v>108</v>
      </c>
      <c r="J23" t="s">
        <v>98</v>
      </c>
      <c r="K23" s="56">
        <v>4.7699999999999999E-2</v>
      </c>
      <c r="L23" s="56">
        <v>4.7699999999999999E-2</v>
      </c>
      <c r="M23" s="55">
        <v>242069.42</v>
      </c>
      <c r="N23" s="55">
        <v>101.57</v>
      </c>
      <c r="O23" s="55">
        <v>245.86990989399999</v>
      </c>
      <c r="P23" s="56">
        <v>1.35E-2</v>
      </c>
      <c r="Q23" s="56">
        <v>2E-3</v>
      </c>
    </row>
    <row r="24" spans="1:17">
      <c r="A24" t="s">
        <v>3495</v>
      </c>
      <c r="B24" t="s">
        <v>2154</v>
      </c>
      <c r="C24" t="s">
        <v>2166</v>
      </c>
      <c r="D24" s="111" t="s">
        <v>3562</v>
      </c>
      <c r="E24" t="s">
        <v>2810</v>
      </c>
      <c r="F24" t="s">
        <v>2162</v>
      </c>
      <c r="G24" s="111" t="s">
        <v>3562</v>
      </c>
      <c r="H24" s="55">
        <v>6</v>
      </c>
      <c r="I24" t="s">
        <v>108</v>
      </c>
      <c r="J24" t="s">
        <v>98</v>
      </c>
      <c r="K24" s="56">
        <v>4.9299999999999997E-2</v>
      </c>
      <c r="L24" s="56">
        <v>4.9299999999999997E-2</v>
      </c>
      <c r="M24" s="55">
        <v>295471.28000000003</v>
      </c>
      <c r="N24" s="55">
        <v>93.88</v>
      </c>
      <c r="O24" s="55">
        <v>277.38843766399998</v>
      </c>
      <c r="P24" s="56">
        <v>1.52E-2</v>
      </c>
      <c r="Q24" s="56">
        <v>2.3E-3</v>
      </c>
    </row>
    <row r="25" spans="1:17">
      <c r="A25" t="s">
        <v>3495</v>
      </c>
      <c r="B25" t="s">
        <v>2154</v>
      </c>
      <c r="C25" t="s">
        <v>2161</v>
      </c>
      <c r="D25" s="111" t="s">
        <v>3562</v>
      </c>
      <c r="E25" t="s">
        <v>2810</v>
      </c>
      <c r="F25" t="s">
        <v>2162</v>
      </c>
      <c r="G25" s="111" t="s">
        <v>3562</v>
      </c>
      <c r="H25" s="55">
        <v>7.44</v>
      </c>
      <c r="I25" t="s">
        <v>108</v>
      </c>
      <c r="J25" t="s">
        <v>98</v>
      </c>
      <c r="K25" s="56">
        <v>6.4500000000000002E-2</v>
      </c>
      <c r="L25" s="56">
        <v>6.4500000000000002E-2</v>
      </c>
      <c r="M25" s="55">
        <v>65090.43</v>
      </c>
      <c r="N25" s="55">
        <v>113.97</v>
      </c>
      <c r="O25" s="55">
        <v>74.183563070999995</v>
      </c>
      <c r="P25" s="56">
        <v>4.1000000000000003E-3</v>
      </c>
      <c r="Q25" s="56">
        <v>5.9999999999999995E-4</v>
      </c>
    </row>
    <row r="26" spans="1:17">
      <c r="A26" t="s">
        <v>3495</v>
      </c>
      <c r="B26" t="s">
        <v>2154</v>
      </c>
      <c r="C26" t="s">
        <v>2176</v>
      </c>
      <c r="D26" s="111" t="s">
        <v>3562</v>
      </c>
      <c r="E26" t="s">
        <v>2810</v>
      </c>
      <c r="F26" t="s">
        <v>210</v>
      </c>
      <c r="G26" s="111" t="s">
        <v>3562</v>
      </c>
      <c r="H26" s="55">
        <v>3.97</v>
      </c>
      <c r="I26" t="s">
        <v>108</v>
      </c>
      <c r="J26" t="s">
        <v>98</v>
      </c>
      <c r="K26" s="56">
        <v>2.7699999999999999E-2</v>
      </c>
      <c r="L26" s="56">
        <v>2.7699999999999999E-2</v>
      </c>
      <c r="M26" s="55">
        <v>23214.35</v>
      </c>
      <c r="N26" s="55">
        <v>123.23</v>
      </c>
      <c r="O26" s="55">
        <v>28.607043505</v>
      </c>
      <c r="P26" s="56">
        <v>1.6000000000000001E-3</v>
      </c>
      <c r="Q26" s="56">
        <v>2.0000000000000001E-4</v>
      </c>
    </row>
    <row r="27" spans="1:17">
      <c r="A27" t="s">
        <v>3495</v>
      </c>
      <c r="B27" t="s">
        <v>2154</v>
      </c>
      <c r="C27" t="s">
        <v>2175</v>
      </c>
      <c r="D27" s="111" t="s">
        <v>3562</v>
      </c>
      <c r="E27" t="s">
        <v>2810</v>
      </c>
      <c r="F27" t="s">
        <v>210</v>
      </c>
      <c r="G27" s="111" t="s">
        <v>3562</v>
      </c>
      <c r="H27" s="55">
        <v>5.89</v>
      </c>
      <c r="I27" t="s">
        <v>108</v>
      </c>
      <c r="J27" t="s">
        <v>98</v>
      </c>
      <c r="K27" s="56">
        <v>3.6600000000000001E-2</v>
      </c>
      <c r="L27" s="56">
        <v>3.6600000000000001E-2</v>
      </c>
      <c r="M27" s="55">
        <v>47737.09</v>
      </c>
      <c r="N27" s="55">
        <v>121.64</v>
      </c>
      <c r="O27" s="55">
        <v>58.067396275999997</v>
      </c>
      <c r="P27" s="56">
        <v>3.2000000000000002E-3</v>
      </c>
      <c r="Q27" s="56">
        <v>5.0000000000000001E-4</v>
      </c>
    </row>
    <row r="28" spans="1:17">
      <c r="A28" t="s">
        <v>3495</v>
      </c>
      <c r="B28" t="s">
        <v>2154</v>
      </c>
      <c r="C28" t="s">
        <v>2174</v>
      </c>
      <c r="D28" s="111" t="s">
        <v>3562</v>
      </c>
      <c r="E28" t="s">
        <v>2810</v>
      </c>
      <c r="F28" t="s">
        <v>210</v>
      </c>
      <c r="G28" s="111" t="s">
        <v>3562</v>
      </c>
      <c r="H28" s="55">
        <v>4.9800000000000004</v>
      </c>
      <c r="I28" t="s">
        <v>108</v>
      </c>
      <c r="J28" t="s">
        <v>98</v>
      </c>
      <c r="K28" s="56">
        <v>3.8699999999999998E-2</v>
      </c>
      <c r="L28" s="56">
        <v>3.8699999999999998E-2</v>
      </c>
      <c r="M28" s="55">
        <v>30949.07</v>
      </c>
      <c r="N28" s="55">
        <v>124.32</v>
      </c>
      <c r="O28" s="55">
        <v>38.475883824</v>
      </c>
      <c r="P28" s="56">
        <v>2.0999999999999999E-3</v>
      </c>
      <c r="Q28" s="56">
        <v>2.9999999999999997E-4</v>
      </c>
    </row>
    <row r="29" spans="1:17">
      <c r="A29" t="s">
        <v>3495</v>
      </c>
      <c r="B29" t="s">
        <v>2154</v>
      </c>
      <c r="C29" t="s">
        <v>2173</v>
      </c>
      <c r="D29" s="111" t="s">
        <v>3562</v>
      </c>
      <c r="E29" t="s">
        <v>2810</v>
      </c>
      <c r="F29" t="s">
        <v>210</v>
      </c>
      <c r="G29" s="111" t="s">
        <v>3562</v>
      </c>
      <c r="H29" s="55">
        <v>5.67</v>
      </c>
      <c r="I29" t="s">
        <v>108</v>
      </c>
      <c r="J29" t="s">
        <v>98</v>
      </c>
      <c r="K29" s="56">
        <v>1.89E-2</v>
      </c>
      <c r="L29" s="56">
        <v>1.89E-2</v>
      </c>
      <c r="M29" s="55">
        <v>12853.7</v>
      </c>
      <c r="N29" s="55">
        <v>132.97999999999999</v>
      </c>
      <c r="O29" s="55">
        <v>17.092850259999999</v>
      </c>
      <c r="P29" s="56">
        <v>8.9999999999999998E-4</v>
      </c>
      <c r="Q29" s="56">
        <v>1E-4</v>
      </c>
    </row>
    <row r="30" spans="1:17">
      <c r="A30" t="s">
        <v>3495</v>
      </c>
      <c r="B30" t="s">
        <v>2154</v>
      </c>
      <c r="C30" t="s">
        <v>2171</v>
      </c>
      <c r="D30" s="111" t="s">
        <v>3562</v>
      </c>
      <c r="E30" t="s">
        <v>2810</v>
      </c>
      <c r="F30" t="s">
        <v>210</v>
      </c>
      <c r="G30" s="111" t="s">
        <v>3562</v>
      </c>
      <c r="H30" s="55">
        <v>3.37</v>
      </c>
      <c r="I30" t="s">
        <v>108</v>
      </c>
      <c r="J30" t="s">
        <v>98</v>
      </c>
      <c r="K30" s="56">
        <v>5.74E-2</v>
      </c>
      <c r="L30" s="56">
        <v>5.74E-2</v>
      </c>
      <c r="M30" s="55">
        <v>12869.55</v>
      </c>
      <c r="N30" s="55">
        <v>100.54</v>
      </c>
      <c r="O30" s="55">
        <v>12.939045569999999</v>
      </c>
      <c r="P30" s="56">
        <v>6.9999999999999999E-4</v>
      </c>
      <c r="Q30" s="56">
        <v>1E-4</v>
      </c>
    </row>
    <row r="31" spans="1:17">
      <c r="A31" t="s">
        <v>3495</v>
      </c>
      <c r="B31" t="s">
        <v>2154</v>
      </c>
      <c r="C31" t="s">
        <v>2172</v>
      </c>
      <c r="D31" s="111" t="s">
        <v>3562</v>
      </c>
      <c r="E31" t="s">
        <v>2810</v>
      </c>
      <c r="F31" t="s">
        <v>210</v>
      </c>
      <c r="G31" s="111" t="s">
        <v>3562</v>
      </c>
      <c r="H31" s="55">
        <v>5.24</v>
      </c>
      <c r="I31" t="s">
        <v>108</v>
      </c>
      <c r="J31" t="s">
        <v>98</v>
      </c>
      <c r="K31" s="56">
        <v>4.4200000000000003E-2</v>
      </c>
      <c r="L31" s="56">
        <v>4.4200000000000003E-2</v>
      </c>
      <c r="M31" s="55">
        <v>153334.13</v>
      </c>
      <c r="N31" s="55">
        <v>101.54</v>
      </c>
      <c r="O31" s="55">
        <v>155.69547560199999</v>
      </c>
      <c r="P31" s="56">
        <v>8.5000000000000006E-3</v>
      </c>
      <c r="Q31" s="56">
        <v>1.2999999999999999E-3</v>
      </c>
    </row>
    <row r="32" spans="1:17">
      <c r="A32" t="s">
        <v>3496</v>
      </c>
      <c r="B32" t="s">
        <v>2154</v>
      </c>
      <c r="C32" t="s">
        <v>2185</v>
      </c>
      <c r="D32" s="111" t="s">
        <v>3562</v>
      </c>
      <c r="E32" t="s">
        <v>2810</v>
      </c>
      <c r="F32" t="s">
        <v>2178</v>
      </c>
      <c r="G32" s="111" t="s">
        <v>3562</v>
      </c>
      <c r="H32" s="55">
        <v>10.01</v>
      </c>
      <c r="I32" t="s">
        <v>108</v>
      </c>
      <c r="J32" t="s">
        <v>98</v>
      </c>
      <c r="K32" s="56">
        <v>3.39E-2</v>
      </c>
      <c r="L32" s="56">
        <v>3.39E-2</v>
      </c>
      <c r="M32" s="55">
        <v>50299.199999999997</v>
      </c>
      <c r="N32" s="55">
        <v>103.45</v>
      </c>
      <c r="O32" s="55">
        <v>52.0345224</v>
      </c>
      <c r="P32" s="56">
        <v>2.8999999999999998E-3</v>
      </c>
      <c r="Q32" s="56">
        <v>4.0000000000000002E-4</v>
      </c>
    </row>
    <row r="33" spans="1:17">
      <c r="A33" t="s">
        <v>3496</v>
      </c>
      <c r="B33" t="s">
        <v>2154</v>
      </c>
      <c r="C33" t="s">
        <v>2182</v>
      </c>
      <c r="D33" s="111" t="s">
        <v>3562</v>
      </c>
      <c r="E33" t="s">
        <v>2810</v>
      </c>
      <c r="F33" t="s">
        <v>2178</v>
      </c>
      <c r="G33" s="111" t="s">
        <v>3562</v>
      </c>
      <c r="H33" s="55">
        <v>11.19</v>
      </c>
      <c r="I33" t="s">
        <v>108</v>
      </c>
      <c r="J33" t="s">
        <v>98</v>
      </c>
      <c r="K33" s="56">
        <v>3.5499999999999997E-2</v>
      </c>
      <c r="L33" s="56">
        <v>3.5400000000000001E-2</v>
      </c>
      <c r="M33" s="55">
        <v>3424.47</v>
      </c>
      <c r="N33" s="55">
        <v>141.12</v>
      </c>
      <c r="O33" s="55">
        <v>4.8326120640000001</v>
      </c>
      <c r="P33" s="56">
        <v>2.9999999999999997E-4</v>
      </c>
      <c r="Q33" s="56">
        <v>0</v>
      </c>
    </row>
    <row r="34" spans="1:17">
      <c r="A34" t="s">
        <v>3496</v>
      </c>
      <c r="B34" t="s">
        <v>2154</v>
      </c>
      <c r="C34" t="s">
        <v>2183</v>
      </c>
      <c r="D34" s="111" t="s">
        <v>3562</v>
      </c>
      <c r="E34" t="s">
        <v>2810</v>
      </c>
      <c r="F34" t="s">
        <v>2178</v>
      </c>
      <c r="G34" s="111" t="s">
        <v>3562</v>
      </c>
      <c r="H34" s="55">
        <v>10.42</v>
      </c>
      <c r="I34" t="s">
        <v>108</v>
      </c>
      <c r="J34" t="s">
        <v>98</v>
      </c>
      <c r="K34" s="56">
        <v>3.1800000000000002E-2</v>
      </c>
      <c r="L34" s="56">
        <v>3.1800000000000002E-2</v>
      </c>
      <c r="M34" s="55">
        <v>17044.36</v>
      </c>
      <c r="N34" s="55">
        <v>141.91999999999999</v>
      </c>
      <c r="O34" s="55">
        <v>24.189355712000001</v>
      </c>
      <c r="P34" s="56">
        <v>1.2999999999999999E-3</v>
      </c>
      <c r="Q34" s="56">
        <v>2.0000000000000001E-4</v>
      </c>
    </row>
    <row r="35" spans="1:17">
      <c r="A35" t="s">
        <v>3496</v>
      </c>
      <c r="B35" t="s">
        <v>2154</v>
      </c>
      <c r="C35" t="s">
        <v>2184</v>
      </c>
      <c r="D35" s="111" t="s">
        <v>3562</v>
      </c>
      <c r="E35" t="s">
        <v>2810</v>
      </c>
      <c r="F35" t="s">
        <v>2178</v>
      </c>
      <c r="G35" s="111" t="s">
        <v>3562</v>
      </c>
      <c r="H35" s="55">
        <v>10.51</v>
      </c>
      <c r="I35" t="s">
        <v>108</v>
      </c>
      <c r="J35" t="s">
        <v>98</v>
      </c>
      <c r="K35" s="56">
        <v>3.4299999999999997E-2</v>
      </c>
      <c r="L35" s="56">
        <v>3.4299999999999997E-2</v>
      </c>
      <c r="M35" s="55">
        <v>13301.13</v>
      </c>
      <c r="N35" s="55">
        <v>129.63999999999999</v>
      </c>
      <c r="O35" s="55">
        <v>17.243584932000001</v>
      </c>
      <c r="P35" s="56">
        <v>8.9999999999999998E-4</v>
      </c>
      <c r="Q35" s="56">
        <v>1E-4</v>
      </c>
    </row>
    <row r="36" spans="1:17">
      <c r="A36" t="s">
        <v>3496</v>
      </c>
      <c r="B36" t="s">
        <v>2154</v>
      </c>
      <c r="C36" t="s">
        <v>2181</v>
      </c>
      <c r="D36" s="111" t="s">
        <v>3562</v>
      </c>
      <c r="E36" t="s">
        <v>2810</v>
      </c>
      <c r="F36" t="s">
        <v>2178</v>
      </c>
      <c r="G36" s="111" t="s">
        <v>3562</v>
      </c>
      <c r="H36" s="55">
        <v>7.41</v>
      </c>
      <c r="I36" t="s">
        <v>108</v>
      </c>
      <c r="J36" t="s">
        <v>98</v>
      </c>
      <c r="K36" s="56">
        <v>7.0599999999999996E-2</v>
      </c>
      <c r="L36" s="56">
        <v>7.0599999999999996E-2</v>
      </c>
      <c r="M36" s="55">
        <v>57475.6</v>
      </c>
      <c r="N36" s="55">
        <v>80.819999999999993</v>
      </c>
      <c r="O36" s="55">
        <v>46.45177992</v>
      </c>
      <c r="P36" s="56">
        <v>2.5000000000000001E-3</v>
      </c>
      <c r="Q36" s="56">
        <v>4.0000000000000002E-4</v>
      </c>
    </row>
    <row r="37" spans="1:17">
      <c r="A37" t="s">
        <v>3496</v>
      </c>
      <c r="B37" t="s">
        <v>2154</v>
      </c>
      <c r="C37" t="s">
        <v>2177</v>
      </c>
      <c r="D37" s="111" t="s">
        <v>3562</v>
      </c>
      <c r="E37" t="s">
        <v>2810</v>
      </c>
      <c r="F37" t="s">
        <v>2178</v>
      </c>
      <c r="G37" s="111" t="s">
        <v>3562</v>
      </c>
      <c r="H37" s="55">
        <v>9</v>
      </c>
      <c r="I37" t="s">
        <v>108</v>
      </c>
      <c r="J37" t="s">
        <v>98</v>
      </c>
      <c r="K37" s="56">
        <v>7.1300000000000002E-2</v>
      </c>
      <c r="L37" s="56">
        <v>7.1400000000000005E-2</v>
      </c>
      <c r="M37" s="55">
        <v>91014.7</v>
      </c>
      <c r="N37" s="55">
        <v>104.73</v>
      </c>
      <c r="O37" s="55">
        <v>95.31969531</v>
      </c>
      <c r="P37" s="56">
        <v>5.1999999999999998E-3</v>
      </c>
      <c r="Q37" s="56">
        <v>8.0000000000000004E-4</v>
      </c>
    </row>
    <row r="38" spans="1:17">
      <c r="A38" t="s">
        <v>3496</v>
      </c>
      <c r="B38" t="s">
        <v>2154</v>
      </c>
      <c r="C38" t="s">
        <v>2179</v>
      </c>
      <c r="D38" s="111" t="s">
        <v>3562</v>
      </c>
      <c r="E38" t="s">
        <v>2810</v>
      </c>
      <c r="F38" t="s">
        <v>2178</v>
      </c>
      <c r="G38" s="111" t="s">
        <v>3562</v>
      </c>
      <c r="H38" s="55">
        <v>8.4</v>
      </c>
      <c r="I38" t="s">
        <v>108</v>
      </c>
      <c r="J38" t="s">
        <v>98</v>
      </c>
      <c r="K38" s="56">
        <v>7.1900000000000006E-2</v>
      </c>
      <c r="L38" s="56">
        <v>7.1900000000000006E-2</v>
      </c>
      <c r="M38" s="55">
        <v>7300.26</v>
      </c>
      <c r="N38" s="55">
        <v>101.69</v>
      </c>
      <c r="O38" s="55">
        <v>7.4236343939999996</v>
      </c>
      <c r="P38" s="56">
        <v>4.0000000000000002E-4</v>
      </c>
      <c r="Q38" s="56">
        <v>1E-4</v>
      </c>
    </row>
    <row r="39" spans="1:17">
      <c r="A39" t="s">
        <v>3496</v>
      </c>
      <c r="B39" t="s">
        <v>2154</v>
      </c>
      <c r="C39" t="s">
        <v>2180</v>
      </c>
      <c r="D39" s="111" t="s">
        <v>3562</v>
      </c>
      <c r="E39" t="s">
        <v>2810</v>
      </c>
      <c r="F39" t="s">
        <v>2178</v>
      </c>
      <c r="G39" s="111" t="s">
        <v>3562</v>
      </c>
      <c r="H39" s="55">
        <v>9.1999999999999993</v>
      </c>
      <c r="I39" t="s">
        <v>108</v>
      </c>
      <c r="J39" t="s">
        <v>98</v>
      </c>
      <c r="K39" s="56">
        <v>7.0599999999999996E-2</v>
      </c>
      <c r="L39" s="56">
        <v>7.0599999999999996E-2</v>
      </c>
      <c r="M39" s="55">
        <v>117674.31</v>
      </c>
      <c r="N39" s="55">
        <v>105.04</v>
      </c>
      <c r="O39" s="55">
        <v>123.605095224</v>
      </c>
      <c r="P39" s="56">
        <v>6.7999999999999996E-3</v>
      </c>
      <c r="Q39" s="56">
        <v>1E-3</v>
      </c>
    </row>
    <row r="40" spans="1:17">
      <c r="A40" t="s">
        <v>3496</v>
      </c>
      <c r="B40" t="s">
        <v>2154</v>
      </c>
      <c r="C40" t="s">
        <v>2191</v>
      </c>
      <c r="D40" s="111" t="s">
        <v>3562</v>
      </c>
      <c r="E40" t="s">
        <v>2810</v>
      </c>
      <c r="F40" t="s">
        <v>230</v>
      </c>
      <c r="G40" s="111" t="s">
        <v>3562</v>
      </c>
      <c r="H40" s="55">
        <v>9.57</v>
      </c>
      <c r="I40" t="s">
        <v>108</v>
      </c>
      <c r="J40" t="s">
        <v>98</v>
      </c>
      <c r="K40" s="56">
        <v>4.4600000000000001E-2</v>
      </c>
      <c r="L40" s="56">
        <v>4.4600000000000001E-2</v>
      </c>
      <c r="M40" s="55">
        <v>53972.28</v>
      </c>
      <c r="N40" s="55">
        <v>105.39944300000001</v>
      </c>
      <c r="O40" s="55">
        <v>56.886482494400397</v>
      </c>
      <c r="P40" s="56">
        <v>3.0999999999999999E-3</v>
      </c>
      <c r="Q40" s="56">
        <v>5.0000000000000001E-4</v>
      </c>
    </row>
    <row r="41" spans="1:17">
      <c r="A41" t="s">
        <v>3496</v>
      </c>
      <c r="B41" t="s">
        <v>2154</v>
      </c>
      <c r="C41" t="s">
        <v>2190</v>
      </c>
      <c r="D41" s="111" t="s">
        <v>3562</v>
      </c>
      <c r="E41" t="s">
        <v>2810</v>
      </c>
      <c r="F41" t="s">
        <v>230</v>
      </c>
      <c r="G41" s="111" t="s">
        <v>3562</v>
      </c>
      <c r="H41" s="55">
        <v>8.8800000000000008</v>
      </c>
      <c r="I41" t="s">
        <v>108</v>
      </c>
      <c r="J41" t="s">
        <v>98</v>
      </c>
      <c r="K41" s="56">
        <v>4.6600000000000003E-2</v>
      </c>
      <c r="L41" s="56">
        <v>4.6600000000000003E-2</v>
      </c>
      <c r="M41" s="55">
        <v>35154.76</v>
      </c>
      <c r="N41" s="55">
        <v>139.14890399999999</v>
      </c>
      <c r="O41" s="55">
        <v>48.917463243830397</v>
      </c>
      <c r="P41" s="56">
        <v>2.7000000000000001E-3</v>
      </c>
      <c r="Q41" s="56">
        <v>4.0000000000000002E-4</v>
      </c>
    </row>
    <row r="42" spans="1:17">
      <c r="A42" t="s">
        <v>3496</v>
      </c>
      <c r="B42" t="s">
        <v>2154</v>
      </c>
      <c r="C42" t="s">
        <v>2192</v>
      </c>
      <c r="D42" s="111" t="s">
        <v>3562</v>
      </c>
      <c r="E42" t="s">
        <v>2810</v>
      </c>
      <c r="F42" t="s">
        <v>230</v>
      </c>
      <c r="G42" s="111" t="s">
        <v>3562</v>
      </c>
      <c r="H42" s="55">
        <v>9.99</v>
      </c>
      <c r="I42" t="s">
        <v>108</v>
      </c>
      <c r="J42" t="s">
        <v>98</v>
      </c>
      <c r="K42" s="56">
        <v>2.5899999999999999E-2</v>
      </c>
      <c r="L42" s="56">
        <v>2.5899999999999999E-2</v>
      </c>
      <c r="M42" s="55">
        <v>9898.5300000000007</v>
      </c>
      <c r="N42" s="55">
        <v>130.05219399999999</v>
      </c>
      <c r="O42" s="55">
        <v>12.873255438748201</v>
      </c>
      <c r="P42" s="56">
        <v>6.9999999999999999E-4</v>
      </c>
      <c r="Q42" s="56">
        <v>1E-4</v>
      </c>
    </row>
    <row r="43" spans="1:17">
      <c r="A43" t="s">
        <v>3496</v>
      </c>
      <c r="B43" t="s">
        <v>2154</v>
      </c>
      <c r="C43" t="s">
        <v>2193</v>
      </c>
      <c r="D43" s="111" t="s">
        <v>3562</v>
      </c>
      <c r="E43" t="s">
        <v>2810</v>
      </c>
      <c r="F43" t="s">
        <v>230</v>
      </c>
      <c r="G43" s="111" t="s">
        <v>3562</v>
      </c>
      <c r="H43" s="55">
        <v>9.58</v>
      </c>
      <c r="I43" t="s">
        <v>108</v>
      </c>
      <c r="J43" t="s">
        <v>98</v>
      </c>
      <c r="K43" s="56">
        <v>2.9899999999999999E-2</v>
      </c>
      <c r="L43" s="56">
        <v>2.9899999999999999E-2</v>
      </c>
      <c r="M43" s="55">
        <v>11522</v>
      </c>
      <c r="N43" s="55">
        <v>125.826601</v>
      </c>
      <c r="O43" s="55">
        <v>14.49774096722</v>
      </c>
      <c r="P43" s="56">
        <v>8.0000000000000004E-4</v>
      </c>
      <c r="Q43" s="56">
        <v>1E-4</v>
      </c>
    </row>
    <row r="44" spans="1:17">
      <c r="A44" t="s">
        <v>3496</v>
      </c>
      <c r="B44" t="s">
        <v>2154</v>
      </c>
      <c r="C44" t="s">
        <v>2189</v>
      </c>
      <c r="D44" s="111" t="s">
        <v>3562</v>
      </c>
      <c r="E44" t="s">
        <v>2810</v>
      </c>
      <c r="F44" t="s">
        <v>230</v>
      </c>
      <c r="G44" s="111" t="s">
        <v>3562</v>
      </c>
      <c r="H44" s="55">
        <v>8.3800000000000008</v>
      </c>
      <c r="I44" t="s">
        <v>108</v>
      </c>
      <c r="J44" t="s">
        <v>98</v>
      </c>
      <c r="K44" s="56">
        <v>7.1099999999999997E-2</v>
      </c>
      <c r="L44" s="56">
        <v>7.1099999999999997E-2</v>
      </c>
      <c r="M44" s="55">
        <v>51626.66</v>
      </c>
      <c r="N44" s="55">
        <v>85.123093999999995</v>
      </c>
      <c r="O44" s="55">
        <v>43.946210320860402</v>
      </c>
      <c r="P44" s="56">
        <v>2.3999999999999998E-3</v>
      </c>
      <c r="Q44" s="56">
        <v>4.0000000000000002E-4</v>
      </c>
    </row>
    <row r="45" spans="1:17">
      <c r="A45" t="s">
        <v>3496</v>
      </c>
      <c r="B45" t="s">
        <v>2154</v>
      </c>
      <c r="C45" t="s">
        <v>2188</v>
      </c>
      <c r="D45" s="111" t="s">
        <v>3562</v>
      </c>
      <c r="E45" t="s">
        <v>2810</v>
      </c>
      <c r="F45" t="s">
        <v>230</v>
      </c>
      <c r="G45" s="111" t="s">
        <v>3562</v>
      </c>
      <c r="H45" s="55">
        <v>7.92</v>
      </c>
      <c r="I45" t="s">
        <v>108</v>
      </c>
      <c r="J45" t="s">
        <v>98</v>
      </c>
      <c r="K45" s="56">
        <v>7.6600000000000001E-2</v>
      </c>
      <c r="L45" s="56">
        <v>7.6600000000000001E-2</v>
      </c>
      <c r="M45" s="55">
        <v>28122.9</v>
      </c>
      <c r="N45" s="55">
        <v>104.248654</v>
      </c>
      <c r="O45" s="55">
        <v>29.317744715766</v>
      </c>
      <c r="P45" s="56">
        <v>1.6000000000000001E-3</v>
      </c>
      <c r="Q45" s="56">
        <v>2.0000000000000001E-4</v>
      </c>
    </row>
    <row r="46" spans="1:17">
      <c r="A46" t="s">
        <v>3496</v>
      </c>
      <c r="B46" t="s">
        <v>2154</v>
      </c>
      <c r="C46" t="s">
        <v>2186</v>
      </c>
      <c r="D46" s="111" t="s">
        <v>3562</v>
      </c>
      <c r="E46" t="s">
        <v>2810</v>
      </c>
      <c r="F46" t="s">
        <v>230</v>
      </c>
      <c r="G46" s="111" t="s">
        <v>3562</v>
      </c>
      <c r="H46" s="55">
        <v>8.39</v>
      </c>
      <c r="I46" t="s">
        <v>108</v>
      </c>
      <c r="J46" t="s">
        <v>98</v>
      </c>
      <c r="K46" s="56">
        <v>4.4699999999999997E-2</v>
      </c>
      <c r="L46" s="56">
        <v>4.4699999999999997E-2</v>
      </c>
      <c r="M46" s="55">
        <v>13938.19</v>
      </c>
      <c r="N46" s="55">
        <v>104.551463</v>
      </c>
      <c r="O46" s="55">
        <v>14.5725815607197</v>
      </c>
      <c r="P46" s="56">
        <v>8.0000000000000004E-4</v>
      </c>
      <c r="Q46" s="56">
        <v>1E-4</v>
      </c>
    </row>
    <row r="47" spans="1:17">
      <c r="A47" t="s">
        <v>3496</v>
      </c>
      <c r="B47" t="s">
        <v>2154</v>
      </c>
      <c r="C47" t="s">
        <v>2187</v>
      </c>
      <c r="D47" s="111" t="s">
        <v>3562</v>
      </c>
      <c r="E47" t="s">
        <v>2810</v>
      </c>
      <c r="F47" t="s">
        <v>230</v>
      </c>
      <c r="G47" s="111" t="s">
        <v>3562</v>
      </c>
      <c r="H47" s="55">
        <v>8.2799999999999994</v>
      </c>
      <c r="I47" t="s">
        <v>108</v>
      </c>
      <c r="J47" t="s">
        <v>98</v>
      </c>
      <c r="K47" s="56">
        <v>7.9500000000000001E-2</v>
      </c>
      <c r="L47" s="56">
        <v>7.9500000000000001E-2</v>
      </c>
      <c r="M47" s="55">
        <v>140240.29999999999</v>
      </c>
      <c r="N47" s="55">
        <v>103.45296500000001</v>
      </c>
      <c r="O47" s="55">
        <v>145.082748474895</v>
      </c>
      <c r="P47" s="56">
        <v>8.0000000000000002E-3</v>
      </c>
      <c r="Q47" s="56">
        <v>1.1999999999999999E-3</v>
      </c>
    </row>
    <row r="48" spans="1:17">
      <c r="A48" s="80" t="s">
        <v>2194</v>
      </c>
      <c r="B48" s="112" t="s">
        <v>3562</v>
      </c>
      <c r="C48" s="112" t="s">
        <v>3562</v>
      </c>
      <c r="D48" s="113" t="s">
        <v>3562</v>
      </c>
      <c r="E48" s="113" t="s">
        <v>3562</v>
      </c>
      <c r="F48" s="113" t="s">
        <v>3562</v>
      </c>
      <c r="G48" s="113" t="s">
        <v>3562</v>
      </c>
      <c r="H48" s="81">
        <v>0</v>
      </c>
      <c r="I48" s="113" t="s">
        <v>3562</v>
      </c>
      <c r="J48" s="113" t="s">
        <v>3562</v>
      </c>
      <c r="K48" s="113" t="s">
        <v>3562</v>
      </c>
      <c r="L48" s="82">
        <v>0</v>
      </c>
      <c r="M48" s="81">
        <v>0</v>
      </c>
      <c r="N48" s="113" t="s">
        <v>3562</v>
      </c>
      <c r="O48" s="81">
        <v>0</v>
      </c>
      <c r="P48" s="82">
        <v>0</v>
      </c>
      <c r="Q48" s="82">
        <v>0</v>
      </c>
    </row>
    <row r="49" spans="1:17">
      <c r="A49" t="s">
        <v>177</v>
      </c>
      <c r="B49" s="112" t="s">
        <v>3562</v>
      </c>
      <c r="C49" t="s">
        <v>177</v>
      </c>
      <c r="D49" s="113" t="s">
        <v>3562</v>
      </c>
      <c r="E49" t="s">
        <v>177</v>
      </c>
      <c r="F49" s="113" t="s">
        <v>3562</v>
      </c>
      <c r="G49" s="113" t="s">
        <v>3562</v>
      </c>
      <c r="H49" s="55">
        <v>0</v>
      </c>
      <c r="I49" t="s">
        <v>177</v>
      </c>
      <c r="J49" t="s">
        <v>177</v>
      </c>
      <c r="K49" s="56">
        <v>0</v>
      </c>
      <c r="L49" s="56">
        <v>0</v>
      </c>
      <c r="M49" s="55">
        <v>0</v>
      </c>
      <c r="N49" s="55">
        <v>0</v>
      </c>
      <c r="O49" s="55">
        <v>0</v>
      </c>
      <c r="P49" s="56">
        <v>0</v>
      </c>
      <c r="Q49" s="56">
        <v>0</v>
      </c>
    </row>
    <row r="50" spans="1:17">
      <c r="A50" s="80" t="s">
        <v>2195</v>
      </c>
      <c r="B50" s="112" t="s">
        <v>3562</v>
      </c>
      <c r="C50" s="112" t="s">
        <v>3562</v>
      </c>
      <c r="D50" s="113" t="s">
        <v>3562</v>
      </c>
      <c r="E50" s="113" t="s">
        <v>3562</v>
      </c>
      <c r="F50" s="113" t="s">
        <v>3562</v>
      </c>
      <c r="G50" s="113" t="s">
        <v>3562</v>
      </c>
      <c r="H50" s="81">
        <v>4.6100000000000003</v>
      </c>
      <c r="I50" s="113" t="s">
        <v>3562</v>
      </c>
      <c r="J50" s="113" t="s">
        <v>3562</v>
      </c>
      <c r="K50" s="113" t="s">
        <v>3562</v>
      </c>
      <c r="L50" s="82">
        <v>5.3100000000000001E-2</v>
      </c>
      <c r="M50" s="81">
        <v>8917048.8499999996</v>
      </c>
      <c r="N50" s="113" t="s">
        <v>3562</v>
      </c>
      <c r="O50" s="81">
        <v>9471.7391900272651</v>
      </c>
      <c r="P50" s="82">
        <v>0.51929999999999998</v>
      </c>
      <c r="Q50" s="82">
        <v>7.8E-2</v>
      </c>
    </row>
    <row r="51" spans="1:17">
      <c r="A51" t="s">
        <v>3497</v>
      </c>
      <c r="B51" t="s">
        <v>2196</v>
      </c>
      <c r="C51" t="s">
        <v>2212</v>
      </c>
      <c r="D51" s="111" t="s">
        <v>3562</v>
      </c>
      <c r="E51" t="s">
        <v>318</v>
      </c>
      <c r="F51" t="s">
        <v>2213</v>
      </c>
      <c r="G51" t="s">
        <v>127</v>
      </c>
      <c r="H51" s="55">
        <v>1.94</v>
      </c>
      <c r="I51" t="s">
        <v>110</v>
      </c>
      <c r="J51" t="s">
        <v>100</v>
      </c>
      <c r="K51" s="56">
        <v>9.8500000000000004E-2</v>
      </c>
      <c r="L51" s="56">
        <v>5.8999999999999997E-2</v>
      </c>
      <c r="M51" s="55">
        <v>2069.3200000000002</v>
      </c>
      <c r="N51" s="55">
        <v>107.75</v>
      </c>
      <c r="O51" s="55">
        <v>8.0870939720999999</v>
      </c>
      <c r="P51" s="56">
        <v>4.0000000000000002E-4</v>
      </c>
      <c r="Q51" s="56">
        <v>1E-4</v>
      </c>
    </row>
    <row r="52" spans="1:17">
      <c r="A52" t="s">
        <v>3498</v>
      </c>
      <c r="B52" t="s">
        <v>2196</v>
      </c>
      <c r="C52" t="s">
        <v>2201</v>
      </c>
      <c r="D52" s="111" t="s">
        <v>3562</v>
      </c>
      <c r="E52" t="s">
        <v>343</v>
      </c>
      <c r="F52" t="s">
        <v>2202</v>
      </c>
      <c r="G52" t="s">
        <v>175</v>
      </c>
      <c r="H52" s="55">
        <v>6.87</v>
      </c>
      <c r="I52" t="s">
        <v>110</v>
      </c>
      <c r="J52" t="s">
        <v>98</v>
      </c>
      <c r="K52" s="56">
        <v>2.7400000000000001E-2</v>
      </c>
      <c r="L52" s="56">
        <v>2.5899999999999999E-2</v>
      </c>
      <c r="M52" s="55">
        <v>15095.53</v>
      </c>
      <c r="N52" s="55">
        <v>114.57</v>
      </c>
      <c r="O52" s="55">
        <v>17.294948721000001</v>
      </c>
      <c r="P52" s="56">
        <v>8.9999999999999998E-4</v>
      </c>
      <c r="Q52" s="56">
        <v>1E-4</v>
      </c>
    </row>
    <row r="53" spans="1:17">
      <c r="A53" t="s">
        <v>3498</v>
      </c>
      <c r="B53" t="s">
        <v>2196</v>
      </c>
      <c r="C53" t="s">
        <v>2203</v>
      </c>
      <c r="D53" s="111" t="s">
        <v>3562</v>
      </c>
      <c r="E53" t="s">
        <v>343</v>
      </c>
      <c r="F53" t="s">
        <v>2204</v>
      </c>
      <c r="G53" t="s">
        <v>175</v>
      </c>
      <c r="H53" s="55">
        <v>6.79</v>
      </c>
      <c r="I53" t="s">
        <v>110</v>
      </c>
      <c r="J53" t="s">
        <v>98</v>
      </c>
      <c r="K53" s="56">
        <v>3.15E-2</v>
      </c>
      <c r="L53" s="56">
        <v>2.76E-2</v>
      </c>
      <c r="M53" s="55">
        <v>2156.5</v>
      </c>
      <c r="N53" s="55">
        <v>116.04</v>
      </c>
      <c r="O53" s="55">
        <v>2.5024025999999999</v>
      </c>
      <c r="P53" s="56">
        <v>1E-4</v>
      </c>
      <c r="Q53" s="56">
        <v>0</v>
      </c>
    </row>
    <row r="54" spans="1:17">
      <c r="A54" t="s">
        <v>3498</v>
      </c>
      <c r="B54" t="s">
        <v>2196</v>
      </c>
      <c r="C54" t="s">
        <v>2197</v>
      </c>
      <c r="D54" s="111" t="s">
        <v>3562</v>
      </c>
      <c r="E54" t="s">
        <v>343</v>
      </c>
      <c r="F54" t="s">
        <v>2198</v>
      </c>
      <c r="G54" t="s">
        <v>175</v>
      </c>
      <c r="H54" s="55">
        <v>6.82</v>
      </c>
      <c r="I54" t="s">
        <v>110</v>
      </c>
      <c r="J54" t="s">
        <v>98</v>
      </c>
      <c r="K54" s="56">
        <v>3.1699999999999999E-2</v>
      </c>
      <c r="L54" s="56">
        <v>2.3900000000000001E-2</v>
      </c>
      <c r="M54" s="55">
        <v>10782.52</v>
      </c>
      <c r="N54" s="55">
        <v>118.66</v>
      </c>
      <c r="O54" s="55">
        <v>12.794538232000001</v>
      </c>
      <c r="P54" s="56">
        <v>6.9999999999999999E-4</v>
      </c>
      <c r="Q54" s="56">
        <v>1E-4</v>
      </c>
    </row>
    <row r="55" spans="1:17">
      <c r="A55" t="s">
        <v>3498</v>
      </c>
      <c r="B55" t="s">
        <v>2196</v>
      </c>
      <c r="C55" t="s">
        <v>2199</v>
      </c>
      <c r="D55" s="111" t="s">
        <v>3562</v>
      </c>
      <c r="E55" t="s">
        <v>343</v>
      </c>
      <c r="F55" t="s">
        <v>2200</v>
      </c>
      <c r="G55" t="s">
        <v>175</v>
      </c>
      <c r="H55" s="55">
        <v>6.82</v>
      </c>
      <c r="I55" t="s">
        <v>110</v>
      </c>
      <c r="J55" t="s">
        <v>98</v>
      </c>
      <c r="K55" s="56">
        <v>3.1699999999999999E-2</v>
      </c>
      <c r="L55" s="56">
        <v>2.41E-2</v>
      </c>
      <c r="M55" s="55">
        <v>15095.53</v>
      </c>
      <c r="N55" s="55">
        <v>118.83</v>
      </c>
      <c r="O55" s="55">
        <v>17.938018298999999</v>
      </c>
      <c r="P55" s="56">
        <v>1E-3</v>
      </c>
      <c r="Q55" s="56">
        <v>1E-4</v>
      </c>
    </row>
    <row r="56" spans="1:17">
      <c r="A56" t="s">
        <v>3498</v>
      </c>
      <c r="B56" t="s">
        <v>2196</v>
      </c>
      <c r="C56" t="s">
        <v>2205</v>
      </c>
      <c r="D56" s="111" t="s">
        <v>3562</v>
      </c>
      <c r="E56" t="s">
        <v>343</v>
      </c>
      <c r="F56" t="s">
        <v>2206</v>
      </c>
      <c r="G56" t="s">
        <v>175</v>
      </c>
      <c r="H56" s="55">
        <v>6.76</v>
      </c>
      <c r="I56" t="s">
        <v>110</v>
      </c>
      <c r="J56" t="s">
        <v>98</v>
      </c>
      <c r="K56" s="56">
        <v>3.1899999999999998E-2</v>
      </c>
      <c r="L56" s="56">
        <v>2.9899999999999999E-2</v>
      </c>
      <c r="M56" s="55">
        <v>10782.52</v>
      </c>
      <c r="N56" s="55">
        <v>113.75</v>
      </c>
      <c r="O56" s="55">
        <v>12.2651165</v>
      </c>
      <c r="P56" s="56">
        <v>6.9999999999999999E-4</v>
      </c>
      <c r="Q56" s="56">
        <v>1E-4</v>
      </c>
    </row>
    <row r="57" spans="1:17">
      <c r="A57" t="s">
        <v>3498</v>
      </c>
      <c r="B57" t="s">
        <v>2196</v>
      </c>
      <c r="C57" t="s">
        <v>2207</v>
      </c>
      <c r="D57" s="111" t="s">
        <v>3562</v>
      </c>
      <c r="E57" t="s">
        <v>343</v>
      </c>
      <c r="F57" t="s">
        <v>2208</v>
      </c>
      <c r="G57" t="s">
        <v>175</v>
      </c>
      <c r="H57" s="55">
        <v>6.79</v>
      </c>
      <c r="I57" t="s">
        <v>110</v>
      </c>
      <c r="J57" t="s">
        <v>98</v>
      </c>
      <c r="K57" s="56">
        <v>2.6599999999999999E-2</v>
      </c>
      <c r="L57" s="56">
        <v>3.56E-2</v>
      </c>
      <c r="M57" s="55">
        <v>22700.04</v>
      </c>
      <c r="N57" s="55">
        <v>105.04</v>
      </c>
      <c r="O57" s="55">
        <v>23.844122016</v>
      </c>
      <c r="P57" s="56">
        <v>1.2999999999999999E-3</v>
      </c>
      <c r="Q57" s="56">
        <v>2.0000000000000001E-4</v>
      </c>
    </row>
    <row r="58" spans="1:17">
      <c r="A58" t="s">
        <v>3498</v>
      </c>
      <c r="B58" t="s">
        <v>2196</v>
      </c>
      <c r="C58" t="s">
        <v>2209</v>
      </c>
      <c r="D58" s="111" t="s">
        <v>3562</v>
      </c>
      <c r="E58" t="s">
        <v>343</v>
      </c>
      <c r="F58" t="s">
        <v>2210</v>
      </c>
      <c r="G58" t="s">
        <v>175</v>
      </c>
      <c r="H58" s="55">
        <v>6.91</v>
      </c>
      <c r="I58" t="s">
        <v>110</v>
      </c>
      <c r="J58" t="s">
        <v>98</v>
      </c>
      <c r="K58" s="56">
        <v>1.89E-2</v>
      </c>
      <c r="L58" s="56">
        <v>3.8100000000000002E-2</v>
      </c>
      <c r="M58" s="55">
        <v>22990.45</v>
      </c>
      <c r="N58" s="55">
        <v>97.7</v>
      </c>
      <c r="O58" s="55">
        <v>22.461669650000001</v>
      </c>
      <c r="P58" s="56">
        <v>1.1999999999999999E-3</v>
      </c>
      <c r="Q58" s="56">
        <v>2.0000000000000001E-4</v>
      </c>
    </row>
    <row r="59" spans="1:17">
      <c r="A59" t="s">
        <v>3498</v>
      </c>
      <c r="B59" t="s">
        <v>2196</v>
      </c>
      <c r="C59" t="s">
        <v>2211</v>
      </c>
      <c r="D59" s="111" t="s">
        <v>3562</v>
      </c>
      <c r="E59" t="s">
        <v>343</v>
      </c>
      <c r="F59" t="s">
        <v>469</v>
      </c>
      <c r="G59" t="s">
        <v>175</v>
      </c>
      <c r="H59" s="55">
        <v>6.82</v>
      </c>
      <c r="I59" t="s">
        <v>110</v>
      </c>
      <c r="J59" t="s">
        <v>98</v>
      </c>
      <c r="K59" s="56">
        <v>1.9E-2</v>
      </c>
      <c r="L59" s="56">
        <v>4.6199999999999998E-2</v>
      </c>
      <c r="M59" s="55">
        <v>34960.879999999997</v>
      </c>
      <c r="N59" s="55">
        <v>92.75</v>
      </c>
      <c r="O59" s="55">
        <v>32.426216199999999</v>
      </c>
      <c r="P59" s="56">
        <v>1.8E-3</v>
      </c>
      <c r="Q59" s="56">
        <v>2.9999999999999997E-4</v>
      </c>
    </row>
    <row r="60" spans="1:17">
      <c r="A60" t="s">
        <v>3499</v>
      </c>
      <c r="B60" t="s">
        <v>2196</v>
      </c>
      <c r="C60" t="s">
        <v>2221</v>
      </c>
      <c r="D60" s="111" t="s">
        <v>3562</v>
      </c>
      <c r="E60" t="s">
        <v>2220</v>
      </c>
      <c r="F60" t="s">
        <v>2222</v>
      </c>
      <c r="G60" t="s">
        <v>1975</v>
      </c>
      <c r="H60" s="55">
        <v>5.27</v>
      </c>
      <c r="I60" t="s">
        <v>103</v>
      </c>
      <c r="J60" t="s">
        <v>98</v>
      </c>
      <c r="K60" s="56">
        <v>3.9800000000000002E-2</v>
      </c>
      <c r="L60" s="56">
        <v>3.3599999999999998E-2</v>
      </c>
      <c r="M60" s="55">
        <v>229398.57</v>
      </c>
      <c r="N60" s="55">
        <v>116.09</v>
      </c>
      <c r="O60" s="55">
        <v>266.30879991299997</v>
      </c>
      <c r="P60" s="56">
        <v>1.46E-2</v>
      </c>
      <c r="Q60" s="56">
        <v>2.2000000000000001E-3</v>
      </c>
    </row>
    <row r="61" spans="1:17">
      <c r="A61" t="s">
        <v>3500</v>
      </c>
      <c r="B61" t="s">
        <v>2196</v>
      </c>
      <c r="C61" t="s">
        <v>2219</v>
      </c>
      <c r="D61" s="111" t="s">
        <v>3562</v>
      </c>
      <c r="E61" t="s">
        <v>2220</v>
      </c>
      <c r="F61" t="s">
        <v>203</v>
      </c>
      <c r="G61" t="s">
        <v>1975</v>
      </c>
      <c r="H61" s="55">
        <v>2.96</v>
      </c>
      <c r="I61" t="s">
        <v>336</v>
      </c>
      <c r="J61" t="s">
        <v>98</v>
      </c>
      <c r="K61" s="56">
        <v>4.4999999999999998E-2</v>
      </c>
      <c r="L61" s="56">
        <v>1.66E-2</v>
      </c>
      <c r="M61" s="55">
        <v>75875.61</v>
      </c>
      <c r="N61" s="55">
        <v>126.06</v>
      </c>
      <c r="O61" s="55">
        <v>95.648793966</v>
      </c>
      <c r="P61" s="56">
        <v>5.1999999999999998E-3</v>
      </c>
      <c r="Q61" s="56">
        <v>8.0000000000000004E-4</v>
      </c>
    </row>
    <row r="62" spans="1:17">
      <c r="A62" t="s">
        <v>3474</v>
      </c>
      <c r="B62" t="s">
        <v>2196</v>
      </c>
      <c r="C62" t="s">
        <v>2215</v>
      </c>
      <c r="D62" s="111" t="s">
        <v>3562</v>
      </c>
      <c r="E62" t="s">
        <v>358</v>
      </c>
      <c r="F62" t="s">
        <v>2216</v>
      </c>
      <c r="G62" t="s">
        <v>127</v>
      </c>
      <c r="H62" s="55">
        <v>4.13</v>
      </c>
      <c r="I62" t="s">
        <v>317</v>
      </c>
      <c r="J62" t="s">
        <v>98</v>
      </c>
      <c r="K62" s="56">
        <v>2.98E-2</v>
      </c>
      <c r="L62" s="56">
        <v>2.64E-2</v>
      </c>
      <c r="M62" s="55">
        <v>206115.96</v>
      </c>
      <c r="N62" s="55">
        <v>114.6</v>
      </c>
      <c r="O62" s="55">
        <v>236.20889016000001</v>
      </c>
      <c r="P62" s="56">
        <v>1.2999999999999999E-2</v>
      </c>
      <c r="Q62" s="56">
        <v>1.9E-3</v>
      </c>
    </row>
    <row r="63" spans="1:17">
      <c r="A63" t="s">
        <v>3501</v>
      </c>
      <c r="B63" t="s">
        <v>2154</v>
      </c>
      <c r="C63" t="s">
        <v>2218</v>
      </c>
      <c r="D63" s="111" t="s">
        <v>3562</v>
      </c>
      <c r="E63" t="s">
        <v>358</v>
      </c>
      <c r="F63" t="s">
        <v>384</v>
      </c>
      <c r="G63" t="s">
        <v>127</v>
      </c>
      <c r="H63" s="55">
        <v>3.94</v>
      </c>
      <c r="I63" t="s">
        <v>669</v>
      </c>
      <c r="J63" t="s">
        <v>98</v>
      </c>
      <c r="K63" s="56">
        <v>2.98E-2</v>
      </c>
      <c r="L63" s="56">
        <v>2.92E-2</v>
      </c>
      <c r="M63" s="55">
        <v>23633.200000000001</v>
      </c>
      <c r="N63" s="55">
        <v>113.58</v>
      </c>
      <c r="O63" s="55">
        <v>26.842588559999999</v>
      </c>
      <c r="P63" s="56">
        <v>1.5E-3</v>
      </c>
      <c r="Q63" s="56">
        <v>2.0000000000000001E-4</v>
      </c>
    </row>
    <row r="64" spans="1:17">
      <c r="A64" t="s">
        <v>3501</v>
      </c>
      <c r="B64" t="s">
        <v>2154</v>
      </c>
      <c r="C64" t="s">
        <v>2217</v>
      </c>
      <c r="D64" s="111" t="s">
        <v>3562</v>
      </c>
      <c r="E64" t="s">
        <v>358</v>
      </c>
      <c r="F64" t="s">
        <v>384</v>
      </c>
      <c r="G64" t="s">
        <v>127</v>
      </c>
      <c r="H64" s="55">
        <v>3.94</v>
      </c>
      <c r="I64" t="s">
        <v>669</v>
      </c>
      <c r="J64" t="s">
        <v>98</v>
      </c>
      <c r="K64" s="56">
        <v>2.98E-2</v>
      </c>
      <c r="L64" s="56">
        <v>2.92E-2</v>
      </c>
      <c r="M64" s="55">
        <v>668.36</v>
      </c>
      <c r="N64" s="55">
        <v>113.58</v>
      </c>
      <c r="O64" s="55">
        <v>0.75912328799999995</v>
      </c>
      <c r="P64" s="56">
        <v>0</v>
      </c>
      <c r="Q64" s="56">
        <v>0</v>
      </c>
    </row>
    <row r="65" spans="1:17">
      <c r="A65" t="s">
        <v>3502</v>
      </c>
      <c r="B65" t="s">
        <v>2154</v>
      </c>
      <c r="C65" t="s">
        <v>2214</v>
      </c>
      <c r="D65" s="111" t="s">
        <v>3562</v>
      </c>
      <c r="E65" t="s">
        <v>358</v>
      </c>
      <c r="F65" t="s">
        <v>384</v>
      </c>
      <c r="G65" t="s">
        <v>127</v>
      </c>
      <c r="H65" s="55">
        <v>4.01</v>
      </c>
      <c r="I65" t="s">
        <v>669</v>
      </c>
      <c r="J65" t="s">
        <v>98</v>
      </c>
      <c r="K65" s="56">
        <v>2.98E-2</v>
      </c>
      <c r="L65" s="56">
        <v>2.0299999999999999E-2</v>
      </c>
      <c r="M65" s="55">
        <v>31887.97</v>
      </c>
      <c r="N65" s="55">
        <v>117.59</v>
      </c>
      <c r="O65" s="55">
        <v>37.497063922999999</v>
      </c>
      <c r="P65" s="56">
        <v>2.0999999999999999E-3</v>
      </c>
      <c r="Q65" s="56">
        <v>2.9999999999999997E-4</v>
      </c>
    </row>
    <row r="66" spans="1:17">
      <c r="A66" t="s">
        <v>3503</v>
      </c>
      <c r="B66" t="s">
        <v>2196</v>
      </c>
      <c r="C66" t="s">
        <v>2225</v>
      </c>
      <c r="D66" s="111" t="s">
        <v>3562</v>
      </c>
      <c r="E66" t="s">
        <v>464</v>
      </c>
      <c r="F66" t="s">
        <v>2226</v>
      </c>
      <c r="G66" t="s">
        <v>175</v>
      </c>
      <c r="H66" s="55">
        <v>7.76</v>
      </c>
      <c r="I66" t="s">
        <v>317</v>
      </c>
      <c r="J66" t="s">
        <v>98</v>
      </c>
      <c r="K66" s="56">
        <v>3.2199999999999999E-2</v>
      </c>
      <c r="L66" s="56">
        <v>3.5099999999999999E-2</v>
      </c>
      <c r="M66" s="55">
        <v>31918.75</v>
      </c>
      <c r="N66" s="55">
        <v>110.26</v>
      </c>
      <c r="O66" s="55">
        <v>35.193613749999997</v>
      </c>
      <c r="P66" s="56">
        <v>1.9E-3</v>
      </c>
      <c r="Q66" s="56">
        <v>2.9999999999999997E-4</v>
      </c>
    </row>
    <row r="67" spans="1:17">
      <c r="A67" t="s">
        <v>3503</v>
      </c>
      <c r="B67" t="s">
        <v>2196</v>
      </c>
      <c r="C67" t="s">
        <v>2227</v>
      </c>
      <c r="D67" s="111" t="s">
        <v>3562</v>
      </c>
      <c r="E67" t="s">
        <v>464</v>
      </c>
      <c r="F67" t="s">
        <v>2228</v>
      </c>
      <c r="G67" t="s">
        <v>175</v>
      </c>
      <c r="H67" s="55">
        <v>7.75</v>
      </c>
      <c r="I67" t="s">
        <v>317</v>
      </c>
      <c r="J67" t="s">
        <v>98</v>
      </c>
      <c r="K67" s="56">
        <v>3.2599999999999997E-2</v>
      </c>
      <c r="L67" s="56">
        <v>3.5099999999999999E-2</v>
      </c>
      <c r="M67" s="55">
        <v>6679.42</v>
      </c>
      <c r="N67" s="55">
        <v>109.68</v>
      </c>
      <c r="O67" s="55">
        <v>7.3259878560000002</v>
      </c>
      <c r="P67" s="56">
        <v>4.0000000000000002E-4</v>
      </c>
      <c r="Q67" s="56">
        <v>1E-4</v>
      </c>
    </row>
    <row r="68" spans="1:17">
      <c r="A68" t="s">
        <v>3503</v>
      </c>
      <c r="B68" t="s">
        <v>2196</v>
      </c>
      <c r="C68" t="s">
        <v>2229</v>
      </c>
      <c r="D68" s="111" t="s">
        <v>3562</v>
      </c>
      <c r="E68" t="s">
        <v>464</v>
      </c>
      <c r="F68" t="s">
        <v>2230</v>
      </c>
      <c r="G68" t="s">
        <v>175</v>
      </c>
      <c r="H68" s="55">
        <v>7.69</v>
      </c>
      <c r="I68" t="s">
        <v>317</v>
      </c>
      <c r="J68" t="s">
        <v>98</v>
      </c>
      <c r="K68" s="56">
        <v>3.6600000000000001E-2</v>
      </c>
      <c r="L68" s="56">
        <v>3.4200000000000001E-2</v>
      </c>
      <c r="M68" s="55">
        <v>6704.03</v>
      </c>
      <c r="N68" s="55">
        <v>113.19</v>
      </c>
      <c r="O68" s="55">
        <v>7.5882915569999998</v>
      </c>
      <c r="P68" s="56">
        <v>4.0000000000000002E-4</v>
      </c>
      <c r="Q68" s="56">
        <v>1E-4</v>
      </c>
    </row>
    <row r="69" spans="1:17">
      <c r="A69" t="s">
        <v>3503</v>
      </c>
      <c r="B69" t="s">
        <v>2196</v>
      </c>
      <c r="C69" t="s">
        <v>2243</v>
      </c>
      <c r="D69" s="111" t="s">
        <v>3562</v>
      </c>
      <c r="E69" t="s">
        <v>464</v>
      </c>
      <c r="F69" t="s">
        <v>2244</v>
      </c>
      <c r="G69" t="s">
        <v>175</v>
      </c>
      <c r="H69" s="55">
        <v>7.76</v>
      </c>
      <c r="I69" t="s">
        <v>317</v>
      </c>
      <c r="J69" t="s">
        <v>98</v>
      </c>
      <c r="K69" s="56">
        <v>3.4500000000000003E-2</v>
      </c>
      <c r="L69" s="56">
        <v>3.2800000000000003E-2</v>
      </c>
      <c r="M69" s="55">
        <v>12583.51</v>
      </c>
      <c r="N69" s="55">
        <v>113.25</v>
      </c>
      <c r="O69" s="55">
        <v>14.250825075</v>
      </c>
      <c r="P69" s="56">
        <v>8.0000000000000004E-4</v>
      </c>
      <c r="Q69" s="56">
        <v>1E-4</v>
      </c>
    </row>
    <row r="70" spans="1:17">
      <c r="A70" t="s">
        <v>3503</v>
      </c>
      <c r="B70" t="s">
        <v>2196</v>
      </c>
      <c r="C70" t="s">
        <v>2245</v>
      </c>
      <c r="D70" s="111" t="s">
        <v>3562</v>
      </c>
      <c r="E70" t="s">
        <v>464</v>
      </c>
      <c r="F70" t="s">
        <v>2246</v>
      </c>
      <c r="G70" t="s">
        <v>175</v>
      </c>
      <c r="H70" s="55">
        <v>7.83</v>
      </c>
      <c r="I70" t="s">
        <v>317</v>
      </c>
      <c r="J70" t="s">
        <v>98</v>
      </c>
      <c r="K70" s="56">
        <v>3.0499999999999999E-2</v>
      </c>
      <c r="L70" s="56">
        <v>3.2800000000000003E-2</v>
      </c>
      <c r="M70" s="55">
        <v>12689.54</v>
      </c>
      <c r="N70" s="55">
        <v>109.75</v>
      </c>
      <c r="O70" s="55">
        <v>13.926770149999999</v>
      </c>
      <c r="P70" s="56">
        <v>8.0000000000000004E-4</v>
      </c>
      <c r="Q70" s="56">
        <v>1E-4</v>
      </c>
    </row>
    <row r="71" spans="1:17">
      <c r="A71" t="s">
        <v>3503</v>
      </c>
      <c r="B71" t="s">
        <v>2196</v>
      </c>
      <c r="C71" t="s">
        <v>2231</v>
      </c>
      <c r="D71" s="111" t="s">
        <v>3562</v>
      </c>
      <c r="E71" t="s">
        <v>464</v>
      </c>
      <c r="F71" t="s">
        <v>2232</v>
      </c>
      <c r="G71" t="s">
        <v>175</v>
      </c>
      <c r="H71" s="55">
        <v>7.82</v>
      </c>
      <c r="I71" t="s">
        <v>317</v>
      </c>
      <c r="J71" t="s">
        <v>98</v>
      </c>
      <c r="K71" s="56">
        <v>2.9000000000000001E-2</v>
      </c>
      <c r="L71" s="56">
        <v>3.5099999999999999E-2</v>
      </c>
      <c r="M71" s="55">
        <v>11779.74</v>
      </c>
      <c r="N71" s="55">
        <v>105</v>
      </c>
      <c r="O71" s="55">
        <v>12.368727</v>
      </c>
      <c r="P71" s="56">
        <v>6.9999999999999999E-4</v>
      </c>
      <c r="Q71" s="56">
        <v>1E-4</v>
      </c>
    </row>
    <row r="72" spans="1:17">
      <c r="A72" t="s">
        <v>3503</v>
      </c>
      <c r="B72" t="s">
        <v>2196</v>
      </c>
      <c r="C72" t="s">
        <v>2247</v>
      </c>
      <c r="D72" s="111" t="s">
        <v>3562</v>
      </c>
      <c r="E72" t="s">
        <v>464</v>
      </c>
      <c r="F72" t="s">
        <v>2248</v>
      </c>
      <c r="G72" t="s">
        <v>175</v>
      </c>
      <c r="H72" s="55">
        <v>7.94</v>
      </c>
      <c r="I72" t="s">
        <v>317</v>
      </c>
      <c r="J72" t="s">
        <v>98</v>
      </c>
      <c r="K72" s="56">
        <v>2.3800000000000002E-2</v>
      </c>
      <c r="L72" s="56">
        <v>3.4599999999999999E-2</v>
      </c>
      <c r="M72" s="55">
        <v>836.49</v>
      </c>
      <c r="N72" s="55">
        <v>102</v>
      </c>
      <c r="O72" s="55">
        <v>0.85321979999999997</v>
      </c>
      <c r="P72" s="56">
        <v>0</v>
      </c>
      <c r="Q72" s="56">
        <v>0</v>
      </c>
    </row>
    <row r="73" spans="1:17">
      <c r="A73" t="s">
        <v>3503</v>
      </c>
      <c r="B73" t="s">
        <v>2196</v>
      </c>
      <c r="C73" t="s">
        <v>2249</v>
      </c>
      <c r="D73" s="111" t="s">
        <v>3562</v>
      </c>
      <c r="E73" t="s">
        <v>464</v>
      </c>
      <c r="F73" t="s">
        <v>2250</v>
      </c>
      <c r="G73" t="s">
        <v>175</v>
      </c>
      <c r="H73" s="55">
        <v>7.86</v>
      </c>
      <c r="I73" t="s">
        <v>317</v>
      </c>
      <c r="J73" t="s">
        <v>98</v>
      </c>
      <c r="K73" s="56">
        <v>2.4299999999999999E-2</v>
      </c>
      <c r="L73" s="56">
        <v>3.7900000000000003E-2</v>
      </c>
      <c r="M73" s="55">
        <v>12361.73</v>
      </c>
      <c r="N73" s="55">
        <v>99.67</v>
      </c>
      <c r="O73" s="55">
        <v>12.320936291000001</v>
      </c>
      <c r="P73" s="56">
        <v>6.9999999999999999E-4</v>
      </c>
      <c r="Q73" s="56">
        <v>1E-4</v>
      </c>
    </row>
    <row r="74" spans="1:17">
      <c r="A74" t="s">
        <v>3503</v>
      </c>
      <c r="B74" t="s">
        <v>2196</v>
      </c>
      <c r="C74" t="s">
        <v>2251</v>
      </c>
      <c r="D74" s="111" t="s">
        <v>3562</v>
      </c>
      <c r="E74" t="s">
        <v>464</v>
      </c>
      <c r="F74" t="s">
        <v>2252</v>
      </c>
      <c r="G74" t="s">
        <v>175</v>
      </c>
      <c r="H74" s="55">
        <v>7.85</v>
      </c>
      <c r="I74" t="s">
        <v>317</v>
      </c>
      <c r="J74" t="s">
        <v>98</v>
      </c>
      <c r="K74" s="56">
        <v>2.3800000000000002E-2</v>
      </c>
      <c r="L74" s="56">
        <v>3.9199999999999999E-2</v>
      </c>
      <c r="M74" s="55">
        <v>12830.22</v>
      </c>
      <c r="N74" s="55">
        <v>98.42</v>
      </c>
      <c r="O74" s="55">
        <v>12.627502524000001</v>
      </c>
      <c r="P74" s="56">
        <v>6.9999999999999999E-4</v>
      </c>
      <c r="Q74" s="56">
        <v>1E-4</v>
      </c>
    </row>
    <row r="75" spans="1:17">
      <c r="A75" t="s">
        <v>3503</v>
      </c>
      <c r="B75" t="s">
        <v>2196</v>
      </c>
      <c r="C75" t="s">
        <v>2233</v>
      </c>
      <c r="D75" s="111" t="s">
        <v>3562</v>
      </c>
      <c r="E75" t="s">
        <v>464</v>
      </c>
      <c r="F75" t="s">
        <v>2234</v>
      </c>
      <c r="G75" t="s">
        <v>175</v>
      </c>
      <c r="H75" s="55">
        <v>7.89</v>
      </c>
      <c r="I75" t="s">
        <v>317</v>
      </c>
      <c r="J75" t="s">
        <v>98</v>
      </c>
      <c r="K75" s="56">
        <v>2.7699999999999999E-2</v>
      </c>
      <c r="L75" s="56">
        <v>3.27E-2</v>
      </c>
      <c r="M75" s="55">
        <v>7679.64</v>
      </c>
      <c r="N75" s="55">
        <v>107.36</v>
      </c>
      <c r="O75" s="55">
        <v>8.2448615039999993</v>
      </c>
      <c r="P75" s="56">
        <v>5.0000000000000001E-4</v>
      </c>
      <c r="Q75" s="56">
        <v>1E-4</v>
      </c>
    </row>
    <row r="76" spans="1:17">
      <c r="A76" t="s">
        <v>3503</v>
      </c>
      <c r="B76" t="s">
        <v>2196</v>
      </c>
      <c r="C76" t="s">
        <v>2235</v>
      </c>
      <c r="D76" s="111" t="s">
        <v>3562</v>
      </c>
      <c r="E76" t="s">
        <v>464</v>
      </c>
      <c r="F76" t="s">
        <v>2236</v>
      </c>
      <c r="G76" t="s">
        <v>175</v>
      </c>
      <c r="H76" s="55">
        <v>7.91</v>
      </c>
      <c r="I76" t="s">
        <v>317</v>
      </c>
      <c r="J76" t="s">
        <v>98</v>
      </c>
      <c r="K76" s="56">
        <v>2.3E-2</v>
      </c>
      <c r="L76" s="56">
        <v>3.6799999999999999E-2</v>
      </c>
      <c r="M76" s="55">
        <v>3221.57</v>
      </c>
      <c r="N76" s="55">
        <v>100</v>
      </c>
      <c r="O76" s="55">
        <v>3.2215699999999998</v>
      </c>
      <c r="P76" s="56">
        <v>2.0000000000000001E-4</v>
      </c>
      <c r="Q76" s="56">
        <v>0</v>
      </c>
    </row>
    <row r="77" spans="1:17">
      <c r="A77" t="s">
        <v>3503</v>
      </c>
      <c r="B77" t="s">
        <v>2196</v>
      </c>
      <c r="C77" t="s">
        <v>2237</v>
      </c>
      <c r="D77" s="111" t="s">
        <v>3562</v>
      </c>
      <c r="E77" t="s">
        <v>464</v>
      </c>
      <c r="F77" t="s">
        <v>281</v>
      </c>
      <c r="G77" t="s">
        <v>175</v>
      </c>
      <c r="H77" s="55">
        <v>7.99</v>
      </c>
      <c r="I77" t="s">
        <v>317</v>
      </c>
      <c r="J77" t="s">
        <v>98</v>
      </c>
      <c r="K77" s="56">
        <v>2.1999999999999999E-2</v>
      </c>
      <c r="L77" s="56">
        <v>3.4299999999999997E-2</v>
      </c>
      <c r="M77" s="55">
        <v>5051.3999999999996</v>
      </c>
      <c r="N77" s="55">
        <v>101.37</v>
      </c>
      <c r="O77" s="55">
        <v>5.1206041799999999</v>
      </c>
      <c r="P77" s="56">
        <v>2.9999999999999997E-4</v>
      </c>
      <c r="Q77" s="56">
        <v>0</v>
      </c>
    </row>
    <row r="78" spans="1:17">
      <c r="A78" t="s">
        <v>3503</v>
      </c>
      <c r="B78" t="s">
        <v>2196</v>
      </c>
      <c r="C78" t="s">
        <v>2238</v>
      </c>
      <c r="D78" s="111" t="s">
        <v>3562</v>
      </c>
      <c r="E78" t="s">
        <v>464</v>
      </c>
      <c r="F78" t="s">
        <v>390</v>
      </c>
      <c r="G78" t="s">
        <v>175</v>
      </c>
      <c r="H78" s="55">
        <v>7.9</v>
      </c>
      <c r="I78" t="s">
        <v>317</v>
      </c>
      <c r="J78" t="s">
        <v>98</v>
      </c>
      <c r="K78" s="56">
        <v>2.3800000000000002E-2</v>
      </c>
      <c r="L78" s="56">
        <v>3.6900000000000002E-2</v>
      </c>
      <c r="M78" s="55">
        <v>6568.77</v>
      </c>
      <c r="N78" s="55">
        <v>100.91</v>
      </c>
      <c r="O78" s="55">
        <v>6.6285458070000001</v>
      </c>
      <c r="P78" s="56">
        <v>4.0000000000000002E-4</v>
      </c>
      <c r="Q78" s="56">
        <v>1E-4</v>
      </c>
    </row>
    <row r="79" spans="1:17">
      <c r="A79" t="s">
        <v>3503</v>
      </c>
      <c r="B79" t="s">
        <v>2196</v>
      </c>
      <c r="C79" t="s">
        <v>2239</v>
      </c>
      <c r="D79" s="111" t="s">
        <v>3562</v>
      </c>
      <c r="E79" t="s">
        <v>464</v>
      </c>
      <c r="F79" t="s">
        <v>2240</v>
      </c>
      <c r="G79" t="s">
        <v>175</v>
      </c>
      <c r="H79" s="55">
        <v>7.79</v>
      </c>
      <c r="I79" t="s">
        <v>317</v>
      </c>
      <c r="J79" t="s">
        <v>98</v>
      </c>
      <c r="K79" s="56">
        <v>2.3599999999999999E-2</v>
      </c>
      <c r="L79" s="56">
        <v>4.24E-2</v>
      </c>
      <c r="M79" s="55">
        <v>19503.47</v>
      </c>
      <c r="N79" s="55">
        <v>96.74</v>
      </c>
      <c r="O79" s="55">
        <v>18.867656877999998</v>
      </c>
      <c r="P79" s="56">
        <v>1E-3</v>
      </c>
      <c r="Q79" s="56">
        <v>2.0000000000000001E-4</v>
      </c>
    </row>
    <row r="80" spans="1:17">
      <c r="A80" t="s">
        <v>3503</v>
      </c>
      <c r="B80" t="s">
        <v>2196</v>
      </c>
      <c r="C80" t="s">
        <v>2223</v>
      </c>
      <c r="D80" s="111" t="s">
        <v>3562</v>
      </c>
      <c r="E80" t="s">
        <v>464</v>
      </c>
      <c r="F80" t="s">
        <v>2224</v>
      </c>
      <c r="G80" t="s">
        <v>175</v>
      </c>
      <c r="H80" s="55">
        <v>7.76</v>
      </c>
      <c r="I80" t="s">
        <v>317</v>
      </c>
      <c r="J80" t="s">
        <v>98</v>
      </c>
      <c r="K80" s="56">
        <v>2.3199999999999998E-2</v>
      </c>
      <c r="L80" s="56">
        <v>4.4400000000000002E-2</v>
      </c>
      <c r="M80" s="55">
        <v>14032.51</v>
      </c>
      <c r="N80" s="55">
        <v>94.71</v>
      </c>
      <c r="O80" s="55">
        <v>13.290190221</v>
      </c>
      <c r="P80" s="56">
        <v>6.9999999999999999E-4</v>
      </c>
      <c r="Q80" s="56">
        <v>1E-4</v>
      </c>
    </row>
    <row r="81" spans="1:17">
      <c r="A81" t="s">
        <v>3503</v>
      </c>
      <c r="B81" t="s">
        <v>2196</v>
      </c>
      <c r="C81" t="s">
        <v>2241</v>
      </c>
      <c r="D81" s="111" t="s">
        <v>3562</v>
      </c>
      <c r="E81" t="s">
        <v>464</v>
      </c>
      <c r="F81" t="s">
        <v>2242</v>
      </c>
      <c r="G81" t="s">
        <v>175</v>
      </c>
      <c r="H81" s="55">
        <v>7.64</v>
      </c>
      <c r="I81" t="s">
        <v>317</v>
      </c>
      <c r="J81" t="s">
        <v>98</v>
      </c>
      <c r="K81" s="56">
        <v>2.0899999999999998E-2</v>
      </c>
      <c r="L81" s="56">
        <v>5.3800000000000001E-2</v>
      </c>
      <c r="M81" s="55">
        <v>20104.13</v>
      </c>
      <c r="N81" s="55">
        <v>84.42</v>
      </c>
      <c r="O81" s="55">
        <v>16.971906546</v>
      </c>
      <c r="P81" s="56">
        <v>8.9999999999999998E-4</v>
      </c>
      <c r="Q81" s="56">
        <v>1E-4</v>
      </c>
    </row>
    <row r="82" spans="1:17">
      <c r="A82" t="s">
        <v>3504</v>
      </c>
      <c r="B82" t="s">
        <v>2154</v>
      </c>
      <c r="C82" t="s">
        <v>2257</v>
      </c>
      <c r="D82" s="111" t="s">
        <v>3562</v>
      </c>
      <c r="E82" t="s">
        <v>477</v>
      </c>
      <c r="F82" t="s">
        <v>2258</v>
      </c>
      <c r="G82" t="s">
        <v>127</v>
      </c>
      <c r="H82" s="55">
        <v>7.61</v>
      </c>
      <c r="I82" t="s">
        <v>545</v>
      </c>
      <c r="J82" t="s">
        <v>98</v>
      </c>
      <c r="K82" s="56">
        <v>1.6299999999999999E-2</v>
      </c>
      <c r="L82" s="56">
        <v>3.1199999999999999E-2</v>
      </c>
      <c r="M82" s="55">
        <v>47779.58</v>
      </c>
      <c r="N82" s="55">
        <v>99.62</v>
      </c>
      <c r="O82" s="55">
        <v>47.598017595999998</v>
      </c>
      <c r="P82" s="56">
        <v>2.5999999999999999E-3</v>
      </c>
      <c r="Q82" s="56">
        <v>4.0000000000000002E-4</v>
      </c>
    </row>
    <row r="83" spans="1:17">
      <c r="A83" t="s">
        <v>3504</v>
      </c>
      <c r="B83" t="s">
        <v>2154</v>
      </c>
      <c r="C83" t="s">
        <v>2259</v>
      </c>
      <c r="D83" s="111" t="s">
        <v>3562</v>
      </c>
      <c r="E83" t="s">
        <v>477</v>
      </c>
      <c r="F83" t="s">
        <v>2260</v>
      </c>
      <c r="G83" t="s">
        <v>127</v>
      </c>
      <c r="H83" s="55">
        <v>7.62</v>
      </c>
      <c r="I83" t="s">
        <v>545</v>
      </c>
      <c r="J83" t="s">
        <v>98</v>
      </c>
      <c r="K83" s="56">
        <v>1.4999999999999999E-2</v>
      </c>
      <c r="L83" s="56">
        <v>3.1899999999999998E-2</v>
      </c>
      <c r="M83" s="55">
        <v>22460.23</v>
      </c>
      <c r="N83" s="55">
        <v>97.96</v>
      </c>
      <c r="O83" s="55">
        <v>22.002041307999999</v>
      </c>
      <c r="P83" s="56">
        <v>1.1999999999999999E-3</v>
      </c>
      <c r="Q83" s="56">
        <v>2.0000000000000001E-4</v>
      </c>
    </row>
    <row r="84" spans="1:17">
      <c r="A84" t="s">
        <v>3505</v>
      </c>
      <c r="B84" t="s">
        <v>2196</v>
      </c>
      <c r="C84" t="s">
        <v>2335</v>
      </c>
      <c r="D84" s="111" t="s">
        <v>3562</v>
      </c>
      <c r="E84" t="s">
        <v>2254</v>
      </c>
      <c r="F84" t="s">
        <v>2336</v>
      </c>
      <c r="G84" t="s">
        <v>1975</v>
      </c>
      <c r="H84" s="55">
        <v>4.72</v>
      </c>
      <c r="I84" t="s">
        <v>336</v>
      </c>
      <c r="J84" t="s">
        <v>98</v>
      </c>
      <c r="K84" s="56">
        <v>3.1E-2</v>
      </c>
      <c r="L84" s="56">
        <v>2.6700000000000002E-2</v>
      </c>
      <c r="M84" s="55">
        <v>50341.82</v>
      </c>
      <c r="N84" s="55">
        <v>113.73</v>
      </c>
      <c r="O84" s="55">
        <v>57.253751886000003</v>
      </c>
      <c r="P84" s="56">
        <v>3.0999999999999999E-3</v>
      </c>
      <c r="Q84" s="56">
        <v>5.0000000000000001E-4</v>
      </c>
    </row>
    <row r="85" spans="1:17">
      <c r="A85" t="s">
        <v>3505</v>
      </c>
      <c r="B85" t="s">
        <v>2196</v>
      </c>
      <c r="C85" t="s">
        <v>2337</v>
      </c>
      <c r="D85" s="111" t="s">
        <v>3562</v>
      </c>
      <c r="E85" t="s">
        <v>2254</v>
      </c>
      <c r="F85" t="s">
        <v>2338</v>
      </c>
      <c r="G85" t="s">
        <v>1975</v>
      </c>
      <c r="H85" s="55">
        <v>4.74</v>
      </c>
      <c r="I85" t="s">
        <v>336</v>
      </c>
      <c r="J85" t="s">
        <v>98</v>
      </c>
      <c r="K85" s="56">
        <v>2.4899999999999999E-2</v>
      </c>
      <c r="L85" s="56">
        <v>2.6800000000000001E-2</v>
      </c>
      <c r="M85" s="55">
        <v>21148.18</v>
      </c>
      <c r="N85" s="55">
        <v>112.44</v>
      </c>
      <c r="O85" s="55">
        <v>23.779013591999998</v>
      </c>
      <c r="P85" s="56">
        <v>1.2999999999999999E-3</v>
      </c>
      <c r="Q85" s="56">
        <v>2.0000000000000001E-4</v>
      </c>
    </row>
    <row r="86" spans="1:17">
      <c r="A86" t="s">
        <v>3505</v>
      </c>
      <c r="B86" t="s">
        <v>2196</v>
      </c>
      <c r="C86" t="s">
        <v>2339</v>
      </c>
      <c r="D86" s="111" t="s">
        <v>3562</v>
      </c>
      <c r="E86" t="s">
        <v>2254</v>
      </c>
      <c r="F86" t="s">
        <v>2338</v>
      </c>
      <c r="G86" t="s">
        <v>1975</v>
      </c>
      <c r="H86" s="55">
        <v>4.99</v>
      </c>
      <c r="I86" t="s">
        <v>336</v>
      </c>
      <c r="J86" t="s">
        <v>98</v>
      </c>
      <c r="K86" s="56">
        <v>3.5999999999999997E-2</v>
      </c>
      <c r="L86" s="56">
        <v>2.7099999999999999E-2</v>
      </c>
      <c r="M86" s="55">
        <v>14071.51</v>
      </c>
      <c r="N86" s="55">
        <v>116.58</v>
      </c>
      <c r="O86" s="55">
        <v>16.404566358</v>
      </c>
      <c r="P86" s="56">
        <v>8.9999999999999998E-4</v>
      </c>
      <c r="Q86" s="56">
        <v>1E-4</v>
      </c>
    </row>
    <row r="87" spans="1:17">
      <c r="A87" t="s">
        <v>3506</v>
      </c>
      <c r="B87" t="s">
        <v>2154</v>
      </c>
      <c r="C87" t="s">
        <v>2319</v>
      </c>
      <c r="D87" s="111" t="s">
        <v>3562</v>
      </c>
      <c r="E87" t="s">
        <v>2254</v>
      </c>
      <c r="F87" t="s">
        <v>440</v>
      </c>
      <c r="G87" t="s">
        <v>1975</v>
      </c>
      <c r="H87" s="55">
        <v>7.5</v>
      </c>
      <c r="I87" t="s">
        <v>336</v>
      </c>
      <c r="J87" t="s">
        <v>98</v>
      </c>
      <c r="K87" s="56">
        <v>1.7999999999999999E-2</v>
      </c>
      <c r="L87" s="56">
        <v>3.7699999999999997E-2</v>
      </c>
      <c r="M87" s="55">
        <v>253905.76</v>
      </c>
      <c r="N87" s="55">
        <v>93.1</v>
      </c>
      <c r="O87" s="55">
        <v>236.38626256000001</v>
      </c>
      <c r="P87" s="56">
        <v>1.2999999999999999E-2</v>
      </c>
      <c r="Q87" s="56">
        <v>1.9E-3</v>
      </c>
    </row>
    <row r="88" spans="1:17">
      <c r="A88" t="s">
        <v>3506</v>
      </c>
      <c r="B88" t="s">
        <v>2154</v>
      </c>
      <c r="C88" t="s">
        <v>2321</v>
      </c>
      <c r="D88" s="111" t="s">
        <v>3562</v>
      </c>
      <c r="E88" t="s">
        <v>2254</v>
      </c>
      <c r="F88" t="s">
        <v>440</v>
      </c>
      <c r="G88" t="s">
        <v>1975</v>
      </c>
      <c r="H88" s="55">
        <v>7.09</v>
      </c>
      <c r="I88" t="s">
        <v>336</v>
      </c>
      <c r="J88" t="s">
        <v>98</v>
      </c>
      <c r="K88" s="56">
        <v>1.8800000000000001E-2</v>
      </c>
      <c r="L88" s="56">
        <v>3.9E-2</v>
      </c>
      <c r="M88" s="55">
        <v>156840.76999999999</v>
      </c>
      <c r="N88" s="55">
        <v>93.53</v>
      </c>
      <c r="O88" s="55">
        <v>146.69317218099999</v>
      </c>
      <c r="P88" s="56">
        <v>8.0000000000000002E-3</v>
      </c>
      <c r="Q88" s="56">
        <v>1.1999999999999999E-3</v>
      </c>
    </row>
    <row r="89" spans="1:17">
      <c r="A89" t="s">
        <v>3506</v>
      </c>
      <c r="B89" t="s">
        <v>2154</v>
      </c>
      <c r="C89" t="s">
        <v>2318</v>
      </c>
      <c r="D89" s="111" t="s">
        <v>3562</v>
      </c>
      <c r="E89" t="s">
        <v>2254</v>
      </c>
      <c r="F89" t="s">
        <v>352</v>
      </c>
      <c r="G89" t="s">
        <v>1975</v>
      </c>
      <c r="H89" s="55">
        <v>7.4</v>
      </c>
      <c r="I89" t="s">
        <v>336</v>
      </c>
      <c r="J89" t="s">
        <v>98</v>
      </c>
      <c r="K89" s="56">
        <v>2.3699999999999999E-2</v>
      </c>
      <c r="L89" s="56">
        <v>2.5999999999999999E-2</v>
      </c>
      <c r="M89" s="55">
        <v>103630.28</v>
      </c>
      <c r="N89" s="55">
        <v>104.47</v>
      </c>
      <c r="O89" s="55">
        <v>108.262553516</v>
      </c>
      <c r="P89" s="56">
        <v>5.8999999999999999E-3</v>
      </c>
      <c r="Q89" s="56">
        <v>8.9999999999999998E-4</v>
      </c>
    </row>
    <row r="90" spans="1:17">
      <c r="A90" t="s">
        <v>3506</v>
      </c>
      <c r="B90" t="s">
        <v>2154</v>
      </c>
      <c r="C90" t="s">
        <v>2320</v>
      </c>
      <c r="D90" s="111" t="s">
        <v>3562</v>
      </c>
      <c r="E90" t="s">
        <v>2254</v>
      </c>
      <c r="F90" t="s">
        <v>352</v>
      </c>
      <c r="G90" t="s">
        <v>1975</v>
      </c>
      <c r="H90" s="55">
        <v>7.03</v>
      </c>
      <c r="I90" t="s">
        <v>336</v>
      </c>
      <c r="J90" t="s">
        <v>98</v>
      </c>
      <c r="K90" s="56">
        <v>2.3199999999999998E-2</v>
      </c>
      <c r="L90" s="56">
        <v>2.7400000000000001E-2</v>
      </c>
      <c r="M90" s="55">
        <v>73645.88</v>
      </c>
      <c r="N90" s="55">
        <v>103.18</v>
      </c>
      <c r="O90" s="55">
        <v>75.987818984</v>
      </c>
      <c r="P90" s="56">
        <v>4.1999999999999997E-3</v>
      </c>
      <c r="Q90" s="56">
        <v>5.9999999999999995E-4</v>
      </c>
    </row>
    <row r="91" spans="1:17">
      <c r="A91" t="s">
        <v>3507</v>
      </c>
      <c r="B91" t="s">
        <v>2196</v>
      </c>
      <c r="C91" t="s">
        <v>2253</v>
      </c>
      <c r="D91" s="111" t="s">
        <v>3562</v>
      </c>
      <c r="E91" t="s">
        <v>2254</v>
      </c>
      <c r="F91" t="s">
        <v>2255</v>
      </c>
      <c r="G91" t="s">
        <v>1975</v>
      </c>
      <c r="H91" s="55">
        <v>5.16</v>
      </c>
      <c r="I91" t="s">
        <v>336</v>
      </c>
      <c r="J91" t="s">
        <v>98</v>
      </c>
      <c r="K91" s="56">
        <v>1.7899999999999999E-2</v>
      </c>
      <c r="L91" s="56">
        <v>2.9000000000000001E-2</v>
      </c>
      <c r="M91" s="55">
        <v>59862.16</v>
      </c>
      <c r="N91" s="55">
        <v>105.5</v>
      </c>
      <c r="O91" s="55">
        <v>63.154578800000003</v>
      </c>
      <c r="P91" s="56">
        <v>3.5000000000000001E-3</v>
      </c>
      <c r="Q91" s="56">
        <v>5.0000000000000001E-4</v>
      </c>
    </row>
    <row r="92" spans="1:17">
      <c r="A92" t="s">
        <v>3507</v>
      </c>
      <c r="B92" t="s">
        <v>2196</v>
      </c>
      <c r="C92" t="s">
        <v>2256</v>
      </c>
      <c r="D92" s="111" t="s">
        <v>3562</v>
      </c>
      <c r="E92" t="s">
        <v>2254</v>
      </c>
      <c r="F92" t="s">
        <v>2255</v>
      </c>
      <c r="G92" t="s">
        <v>1975</v>
      </c>
      <c r="H92" s="55">
        <v>6.53</v>
      </c>
      <c r="I92" t="s">
        <v>336</v>
      </c>
      <c r="J92" t="s">
        <v>98</v>
      </c>
      <c r="K92" s="56">
        <v>7.5499999999999998E-2</v>
      </c>
      <c r="L92" s="56">
        <v>7.5700000000000003E-2</v>
      </c>
      <c r="M92" s="55">
        <v>3245.83</v>
      </c>
      <c r="N92" s="55">
        <v>101.83</v>
      </c>
      <c r="O92" s="55">
        <v>3.3052286890000002</v>
      </c>
      <c r="P92" s="56">
        <v>2.0000000000000001E-4</v>
      </c>
      <c r="Q92" s="56">
        <v>0</v>
      </c>
    </row>
    <row r="93" spans="1:17">
      <c r="A93" t="s">
        <v>3486</v>
      </c>
      <c r="B93" t="s">
        <v>2196</v>
      </c>
      <c r="C93" t="s">
        <v>2340</v>
      </c>
      <c r="D93" s="111" t="s">
        <v>3562</v>
      </c>
      <c r="E93" t="s">
        <v>2254</v>
      </c>
      <c r="F93" t="s">
        <v>2341</v>
      </c>
      <c r="G93" t="s">
        <v>1975</v>
      </c>
      <c r="H93" s="55">
        <v>4.7300000000000004</v>
      </c>
      <c r="I93" t="s">
        <v>110</v>
      </c>
      <c r="J93" t="s">
        <v>98</v>
      </c>
      <c r="K93" s="56">
        <v>6.9500000000000006E-2</v>
      </c>
      <c r="L93" s="56">
        <v>7.0499999999999993E-2</v>
      </c>
      <c r="M93" s="55">
        <v>21953.43</v>
      </c>
      <c r="N93" s="55">
        <v>100.41</v>
      </c>
      <c r="O93" s="55">
        <v>22.043439063000001</v>
      </c>
      <c r="P93" s="56">
        <v>1.1999999999999999E-3</v>
      </c>
      <c r="Q93" s="56">
        <v>2.0000000000000001E-4</v>
      </c>
    </row>
    <row r="94" spans="1:17">
      <c r="A94" t="s">
        <v>3486</v>
      </c>
      <c r="B94" t="s">
        <v>2196</v>
      </c>
      <c r="C94" t="s">
        <v>2342</v>
      </c>
      <c r="D94" s="111" t="s">
        <v>3562</v>
      </c>
      <c r="E94" t="s">
        <v>2254</v>
      </c>
      <c r="F94" t="s">
        <v>2341</v>
      </c>
      <c r="G94" t="s">
        <v>1975</v>
      </c>
      <c r="H94" s="55">
        <v>3.53</v>
      </c>
      <c r="I94" t="s">
        <v>110</v>
      </c>
      <c r="J94" t="s">
        <v>98</v>
      </c>
      <c r="K94" s="56">
        <v>6.9500000000000006E-2</v>
      </c>
      <c r="L94" s="56">
        <v>7.0800000000000002E-2</v>
      </c>
      <c r="M94" s="55">
        <v>27589.53</v>
      </c>
      <c r="N94" s="55">
        <v>100.21</v>
      </c>
      <c r="O94" s="55">
        <v>27.647468013000001</v>
      </c>
      <c r="P94" s="56">
        <v>1.5E-3</v>
      </c>
      <c r="Q94" s="56">
        <v>2.0000000000000001E-4</v>
      </c>
    </row>
    <row r="95" spans="1:17">
      <c r="A95" t="s">
        <v>3509</v>
      </c>
      <c r="B95" t="s">
        <v>2196</v>
      </c>
      <c r="C95" t="s">
        <v>2316</v>
      </c>
      <c r="D95" s="111" t="s">
        <v>3562</v>
      </c>
      <c r="E95" t="s">
        <v>464</v>
      </c>
      <c r="F95" t="s">
        <v>2317</v>
      </c>
      <c r="G95" t="s">
        <v>175</v>
      </c>
      <c r="H95" s="55">
        <v>3.67</v>
      </c>
      <c r="I95" t="s">
        <v>317</v>
      </c>
      <c r="J95" t="s">
        <v>98</v>
      </c>
      <c r="K95" s="56">
        <v>5.2600000000000001E-2</v>
      </c>
      <c r="L95" s="56">
        <v>3.2099999999999997E-2</v>
      </c>
      <c r="M95" s="55">
        <v>2247.86</v>
      </c>
      <c r="N95" s="55">
        <v>124.46</v>
      </c>
      <c r="O95" s="55">
        <v>2.7976865559999999</v>
      </c>
      <c r="P95" s="56">
        <v>2.0000000000000001E-4</v>
      </c>
      <c r="Q95" s="56">
        <v>0</v>
      </c>
    </row>
    <row r="96" spans="1:17">
      <c r="A96" t="s">
        <v>3509</v>
      </c>
      <c r="B96" t="s">
        <v>2196</v>
      </c>
      <c r="C96" t="s">
        <v>2302</v>
      </c>
      <c r="D96" s="111" t="s">
        <v>3562</v>
      </c>
      <c r="E96" t="s">
        <v>464</v>
      </c>
      <c r="F96" t="s">
        <v>2303</v>
      </c>
      <c r="G96" t="s">
        <v>175</v>
      </c>
      <c r="H96" s="55">
        <v>3.7</v>
      </c>
      <c r="I96" t="s">
        <v>317</v>
      </c>
      <c r="J96" t="s">
        <v>98</v>
      </c>
      <c r="K96" s="56">
        <v>5.1299999999999998E-2</v>
      </c>
      <c r="L96" s="56">
        <v>2.5499999999999998E-2</v>
      </c>
      <c r="M96" s="55">
        <v>8289.1200000000008</v>
      </c>
      <c r="N96" s="55">
        <v>126.84</v>
      </c>
      <c r="O96" s="55">
        <v>10.513919808000001</v>
      </c>
      <c r="P96" s="56">
        <v>5.9999999999999995E-4</v>
      </c>
      <c r="Q96" s="56">
        <v>1E-4</v>
      </c>
    </row>
    <row r="97" spans="1:17">
      <c r="A97" t="s">
        <v>3509</v>
      </c>
      <c r="B97" t="s">
        <v>2196</v>
      </c>
      <c r="C97" t="s">
        <v>2304</v>
      </c>
      <c r="D97" s="111" t="s">
        <v>3562</v>
      </c>
      <c r="E97" t="s">
        <v>464</v>
      </c>
      <c r="F97" t="s">
        <v>2305</v>
      </c>
      <c r="G97" t="s">
        <v>175</v>
      </c>
      <c r="H97" s="55">
        <v>3.7</v>
      </c>
      <c r="I97" t="s">
        <v>317</v>
      </c>
      <c r="J97" t="s">
        <v>98</v>
      </c>
      <c r="K97" s="56">
        <v>5.1499999999999997E-2</v>
      </c>
      <c r="L97" s="56">
        <v>2.5499999999999998E-2</v>
      </c>
      <c r="M97" s="55">
        <v>4824.05</v>
      </c>
      <c r="N97" s="55">
        <v>126.9</v>
      </c>
      <c r="O97" s="55">
        <v>6.1217194499999996</v>
      </c>
      <c r="P97" s="56">
        <v>2.9999999999999997E-4</v>
      </c>
      <c r="Q97" s="56">
        <v>1E-4</v>
      </c>
    </row>
    <row r="98" spans="1:17">
      <c r="A98" t="s">
        <v>3509</v>
      </c>
      <c r="B98" t="s">
        <v>2196</v>
      </c>
      <c r="C98" t="s">
        <v>2306</v>
      </c>
      <c r="D98" s="111" t="s">
        <v>3562</v>
      </c>
      <c r="E98" t="s">
        <v>464</v>
      </c>
      <c r="F98" t="s">
        <v>2307</v>
      </c>
      <c r="G98" t="s">
        <v>175</v>
      </c>
      <c r="H98" s="55">
        <v>3.77</v>
      </c>
      <c r="I98" t="s">
        <v>317</v>
      </c>
      <c r="J98" t="s">
        <v>98</v>
      </c>
      <c r="K98" s="56">
        <v>5.0999999999999997E-2</v>
      </c>
      <c r="L98" s="56">
        <v>2.5999999999999999E-2</v>
      </c>
      <c r="M98" s="55">
        <v>3396.44</v>
      </c>
      <c r="N98" s="55">
        <v>125.11</v>
      </c>
      <c r="O98" s="55">
        <v>4.2492860840000004</v>
      </c>
      <c r="P98" s="56">
        <v>2.0000000000000001E-4</v>
      </c>
      <c r="Q98" s="56">
        <v>0</v>
      </c>
    </row>
    <row r="99" spans="1:17">
      <c r="A99" t="s">
        <v>3509</v>
      </c>
      <c r="B99" t="s">
        <v>2196</v>
      </c>
      <c r="C99" t="s">
        <v>2275</v>
      </c>
      <c r="D99" s="111" t="s">
        <v>3562</v>
      </c>
      <c r="E99" t="s">
        <v>464</v>
      </c>
      <c r="F99" t="s">
        <v>2276</v>
      </c>
      <c r="G99" t="s">
        <v>175</v>
      </c>
      <c r="H99" s="55">
        <v>3.72</v>
      </c>
      <c r="I99" t="s">
        <v>317</v>
      </c>
      <c r="J99" t="s">
        <v>98</v>
      </c>
      <c r="K99" s="56">
        <v>5.0999999999999997E-2</v>
      </c>
      <c r="L99" s="56">
        <v>2.2599999999999999E-2</v>
      </c>
      <c r="M99" s="55">
        <v>1919.29</v>
      </c>
      <c r="N99" s="55">
        <v>126.24</v>
      </c>
      <c r="O99" s="55">
        <v>2.4229116959999999</v>
      </c>
      <c r="P99" s="56">
        <v>1E-4</v>
      </c>
      <c r="Q99" s="56">
        <v>0</v>
      </c>
    </row>
    <row r="100" spans="1:17">
      <c r="A100" t="s">
        <v>3509</v>
      </c>
      <c r="B100" t="s">
        <v>2196</v>
      </c>
      <c r="C100" t="s">
        <v>2277</v>
      </c>
      <c r="D100" s="111" t="s">
        <v>3562</v>
      </c>
      <c r="E100" t="s">
        <v>464</v>
      </c>
      <c r="F100" t="s">
        <v>2278</v>
      </c>
      <c r="G100" t="s">
        <v>175</v>
      </c>
      <c r="H100" s="55">
        <v>3.7</v>
      </c>
      <c r="I100" t="s">
        <v>317</v>
      </c>
      <c r="J100" t="s">
        <v>98</v>
      </c>
      <c r="K100" s="56">
        <v>5.0999999999999997E-2</v>
      </c>
      <c r="L100" s="56">
        <v>2.5600000000000001E-2</v>
      </c>
      <c r="M100" s="55">
        <v>3883.65</v>
      </c>
      <c r="N100" s="55">
        <v>124.63</v>
      </c>
      <c r="O100" s="55">
        <v>4.8401929949999998</v>
      </c>
      <c r="P100" s="56">
        <v>2.9999999999999997E-4</v>
      </c>
      <c r="Q100" s="56">
        <v>0</v>
      </c>
    </row>
    <row r="101" spans="1:17">
      <c r="A101" t="s">
        <v>3509</v>
      </c>
      <c r="B101" t="s">
        <v>2196</v>
      </c>
      <c r="C101" t="s">
        <v>2264</v>
      </c>
      <c r="D101" s="111" t="s">
        <v>3562</v>
      </c>
      <c r="E101" t="s">
        <v>464</v>
      </c>
      <c r="F101" t="s">
        <v>587</v>
      </c>
      <c r="G101" t="s">
        <v>175</v>
      </c>
      <c r="H101" s="55">
        <v>3.7</v>
      </c>
      <c r="I101" t="s">
        <v>317</v>
      </c>
      <c r="J101" t="s">
        <v>98</v>
      </c>
      <c r="K101" s="56">
        <v>5.0999999999999997E-2</v>
      </c>
      <c r="L101" s="56">
        <v>2.5499999999999998E-2</v>
      </c>
      <c r="M101" s="55">
        <v>6020.33</v>
      </c>
      <c r="N101" s="55">
        <v>124.86</v>
      </c>
      <c r="O101" s="55">
        <v>7.5169840380000004</v>
      </c>
      <c r="P101" s="56">
        <v>4.0000000000000002E-4</v>
      </c>
      <c r="Q101" s="56">
        <v>1E-4</v>
      </c>
    </row>
    <row r="102" spans="1:17">
      <c r="A102" t="s">
        <v>3509</v>
      </c>
      <c r="B102" t="s">
        <v>2196</v>
      </c>
      <c r="C102" t="s">
        <v>2279</v>
      </c>
      <c r="D102" s="111" t="s">
        <v>3562</v>
      </c>
      <c r="E102" t="s">
        <v>464</v>
      </c>
      <c r="F102" t="s">
        <v>587</v>
      </c>
      <c r="G102" t="s">
        <v>175</v>
      </c>
      <c r="H102" s="55">
        <v>3.72</v>
      </c>
      <c r="I102" t="s">
        <v>317</v>
      </c>
      <c r="J102" t="s">
        <v>98</v>
      </c>
      <c r="K102" s="56">
        <v>5.0999999999999997E-2</v>
      </c>
      <c r="L102" s="56">
        <v>2.2599999999999999E-2</v>
      </c>
      <c r="M102" s="55">
        <v>2635.19</v>
      </c>
      <c r="N102" s="55">
        <v>125.97</v>
      </c>
      <c r="O102" s="55">
        <v>3.3195488430000002</v>
      </c>
      <c r="P102" s="56">
        <v>2.0000000000000001E-4</v>
      </c>
      <c r="Q102" s="56">
        <v>0</v>
      </c>
    </row>
    <row r="103" spans="1:17">
      <c r="A103" t="s">
        <v>3509</v>
      </c>
      <c r="B103" t="s">
        <v>2196</v>
      </c>
      <c r="C103" t="s">
        <v>2308</v>
      </c>
      <c r="D103" s="111" t="s">
        <v>3562</v>
      </c>
      <c r="E103" t="s">
        <v>464</v>
      </c>
      <c r="F103" t="s">
        <v>2309</v>
      </c>
      <c r="G103" t="s">
        <v>175</v>
      </c>
      <c r="H103" s="55">
        <v>3.7</v>
      </c>
      <c r="I103" t="s">
        <v>317</v>
      </c>
      <c r="J103" t="s">
        <v>98</v>
      </c>
      <c r="K103" s="56">
        <v>5.0999999999999997E-2</v>
      </c>
      <c r="L103" s="56">
        <v>2.5600000000000001E-2</v>
      </c>
      <c r="M103" s="55">
        <v>6252.46</v>
      </c>
      <c r="N103" s="55">
        <v>125.11</v>
      </c>
      <c r="O103" s="55">
        <v>7.822452706</v>
      </c>
      <c r="P103" s="56">
        <v>4.0000000000000002E-4</v>
      </c>
      <c r="Q103" s="56">
        <v>1E-4</v>
      </c>
    </row>
    <row r="104" spans="1:17">
      <c r="A104" t="s">
        <v>3509</v>
      </c>
      <c r="B104" t="s">
        <v>2196</v>
      </c>
      <c r="C104" t="s">
        <v>2289</v>
      </c>
      <c r="D104" s="111" t="s">
        <v>3562</v>
      </c>
      <c r="E104" t="s">
        <v>464</v>
      </c>
      <c r="F104" t="s">
        <v>2290</v>
      </c>
      <c r="G104" t="s">
        <v>175</v>
      </c>
      <c r="H104" s="55">
        <v>3.7</v>
      </c>
      <c r="I104" t="s">
        <v>317</v>
      </c>
      <c r="J104" t="s">
        <v>98</v>
      </c>
      <c r="K104" s="56">
        <v>5.0999999999999997E-2</v>
      </c>
      <c r="L104" s="56">
        <v>2.5700000000000001E-2</v>
      </c>
      <c r="M104" s="55">
        <v>2772.66</v>
      </c>
      <c r="N104" s="55">
        <v>125.41</v>
      </c>
      <c r="O104" s="55">
        <v>3.477192906</v>
      </c>
      <c r="P104" s="56">
        <v>2.0000000000000001E-4</v>
      </c>
      <c r="Q104" s="56">
        <v>0</v>
      </c>
    </row>
    <row r="105" spans="1:17">
      <c r="A105" t="s">
        <v>3509</v>
      </c>
      <c r="B105" t="s">
        <v>2196</v>
      </c>
      <c r="C105" t="s">
        <v>2291</v>
      </c>
      <c r="D105" s="111" t="s">
        <v>3562</v>
      </c>
      <c r="E105" t="s">
        <v>464</v>
      </c>
      <c r="F105" t="s">
        <v>2292</v>
      </c>
      <c r="G105" t="s">
        <v>175</v>
      </c>
      <c r="H105" s="55">
        <v>3.7</v>
      </c>
      <c r="I105" t="s">
        <v>317</v>
      </c>
      <c r="J105" t="s">
        <v>98</v>
      </c>
      <c r="K105" s="56">
        <v>5.0999999999999997E-2</v>
      </c>
      <c r="L105" s="56">
        <v>2.5600000000000001E-2</v>
      </c>
      <c r="M105" s="55">
        <v>3496.32</v>
      </c>
      <c r="N105" s="55">
        <v>124.05</v>
      </c>
      <c r="O105" s="55">
        <v>4.3371849600000001</v>
      </c>
      <c r="P105" s="56">
        <v>2.0000000000000001E-4</v>
      </c>
      <c r="Q105" s="56">
        <v>0</v>
      </c>
    </row>
    <row r="106" spans="1:17">
      <c r="A106" t="s">
        <v>3509</v>
      </c>
      <c r="B106" t="s">
        <v>2196</v>
      </c>
      <c r="C106" t="s">
        <v>2312</v>
      </c>
      <c r="D106" s="111" t="s">
        <v>3562</v>
      </c>
      <c r="E106" t="s">
        <v>464</v>
      </c>
      <c r="F106" t="s">
        <v>2313</v>
      </c>
      <c r="G106" t="s">
        <v>175</v>
      </c>
      <c r="H106" s="55">
        <v>3.72</v>
      </c>
      <c r="I106" t="s">
        <v>317</v>
      </c>
      <c r="J106" t="s">
        <v>98</v>
      </c>
      <c r="K106" s="56">
        <v>5.0999999999999997E-2</v>
      </c>
      <c r="L106" s="56">
        <v>2.2499999999999999E-2</v>
      </c>
      <c r="M106" s="55">
        <v>799.38</v>
      </c>
      <c r="N106" s="55">
        <v>125.43</v>
      </c>
      <c r="O106" s="55">
        <v>1.002662334</v>
      </c>
      <c r="P106" s="56">
        <v>1E-4</v>
      </c>
      <c r="Q106" s="56">
        <v>0</v>
      </c>
    </row>
    <row r="107" spans="1:17">
      <c r="A107" t="s">
        <v>3509</v>
      </c>
      <c r="B107" t="s">
        <v>2196</v>
      </c>
      <c r="C107" t="s">
        <v>2273</v>
      </c>
      <c r="D107" s="111" t="s">
        <v>3562</v>
      </c>
      <c r="E107" t="s">
        <v>464</v>
      </c>
      <c r="F107" t="s">
        <v>2274</v>
      </c>
      <c r="G107" t="s">
        <v>175</v>
      </c>
      <c r="H107" s="55">
        <v>3.7</v>
      </c>
      <c r="I107" t="s">
        <v>317</v>
      </c>
      <c r="J107" t="s">
        <v>98</v>
      </c>
      <c r="K107" s="56">
        <v>5.0999999999999997E-2</v>
      </c>
      <c r="L107" s="56">
        <v>2.5499999999999998E-2</v>
      </c>
      <c r="M107" s="55">
        <v>7049.59</v>
      </c>
      <c r="N107" s="55">
        <v>124.29</v>
      </c>
      <c r="O107" s="55">
        <v>8.7619354109999996</v>
      </c>
      <c r="P107" s="56">
        <v>5.0000000000000001E-4</v>
      </c>
      <c r="Q107" s="56">
        <v>1E-4</v>
      </c>
    </row>
    <row r="108" spans="1:17">
      <c r="A108" t="s">
        <v>3509</v>
      </c>
      <c r="B108" t="s">
        <v>2196</v>
      </c>
      <c r="C108" t="s">
        <v>2280</v>
      </c>
      <c r="D108" s="111" t="s">
        <v>3562</v>
      </c>
      <c r="E108" t="s">
        <v>464</v>
      </c>
      <c r="F108" t="s">
        <v>587</v>
      </c>
      <c r="G108" t="s">
        <v>175</v>
      </c>
      <c r="H108" s="55">
        <v>3.72</v>
      </c>
      <c r="I108" t="s">
        <v>317</v>
      </c>
      <c r="J108" t="s">
        <v>98</v>
      </c>
      <c r="K108" s="56">
        <v>5.0999999999999997E-2</v>
      </c>
      <c r="L108" s="56">
        <v>2.2700000000000001E-2</v>
      </c>
      <c r="M108" s="55">
        <v>1590.01</v>
      </c>
      <c r="N108" s="55">
        <v>125.29</v>
      </c>
      <c r="O108" s="55">
        <v>1.9921235289999999</v>
      </c>
      <c r="P108" s="56">
        <v>1E-4</v>
      </c>
      <c r="Q108" s="56">
        <v>0</v>
      </c>
    </row>
    <row r="109" spans="1:17">
      <c r="A109" t="s">
        <v>3509</v>
      </c>
      <c r="B109" t="s">
        <v>2196</v>
      </c>
      <c r="C109" t="s">
        <v>2281</v>
      </c>
      <c r="D109" s="111" t="s">
        <v>3562</v>
      </c>
      <c r="E109" t="s">
        <v>464</v>
      </c>
      <c r="F109" t="s">
        <v>587</v>
      </c>
      <c r="G109" t="s">
        <v>175</v>
      </c>
      <c r="H109" s="55">
        <v>3.72</v>
      </c>
      <c r="I109" t="s">
        <v>317</v>
      </c>
      <c r="J109" t="s">
        <v>98</v>
      </c>
      <c r="K109" s="56">
        <v>5.0999999999999997E-2</v>
      </c>
      <c r="L109" s="56">
        <v>2.3199999999999998E-2</v>
      </c>
      <c r="M109" s="55">
        <v>1396.34</v>
      </c>
      <c r="N109" s="55">
        <v>124.07</v>
      </c>
      <c r="O109" s="55">
        <v>1.7324390380000001</v>
      </c>
      <c r="P109" s="56">
        <v>1E-4</v>
      </c>
      <c r="Q109" s="56">
        <v>0</v>
      </c>
    </row>
    <row r="110" spans="1:17">
      <c r="A110" t="s">
        <v>3509</v>
      </c>
      <c r="B110" t="s">
        <v>2196</v>
      </c>
      <c r="C110" t="s">
        <v>2282</v>
      </c>
      <c r="D110" s="111" t="s">
        <v>3562</v>
      </c>
      <c r="E110" t="s">
        <v>464</v>
      </c>
      <c r="F110" t="s">
        <v>587</v>
      </c>
      <c r="G110" t="s">
        <v>175</v>
      </c>
      <c r="H110" s="55">
        <v>3.67</v>
      </c>
      <c r="I110" t="s">
        <v>317</v>
      </c>
      <c r="J110" t="s">
        <v>98</v>
      </c>
      <c r="K110" s="56">
        <v>5.0999999999999997E-2</v>
      </c>
      <c r="L110" s="56">
        <v>3.2300000000000002E-2</v>
      </c>
      <c r="M110" s="55">
        <v>4353.3500000000004</v>
      </c>
      <c r="N110" s="55">
        <v>119.74</v>
      </c>
      <c r="O110" s="55">
        <v>5.21270129</v>
      </c>
      <c r="P110" s="56">
        <v>2.9999999999999997E-4</v>
      </c>
      <c r="Q110" s="56">
        <v>0</v>
      </c>
    </row>
    <row r="111" spans="1:17">
      <c r="A111" t="s">
        <v>3509</v>
      </c>
      <c r="B111" t="s">
        <v>2196</v>
      </c>
      <c r="C111" t="s">
        <v>2283</v>
      </c>
      <c r="D111" s="111" t="s">
        <v>3562</v>
      </c>
      <c r="E111" t="s">
        <v>464</v>
      </c>
      <c r="F111" t="s">
        <v>587</v>
      </c>
      <c r="G111" t="s">
        <v>175</v>
      </c>
      <c r="H111" s="55">
        <v>3.67</v>
      </c>
      <c r="I111" t="s">
        <v>317</v>
      </c>
      <c r="J111" t="s">
        <v>98</v>
      </c>
      <c r="K111" s="56">
        <v>5.0999999999999997E-2</v>
      </c>
      <c r="L111" s="56">
        <v>3.2300000000000002E-2</v>
      </c>
      <c r="M111" s="55">
        <v>3185.38</v>
      </c>
      <c r="N111" s="55">
        <v>119.5</v>
      </c>
      <c r="O111" s="55">
        <v>3.8065291000000001</v>
      </c>
      <c r="P111" s="56">
        <v>2.0000000000000001E-4</v>
      </c>
      <c r="Q111" s="56">
        <v>0</v>
      </c>
    </row>
    <row r="112" spans="1:17">
      <c r="A112" t="s">
        <v>3509</v>
      </c>
      <c r="B112" t="s">
        <v>2196</v>
      </c>
      <c r="C112" t="s">
        <v>2284</v>
      </c>
      <c r="D112" s="111" t="s">
        <v>3562</v>
      </c>
      <c r="E112" t="s">
        <v>464</v>
      </c>
      <c r="F112" t="s">
        <v>587</v>
      </c>
      <c r="G112" t="s">
        <v>175</v>
      </c>
      <c r="H112" s="55">
        <v>3.71</v>
      </c>
      <c r="I112" t="s">
        <v>317</v>
      </c>
      <c r="J112" t="s">
        <v>98</v>
      </c>
      <c r="K112" s="56">
        <v>5.0999999999999997E-2</v>
      </c>
      <c r="L112" s="56">
        <v>2.3699999999999999E-2</v>
      </c>
      <c r="M112" s="55">
        <v>1553.18</v>
      </c>
      <c r="N112" s="55">
        <v>123.25</v>
      </c>
      <c r="O112" s="55">
        <v>1.91429435</v>
      </c>
      <c r="P112" s="56">
        <v>1E-4</v>
      </c>
      <c r="Q112" s="56">
        <v>0</v>
      </c>
    </row>
    <row r="113" spans="1:17">
      <c r="A113" t="s">
        <v>3509</v>
      </c>
      <c r="B113" t="s">
        <v>2196</v>
      </c>
      <c r="C113" t="s">
        <v>2265</v>
      </c>
      <c r="D113" s="111" t="s">
        <v>3562</v>
      </c>
      <c r="E113" t="s">
        <v>464</v>
      </c>
      <c r="F113" t="s">
        <v>587</v>
      </c>
      <c r="G113" t="s">
        <v>175</v>
      </c>
      <c r="H113" s="55">
        <v>3.71</v>
      </c>
      <c r="I113" t="s">
        <v>317</v>
      </c>
      <c r="J113" t="s">
        <v>98</v>
      </c>
      <c r="K113" s="56">
        <v>5.0999999999999997E-2</v>
      </c>
      <c r="L113" s="56">
        <v>2.3900000000000001E-2</v>
      </c>
      <c r="M113" s="55">
        <v>401.12</v>
      </c>
      <c r="N113" s="55">
        <v>122.81</v>
      </c>
      <c r="O113" s="55">
        <v>0.492615472</v>
      </c>
      <c r="P113" s="56">
        <v>0</v>
      </c>
      <c r="Q113" s="56">
        <v>0</v>
      </c>
    </row>
    <row r="114" spans="1:17">
      <c r="A114" t="s">
        <v>3509</v>
      </c>
      <c r="B114" t="s">
        <v>2196</v>
      </c>
      <c r="C114" t="s">
        <v>2266</v>
      </c>
      <c r="D114" s="111" t="s">
        <v>3562</v>
      </c>
      <c r="E114" t="s">
        <v>464</v>
      </c>
      <c r="F114" t="s">
        <v>587</v>
      </c>
      <c r="G114" t="s">
        <v>175</v>
      </c>
      <c r="H114" s="55">
        <v>3.7</v>
      </c>
      <c r="I114" t="s">
        <v>317</v>
      </c>
      <c r="J114" t="s">
        <v>98</v>
      </c>
      <c r="K114" s="56">
        <v>5.0999999999999997E-2</v>
      </c>
      <c r="L114" s="56">
        <v>2.5600000000000001E-2</v>
      </c>
      <c r="M114" s="55">
        <v>4563.4799999999996</v>
      </c>
      <c r="N114" s="55">
        <v>122.53</v>
      </c>
      <c r="O114" s="55">
        <v>5.5916320439999998</v>
      </c>
      <c r="P114" s="56">
        <v>2.9999999999999997E-4</v>
      </c>
      <c r="Q114" s="56">
        <v>0</v>
      </c>
    </row>
    <row r="115" spans="1:17">
      <c r="A115" t="s">
        <v>3509</v>
      </c>
      <c r="B115" t="s">
        <v>2196</v>
      </c>
      <c r="C115" t="s">
        <v>2267</v>
      </c>
      <c r="D115" s="111" t="s">
        <v>3562</v>
      </c>
      <c r="E115" t="s">
        <v>464</v>
      </c>
      <c r="F115" t="s">
        <v>587</v>
      </c>
      <c r="G115" t="s">
        <v>175</v>
      </c>
      <c r="H115" s="55">
        <v>3.71</v>
      </c>
      <c r="I115" t="s">
        <v>317</v>
      </c>
      <c r="J115" t="s">
        <v>98</v>
      </c>
      <c r="K115" s="56">
        <v>5.0999999999999997E-2</v>
      </c>
      <c r="L115" s="56">
        <v>2.5499999999999998E-2</v>
      </c>
      <c r="M115" s="55">
        <v>882.67</v>
      </c>
      <c r="N115" s="55">
        <v>122.43</v>
      </c>
      <c r="O115" s="55">
        <v>1.080652881</v>
      </c>
      <c r="P115" s="56">
        <v>1E-4</v>
      </c>
      <c r="Q115" s="56">
        <v>0</v>
      </c>
    </row>
    <row r="116" spans="1:17">
      <c r="A116" t="s">
        <v>3509</v>
      </c>
      <c r="B116" t="s">
        <v>2196</v>
      </c>
      <c r="C116" t="s">
        <v>2268</v>
      </c>
      <c r="D116" s="111" t="s">
        <v>3562</v>
      </c>
      <c r="E116" t="s">
        <v>464</v>
      </c>
      <c r="F116" t="s">
        <v>587</v>
      </c>
      <c r="G116" t="s">
        <v>175</v>
      </c>
      <c r="H116" s="55">
        <v>3.71</v>
      </c>
      <c r="I116" t="s">
        <v>317</v>
      </c>
      <c r="J116" t="s">
        <v>98</v>
      </c>
      <c r="K116" s="56">
        <v>5.0999999999999997E-2</v>
      </c>
      <c r="L116" s="56">
        <v>2.5499999999999998E-2</v>
      </c>
      <c r="M116" s="55">
        <v>849.57</v>
      </c>
      <c r="N116" s="55">
        <v>123.16</v>
      </c>
      <c r="O116" s="55">
        <v>1.0463304120000001</v>
      </c>
      <c r="P116" s="56">
        <v>1E-4</v>
      </c>
      <c r="Q116" s="56">
        <v>0</v>
      </c>
    </row>
    <row r="117" spans="1:17">
      <c r="A117" t="s">
        <v>3509</v>
      </c>
      <c r="B117" t="s">
        <v>2196</v>
      </c>
      <c r="C117" t="s">
        <v>2269</v>
      </c>
      <c r="D117" s="111" t="s">
        <v>3562</v>
      </c>
      <c r="E117" t="s">
        <v>464</v>
      </c>
      <c r="F117" t="s">
        <v>587</v>
      </c>
      <c r="G117" t="s">
        <v>175</v>
      </c>
      <c r="H117" s="55">
        <v>3.7</v>
      </c>
      <c r="I117" t="s">
        <v>317</v>
      </c>
      <c r="J117" t="s">
        <v>98</v>
      </c>
      <c r="K117" s="56">
        <v>5.0999999999999997E-2</v>
      </c>
      <c r="L117" s="56">
        <v>2.5499999999999998E-2</v>
      </c>
      <c r="M117" s="55">
        <v>1691.94</v>
      </c>
      <c r="N117" s="55">
        <v>123.39</v>
      </c>
      <c r="O117" s="55">
        <v>2.0876847660000002</v>
      </c>
      <c r="P117" s="56">
        <v>1E-4</v>
      </c>
      <c r="Q117" s="56">
        <v>0</v>
      </c>
    </row>
    <row r="118" spans="1:17">
      <c r="A118" t="s">
        <v>3509</v>
      </c>
      <c r="B118" t="s">
        <v>2196</v>
      </c>
      <c r="C118" t="s">
        <v>2270</v>
      </c>
      <c r="D118" s="111" t="s">
        <v>3562</v>
      </c>
      <c r="E118" t="s">
        <v>464</v>
      </c>
      <c r="F118" t="s">
        <v>587</v>
      </c>
      <c r="G118" t="s">
        <v>175</v>
      </c>
      <c r="H118" s="55">
        <v>3.7</v>
      </c>
      <c r="I118" t="s">
        <v>317</v>
      </c>
      <c r="J118" t="s">
        <v>98</v>
      </c>
      <c r="K118" s="56">
        <v>5.0999999999999997E-2</v>
      </c>
      <c r="L118" s="56">
        <v>2.5499999999999998E-2</v>
      </c>
      <c r="M118" s="55">
        <v>1065.19</v>
      </c>
      <c r="N118" s="55">
        <v>122.91</v>
      </c>
      <c r="O118" s="55">
        <v>1.309225029</v>
      </c>
      <c r="P118" s="56">
        <v>1E-4</v>
      </c>
      <c r="Q118" s="56">
        <v>0</v>
      </c>
    </row>
    <row r="119" spans="1:17">
      <c r="A119" t="s">
        <v>3509</v>
      </c>
      <c r="B119" t="s">
        <v>2196</v>
      </c>
      <c r="C119" t="s">
        <v>2271</v>
      </c>
      <c r="D119" s="111" t="s">
        <v>3562</v>
      </c>
      <c r="E119" t="s">
        <v>464</v>
      </c>
      <c r="F119" t="s">
        <v>587</v>
      </c>
      <c r="G119" t="s">
        <v>175</v>
      </c>
      <c r="H119" s="55">
        <v>3.71</v>
      </c>
      <c r="I119" t="s">
        <v>317</v>
      </c>
      <c r="J119" t="s">
        <v>98</v>
      </c>
      <c r="K119" s="56">
        <v>5.0999999999999997E-2</v>
      </c>
      <c r="L119" s="56">
        <v>2.5499999999999998E-2</v>
      </c>
      <c r="M119" s="55">
        <v>598.91</v>
      </c>
      <c r="N119" s="55">
        <v>122.8</v>
      </c>
      <c r="O119" s="55">
        <v>0.73546148</v>
      </c>
      <c r="P119" s="56">
        <v>0</v>
      </c>
      <c r="Q119" s="56">
        <v>0</v>
      </c>
    </row>
    <row r="120" spans="1:17">
      <c r="A120" t="s">
        <v>3509</v>
      </c>
      <c r="B120" t="s">
        <v>2196</v>
      </c>
      <c r="C120" t="s">
        <v>2272</v>
      </c>
      <c r="D120" s="111" t="s">
        <v>3562</v>
      </c>
      <c r="E120" t="s">
        <v>464</v>
      </c>
      <c r="F120" t="s">
        <v>587</v>
      </c>
      <c r="G120" t="s">
        <v>175</v>
      </c>
      <c r="H120" s="55">
        <v>3.71</v>
      </c>
      <c r="I120" t="s">
        <v>317</v>
      </c>
      <c r="J120" t="s">
        <v>98</v>
      </c>
      <c r="K120" s="56">
        <v>5.0999999999999997E-2</v>
      </c>
      <c r="L120" s="56">
        <v>2.5499999999999998E-2</v>
      </c>
      <c r="M120" s="55">
        <v>1780.48</v>
      </c>
      <c r="N120" s="55">
        <v>122.44</v>
      </c>
      <c r="O120" s="55">
        <v>2.180019712</v>
      </c>
      <c r="P120" s="56">
        <v>1E-4</v>
      </c>
      <c r="Q120" s="56">
        <v>0</v>
      </c>
    </row>
    <row r="121" spans="1:17">
      <c r="A121" t="s">
        <v>3509</v>
      </c>
      <c r="B121" t="s">
        <v>2196</v>
      </c>
      <c r="C121" t="s">
        <v>2285</v>
      </c>
      <c r="D121" s="111" t="s">
        <v>3562</v>
      </c>
      <c r="E121" t="s">
        <v>464</v>
      </c>
      <c r="F121" t="s">
        <v>587</v>
      </c>
      <c r="G121" t="s">
        <v>175</v>
      </c>
      <c r="H121" s="55">
        <v>3.71</v>
      </c>
      <c r="I121" t="s">
        <v>317</v>
      </c>
      <c r="J121" t="s">
        <v>98</v>
      </c>
      <c r="K121" s="56">
        <v>5.0999999999999997E-2</v>
      </c>
      <c r="L121" s="56">
        <v>2.5499999999999998E-2</v>
      </c>
      <c r="M121" s="55">
        <v>698.84</v>
      </c>
      <c r="N121" s="55">
        <v>122.44</v>
      </c>
      <c r="O121" s="55">
        <v>0.85565969600000003</v>
      </c>
      <c r="P121" s="56">
        <v>0</v>
      </c>
      <c r="Q121" s="56">
        <v>0</v>
      </c>
    </row>
    <row r="122" spans="1:17">
      <c r="A122" t="s">
        <v>3509</v>
      </c>
      <c r="B122" t="s">
        <v>2196</v>
      </c>
      <c r="C122" t="s">
        <v>2286</v>
      </c>
      <c r="D122" s="111" t="s">
        <v>3562</v>
      </c>
      <c r="E122" t="s">
        <v>464</v>
      </c>
      <c r="F122" t="s">
        <v>587</v>
      </c>
      <c r="G122" t="s">
        <v>175</v>
      </c>
      <c r="H122" s="55">
        <v>3.71</v>
      </c>
      <c r="I122" t="s">
        <v>317</v>
      </c>
      <c r="J122" t="s">
        <v>98</v>
      </c>
      <c r="K122" s="56">
        <v>5.0999999999999997E-2</v>
      </c>
      <c r="L122" s="56">
        <v>2.5499999999999998E-2</v>
      </c>
      <c r="M122" s="55">
        <v>4651.79</v>
      </c>
      <c r="N122" s="55">
        <v>122.68</v>
      </c>
      <c r="O122" s="55">
        <v>5.7068159720000002</v>
      </c>
      <c r="P122" s="56">
        <v>2.9999999999999997E-4</v>
      </c>
      <c r="Q122" s="56">
        <v>0</v>
      </c>
    </row>
    <row r="123" spans="1:17">
      <c r="A123" t="s">
        <v>3509</v>
      </c>
      <c r="B123" t="s">
        <v>2196</v>
      </c>
      <c r="C123" t="s">
        <v>2287</v>
      </c>
      <c r="D123" s="111" t="s">
        <v>3562</v>
      </c>
      <c r="E123" t="s">
        <v>464</v>
      </c>
      <c r="F123" t="s">
        <v>587</v>
      </c>
      <c r="G123" t="s">
        <v>175</v>
      </c>
      <c r="H123" s="55">
        <v>3.7</v>
      </c>
      <c r="I123" t="s">
        <v>317</v>
      </c>
      <c r="J123" t="s">
        <v>98</v>
      </c>
      <c r="K123" s="56">
        <v>5.0999999999999997E-2</v>
      </c>
      <c r="L123" s="56">
        <v>2.5600000000000001E-2</v>
      </c>
      <c r="M123" s="55">
        <v>9086.86</v>
      </c>
      <c r="N123" s="55">
        <v>123.76</v>
      </c>
      <c r="O123" s="55">
        <v>11.245897936</v>
      </c>
      <c r="P123" s="56">
        <v>5.9999999999999995E-4</v>
      </c>
      <c r="Q123" s="56">
        <v>1E-4</v>
      </c>
    </row>
    <row r="124" spans="1:17">
      <c r="A124" t="s">
        <v>3509</v>
      </c>
      <c r="B124" t="s">
        <v>2196</v>
      </c>
      <c r="C124" t="s">
        <v>2263</v>
      </c>
      <c r="D124" s="111" t="s">
        <v>3562</v>
      </c>
      <c r="E124" t="s">
        <v>464</v>
      </c>
      <c r="F124" t="s">
        <v>587</v>
      </c>
      <c r="G124" t="s">
        <v>175</v>
      </c>
      <c r="H124" s="55">
        <v>3.72</v>
      </c>
      <c r="I124" t="s">
        <v>317</v>
      </c>
      <c r="J124" t="s">
        <v>98</v>
      </c>
      <c r="K124" s="56">
        <v>5.0999999999999997E-2</v>
      </c>
      <c r="L124" s="56">
        <v>2.2599999999999999E-2</v>
      </c>
      <c r="M124" s="55">
        <v>965.15</v>
      </c>
      <c r="N124" s="55">
        <v>125.43</v>
      </c>
      <c r="O124" s="55">
        <v>1.2105876449999999</v>
      </c>
      <c r="P124" s="56">
        <v>1E-4</v>
      </c>
      <c r="Q124" s="56">
        <v>0</v>
      </c>
    </row>
    <row r="125" spans="1:17">
      <c r="A125" t="s">
        <v>3509</v>
      </c>
      <c r="B125" t="s">
        <v>2196</v>
      </c>
      <c r="C125" t="s">
        <v>2288</v>
      </c>
      <c r="D125" s="111" t="s">
        <v>3562</v>
      </c>
      <c r="E125" t="s">
        <v>464</v>
      </c>
      <c r="F125" t="s">
        <v>587</v>
      </c>
      <c r="G125" t="s">
        <v>175</v>
      </c>
      <c r="H125" s="55">
        <v>3.7</v>
      </c>
      <c r="I125" t="s">
        <v>317</v>
      </c>
      <c r="J125" t="s">
        <v>98</v>
      </c>
      <c r="K125" s="56">
        <v>5.0999999999999997E-2</v>
      </c>
      <c r="L125" s="56">
        <v>2.5600000000000001E-2</v>
      </c>
      <c r="M125" s="55">
        <v>11091.32</v>
      </c>
      <c r="N125" s="55">
        <v>124.26</v>
      </c>
      <c r="O125" s="55">
        <v>13.782074231999999</v>
      </c>
      <c r="P125" s="56">
        <v>8.0000000000000004E-4</v>
      </c>
      <c r="Q125" s="56">
        <v>1E-4</v>
      </c>
    </row>
    <row r="126" spans="1:17">
      <c r="A126" t="s">
        <v>3509</v>
      </c>
      <c r="B126" t="s">
        <v>2196</v>
      </c>
      <c r="C126" t="s">
        <v>2314</v>
      </c>
      <c r="D126" s="111" t="s">
        <v>3562</v>
      </c>
      <c r="E126" t="s">
        <v>464</v>
      </c>
      <c r="F126" t="s">
        <v>2315</v>
      </c>
      <c r="G126" t="s">
        <v>175</v>
      </c>
      <c r="H126" s="55">
        <v>3.7</v>
      </c>
      <c r="I126" t="s">
        <v>317</v>
      </c>
      <c r="J126" t="s">
        <v>98</v>
      </c>
      <c r="K126" s="56">
        <v>5.1900000000000002E-2</v>
      </c>
      <c r="L126" s="56">
        <v>2.5499999999999998E-2</v>
      </c>
      <c r="M126" s="55">
        <v>2190.87</v>
      </c>
      <c r="N126" s="55">
        <v>126.96</v>
      </c>
      <c r="O126" s="55">
        <v>2.7815285520000002</v>
      </c>
      <c r="P126" s="56">
        <v>2.0000000000000001E-4</v>
      </c>
      <c r="Q126" s="56">
        <v>0</v>
      </c>
    </row>
    <row r="127" spans="1:17">
      <c r="A127" t="s">
        <v>3509</v>
      </c>
      <c r="B127" t="s">
        <v>2196</v>
      </c>
      <c r="C127" t="s">
        <v>2300</v>
      </c>
      <c r="D127" s="111" t="s">
        <v>3562</v>
      </c>
      <c r="E127" t="s">
        <v>464</v>
      </c>
      <c r="F127" t="s">
        <v>2301</v>
      </c>
      <c r="G127" t="s">
        <v>175</v>
      </c>
      <c r="H127" s="55">
        <v>3.72</v>
      </c>
      <c r="I127" t="s">
        <v>317</v>
      </c>
      <c r="J127" t="s">
        <v>98</v>
      </c>
      <c r="K127" s="56">
        <v>5.0999999999999997E-2</v>
      </c>
      <c r="L127" s="56">
        <v>2.2599999999999999E-2</v>
      </c>
      <c r="M127" s="55">
        <v>56237.93</v>
      </c>
      <c r="N127" s="55">
        <v>130.84</v>
      </c>
      <c r="O127" s="55">
        <v>73.581707612000002</v>
      </c>
      <c r="P127" s="56">
        <v>4.0000000000000001E-3</v>
      </c>
      <c r="Q127" s="56">
        <v>5.9999999999999995E-4</v>
      </c>
    </row>
    <row r="128" spans="1:17">
      <c r="A128" t="s">
        <v>3510</v>
      </c>
      <c r="B128" t="s">
        <v>2154</v>
      </c>
      <c r="C128" t="s">
        <v>2293</v>
      </c>
      <c r="D128" s="111" t="s">
        <v>3562</v>
      </c>
      <c r="E128" t="s">
        <v>477</v>
      </c>
      <c r="F128" t="s">
        <v>2294</v>
      </c>
      <c r="G128" t="s">
        <v>127</v>
      </c>
      <c r="H128" s="55">
        <v>2.84</v>
      </c>
      <c r="I128" t="s">
        <v>336</v>
      </c>
      <c r="J128" t="s">
        <v>98</v>
      </c>
      <c r="K128" s="56">
        <v>0.05</v>
      </c>
      <c r="L128" s="56">
        <v>2.0400000000000001E-2</v>
      </c>
      <c r="M128" s="55">
        <v>18501.060000000001</v>
      </c>
      <c r="N128" s="55">
        <v>122.33</v>
      </c>
      <c r="O128" s="55">
        <v>22.632346697999999</v>
      </c>
      <c r="P128" s="56">
        <v>1.1999999999999999E-3</v>
      </c>
      <c r="Q128" s="56">
        <v>2.0000000000000001E-4</v>
      </c>
    </row>
    <row r="129" spans="1:17">
      <c r="A129" t="s">
        <v>3510</v>
      </c>
      <c r="B129" t="s">
        <v>2154</v>
      </c>
      <c r="C129" t="s">
        <v>2295</v>
      </c>
      <c r="D129" s="111" t="s">
        <v>3562</v>
      </c>
      <c r="E129" t="s">
        <v>477</v>
      </c>
      <c r="F129" t="s">
        <v>2294</v>
      </c>
      <c r="G129" t="s">
        <v>127</v>
      </c>
      <c r="H129" s="55">
        <v>2.84</v>
      </c>
      <c r="I129" t="s">
        <v>336</v>
      </c>
      <c r="J129" t="s">
        <v>98</v>
      </c>
      <c r="K129" s="56">
        <v>0.05</v>
      </c>
      <c r="L129" s="56">
        <v>2.0400000000000001E-2</v>
      </c>
      <c r="M129" s="55">
        <v>5950.31</v>
      </c>
      <c r="N129" s="55">
        <v>122.33</v>
      </c>
      <c r="O129" s="55">
        <v>7.2790142229999999</v>
      </c>
      <c r="P129" s="56">
        <v>4.0000000000000002E-4</v>
      </c>
      <c r="Q129" s="56">
        <v>1E-4</v>
      </c>
    </row>
    <row r="130" spans="1:17">
      <c r="A130" t="s">
        <v>3510</v>
      </c>
      <c r="B130" t="s">
        <v>2154</v>
      </c>
      <c r="C130" t="s">
        <v>2343</v>
      </c>
      <c r="D130" s="111" t="s">
        <v>3562</v>
      </c>
      <c r="E130" t="s">
        <v>477</v>
      </c>
      <c r="F130" t="s">
        <v>2344</v>
      </c>
      <c r="G130" t="s">
        <v>127</v>
      </c>
      <c r="H130" s="55">
        <v>1.61</v>
      </c>
      <c r="I130" t="s">
        <v>336</v>
      </c>
      <c r="J130" t="s">
        <v>98</v>
      </c>
      <c r="K130" s="56">
        <v>5.7000000000000002E-2</v>
      </c>
      <c r="L130" s="56">
        <v>2.0199999999999999E-2</v>
      </c>
      <c r="M130" s="55">
        <v>12147.58</v>
      </c>
      <c r="N130" s="55">
        <v>125.54</v>
      </c>
      <c r="O130" s="55">
        <v>15.250071932000001</v>
      </c>
      <c r="P130" s="56">
        <v>8.0000000000000004E-4</v>
      </c>
      <c r="Q130" s="56">
        <v>1E-4</v>
      </c>
    </row>
    <row r="131" spans="1:17">
      <c r="A131" t="s">
        <v>3510</v>
      </c>
      <c r="B131" t="s">
        <v>2154</v>
      </c>
      <c r="C131" t="s">
        <v>2262</v>
      </c>
      <c r="D131" s="111" t="s">
        <v>3562</v>
      </c>
      <c r="E131" t="s">
        <v>477</v>
      </c>
      <c r="F131" t="s">
        <v>396</v>
      </c>
      <c r="G131" t="s">
        <v>127</v>
      </c>
      <c r="H131" s="55">
        <v>6.78</v>
      </c>
      <c r="I131" t="s">
        <v>336</v>
      </c>
      <c r="J131" t="s">
        <v>98</v>
      </c>
      <c r="K131" s="56">
        <v>4.1000000000000002E-2</v>
      </c>
      <c r="L131" s="56">
        <v>2.9499999999999998E-2</v>
      </c>
      <c r="M131" s="55">
        <v>21934.1</v>
      </c>
      <c r="N131" s="55">
        <v>121.36</v>
      </c>
      <c r="O131" s="55">
        <v>26.619223760000001</v>
      </c>
      <c r="P131" s="56">
        <v>1.5E-3</v>
      </c>
      <c r="Q131" s="56">
        <v>2.0000000000000001E-4</v>
      </c>
    </row>
    <row r="132" spans="1:17">
      <c r="A132" t="s">
        <v>3510</v>
      </c>
      <c r="B132" t="s">
        <v>2154</v>
      </c>
      <c r="C132" t="s">
        <v>2296</v>
      </c>
      <c r="D132" s="111" t="s">
        <v>3562</v>
      </c>
      <c r="E132" t="s">
        <v>477</v>
      </c>
      <c r="F132" t="s">
        <v>2297</v>
      </c>
      <c r="G132" t="s">
        <v>127</v>
      </c>
      <c r="H132" s="55">
        <v>5.1100000000000003</v>
      </c>
      <c r="I132" t="s">
        <v>336</v>
      </c>
      <c r="J132" t="s">
        <v>98</v>
      </c>
      <c r="K132" s="56">
        <v>0.05</v>
      </c>
      <c r="L132" s="56">
        <v>2.6100000000000002E-2</v>
      </c>
      <c r="M132" s="55">
        <v>23728.5</v>
      </c>
      <c r="N132" s="55">
        <v>125.93</v>
      </c>
      <c r="O132" s="55">
        <v>29.88130005</v>
      </c>
      <c r="P132" s="56">
        <v>1.6000000000000001E-3</v>
      </c>
      <c r="Q132" s="56">
        <v>2.0000000000000001E-4</v>
      </c>
    </row>
    <row r="133" spans="1:17">
      <c r="A133" t="s">
        <v>3510</v>
      </c>
      <c r="B133" t="s">
        <v>2154</v>
      </c>
      <c r="C133" t="s">
        <v>2298</v>
      </c>
      <c r="D133" s="111" t="s">
        <v>3562</v>
      </c>
      <c r="E133" t="s">
        <v>477</v>
      </c>
      <c r="F133" t="s">
        <v>2299</v>
      </c>
      <c r="G133" t="s">
        <v>127</v>
      </c>
      <c r="H133" s="55">
        <v>6.82</v>
      </c>
      <c r="I133" t="s">
        <v>336</v>
      </c>
      <c r="J133" t="s">
        <v>98</v>
      </c>
      <c r="K133" s="56">
        <v>4.1000000000000002E-2</v>
      </c>
      <c r="L133" s="56">
        <v>2.7099999999999999E-2</v>
      </c>
      <c r="M133" s="55">
        <v>73914.22</v>
      </c>
      <c r="N133" s="55">
        <v>122.83</v>
      </c>
      <c r="O133" s="55">
        <v>90.788836426000003</v>
      </c>
      <c r="P133" s="56">
        <v>5.0000000000000001E-3</v>
      </c>
      <c r="Q133" s="56">
        <v>6.9999999999999999E-4</v>
      </c>
    </row>
    <row r="134" spans="1:17">
      <c r="A134" t="s">
        <v>3510</v>
      </c>
      <c r="B134" t="s">
        <v>2154</v>
      </c>
      <c r="C134" t="s">
        <v>2261</v>
      </c>
      <c r="D134" s="111" t="s">
        <v>3562</v>
      </c>
      <c r="E134" t="s">
        <v>477</v>
      </c>
      <c r="F134" t="s">
        <v>203</v>
      </c>
      <c r="G134" t="s">
        <v>127</v>
      </c>
      <c r="H134" s="55">
        <v>12.25</v>
      </c>
      <c r="I134" t="s">
        <v>336</v>
      </c>
      <c r="J134" t="s">
        <v>98</v>
      </c>
      <c r="K134" s="56">
        <v>2.1499999999999998E-2</v>
      </c>
      <c r="L134" s="56">
        <v>4.07E-2</v>
      </c>
      <c r="M134" s="55">
        <v>105430.85</v>
      </c>
      <c r="N134" s="55">
        <v>88.6</v>
      </c>
      <c r="O134" s="55">
        <v>93.411733100000006</v>
      </c>
      <c r="P134" s="56">
        <v>5.1000000000000004E-3</v>
      </c>
      <c r="Q134" s="56">
        <v>8.0000000000000004E-4</v>
      </c>
    </row>
    <row r="135" spans="1:17">
      <c r="A135" t="s">
        <v>3511</v>
      </c>
      <c r="B135" t="s">
        <v>2196</v>
      </c>
      <c r="C135" t="s">
        <v>2326</v>
      </c>
      <c r="D135" s="111" t="s">
        <v>3562</v>
      </c>
      <c r="E135" t="s">
        <v>477</v>
      </c>
      <c r="F135" t="s">
        <v>352</v>
      </c>
      <c r="G135" t="s">
        <v>127</v>
      </c>
      <c r="H135" s="55">
        <v>4.25</v>
      </c>
      <c r="I135" t="s">
        <v>669</v>
      </c>
      <c r="J135" t="s">
        <v>98</v>
      </c>
      <c r="K135" s="56">
        <v>5.3499999999999999E-2</v>
      </c>
      <c r="L135" s="56">
        <v>2.5100000000000001E-2</v>
      </c>
      <c r="M135" s="55">
        <v>1292.2</v>
      </c>
      <c r="N135" s="55">
        <v>127.33</v>
      </c>
      <c r="O135" s="55">
        <v>1.6453582600000001</v>
      </c>
      <c r="P135" s="56">
        <v>1E-4</v>
      </c>
      <c r="Q135" s="56">
        <v>0</v>
      </c>
    </row>
    <row r="136" spans="1:17">
      <c r="A136" t="s">
        <v>3511</v>
      </c>
      <c r="B136" t="s">
        <v>2196</v>
      </c>
      <c r="C136" t="s">
        <v>2328</v>
      </c>
      <c r="D136" s="111" t="s">
        <v>3562</v>
      </c>
      <c r="E136" t="s">
        <v>477</v>
      </c>
      <c r="F136" t="s">
        <v>352</v>
      </c>
      <c r="G136" t="s">
        <v>127</v>
      </c>
      <c r="H136" s="55">
        <v>4.25</v>
      </c>
      <c r="I136" t="s">
        <v>669</v>
      </c>
      <c r="J136" t="s">
        <v>98</v>
      </c>
      <c r="K136" s="56">
        <v>5.3499999999999999E-2</v>
      </c>
      <c r="L136" s="56">
        <v>2.5100000000000001E-2</v>
      </c>
      <c r="M136" s="55">
        <v>1651.14</v>
      </c>
      <c r="N136" s="55">
        <v>127.33</v>
      </c>
      <c r="O136" s="55">
        <v>2.102396562</v>
      </c>
      <c r="P136" s="56">
        <v>1E-4</v>
      </c>
      <c r="Q136" s="56">
        <v>0</v>
      </c>
    </row>
    <row r="137" spans="1:17">
      <c r="A137" t="s">
        <v>3511</v>
      </c>
      <c r="B137" t="s">
        <v>2196</v>
      </c>
      <c r="C137" t="s">
        <v>2329</v>
      </c>
      <c r="D137" s="111" t="s">
        <v>3562</v>
      </c>
      <c r="E137" t="s">
        <v>477</v>
      </c>
      <c r="F137" t="s">
        <v>352</v>
      </c>
      <c r="G137" t="s">
        <v>127</v>
      </c>
      <c r="H137" s="55">
        <v>4.29</v>
      </c>
      <c r="I137" t="s">
        <v>669</v>
      </c>
      <c r="J137" t="s">
        <v>98</v>
      </c>
      <c r="K137" s="56">
        <v>5.3499999999999999E-2</v>
      </c>
      <c r="L137" s="56">
        <v>1.9400000000000001E-2</v>
      </c>
      <c r="M137" s="55">
        <v>10977.17</v>
      </c>
      <c r="N137" s="55">
        <v>132.38</v>
      </c>
      <c r="O137" s="55">
        <v>14.531577646000001</v>
      </c>
      <c r="P137" s="56">
        <v>8.0000000000000004E-4</v>
      </c>
      <c r="Q137" s="56">
        <v>1E-4</v>
      </c>
    </row>
    <row r="138" spans="1:17">
      <c r="A138" t="s">
        <v>3511</v>
      </c>
      <c r="B138" t="s">
        <v>2196</v>
      </c>
      <c r="C138" t="s">
        <v>2330</v>
      </c>
      <c r="D138" s="111" t="s">
        <v>3562</v>
      </c>
      <c r="E138" t="s">
        <v>477</v>
      </c>
      <c r="F138" t="s">
        <v>352</v>
      </c>
      <c r="G138" t="s">
        <v>127</v>
      </c>
      <c r="H138" s="55">
        <v>4.25</v>
      </c>
      <c r="I138" t="s">
        <v>669</v>
      </c>
      <c r="J138" t="s">
        <v>98</v>
      </c>
      <c r="K138" s="56">
        <v>5.3499999999999999E-2</v>
      </c>
      <c r="L138" s="56">
        <v>2.5100000000000001E-2</v>
      </c>
      <c r="M138" s="55">
        <v>1938.3</v>
      </c>
      <c r="N138" s="55">
        <v>127.33</v>
      </c>
      <c r="O138" s="55">
        <v>2.4680373900000001</v>
      </c>
      <c r="P138" s="56">
        <v>1E-4</v>
      </c>
      <c r="Q138" s="56">
        <v>0</v>
      </c>
    </row>
    <row r="139" spans="1:17">
      <c r="A139" t="s">
        <v>3511</v>
      </c>
      <c r="B139" t="s">
        <v>2196</v>
      </c>
      <c r="C139" t="s">
        <v>2331</v>
      </c>
      <c r="D139" s="111" t="s">
        <v>3562</v>
      </c>
      <c r="E139" t="s">
        <v>477</v>
      </c>
      <c r="F139" t="s">
        <v>352</v>
      </c>
      <c r="G139" t="s">
        <v>127</v>
      </c>
      <c r="H139" s="55">
        <v>4.29</v>
      </c>
      <c r="I139" t="s">
        <v>669</v>
      </c>
      <c r="J139" t="s">
        <v>98</v>
      </c>
      <c r="K139" s="56">
        <v>5.3499999999999999E-2</v>
      </c>
      <c r="L139" s="56">
        <v>1.9400000000000001E-2</v>
      </c>
      <c r="M139" s="55">
        <v>7907.28</v>
      </c>
      <c r="N139" s="55">
        <v>132.38</v>
      </c>
      <c r="O139" s="55">
        <v>10.467657264</v>
      </c>
      <c r="P139" s="56">
        <v>5.9999999999999995E-4</v>
      </c>
      <c r="Q139" s="56">
        <v>1E-4</v>
      </c>
    </row>
    <row r="140" spans="1:17">
      <c r="A140" t="s">
        <v>3511</v>
      </c>
      <c r="B140" t="s">
        <v>2196</v>
      </c>
      <c r="C140" t="s">
        <v>2332</v>
      </c>
      <c r="D140" s="111" t="s">
        <v>3562</v>
      </c>
      <c r="E140" t="s">
        <v>477</v>
      </c>
      <c r="F140" t="s">
        <v>352</v>
      </c>
      <c r="G140" t="s">
        <v>127</v>
      </c>
      <c r="H140" s="55">
        <v>4.25</v>
      </c>
      <c r="I140" t="s">
        <v>669</v>
      </c>
      <c r="J140" t="s">
        <v>98</v>
      </c>
      <c r="K140" s="56">
        <v>5.3499999999999999E-2</v>
      </c>
      <c r="L140" s="56">
        <v>2.5100000000000001E-2</v>
      </c>
      <c r="M140" s="55">
        <v>1578.99</v>
      </c>
      <c r="N140" s="55">
        <v>127.33</v>
      </c>
      <c r="O140" s="55">
        <v>2.0105279669999998</v>
      </c>
      <c r="P140" s="56">
        <v>1E-4</v>
      </c>
      <c r="Q140" s="56">
        <v>0</v>
      </c>
    </row>
    <row r="141" spans="1:17">
      <c r="A141" t="s">
        <v>3511</v>
      </c>
      <c r="B141" t="s">
        <v>2196</v>
      </c>
      <c r="C141" t="s">
        <v>2323</v>
      </c>
      <c r="D141" s="111" t="s">
        <v>3562</v>
      </c>
      <c r="E141" t="s">
        <v>477</v>
      </c>
      <c r="F141" t="s">
        <v>352</v>
      </c>
      <c r="G141" t="s">
        <v>127</v>
      </c>
      <c r="H141" s="55">
        <v>4.29</v>
      </c>
      <c r="I141" t="s">
        <v>669</v>
      </c>
      <c r="J141" t="s">
        <v>98</v>
      </c>
      <c r="K141" s="56">
        <v>5.3499999999999999E-2</v>
      </c>
      <c r="L141" s="56">
        <v>1.9400000000000001E-2</v>
      </c>
      <c r="M141" s="55">
        <v>9496.49</v>
      </c>
      <c r="N141" s="55">
        <v>132.38</v>
      </c>
      <c r="O141" s="55">
        <v>12.571453461999999</v>
      </c>
      <c r="P141" s="56">
        <v>6.9999999999999999E-4</v>
      </c>
      <c r="Q141" s="56">
        <v>1E-4</v>
      </c>
    </row>
    <row r="142" spans="1:17">
      <c r="A142" t="s">
        <v>3511</v>
      </c>
      <c r="B142" t="s">
        <v>2196</v>
      </c>
      <c r="C142" t="s">
        <v>2324</v>
      </c>
      <c r="D142" s="111" t="s">
        <v>3562</v>
      </c>
      <c r="E142" t="s">
        <v>477</v>
      </c>
      <c r="F142" t="s">
        <v>352</v>
      </c>
      <c r="G142" t="s">
        <v>127</v>
      </c>
      <c r="H142" s="55">
        <v>4.25</v>
      </c>
      <c r="I142" t="s">
        <v>669</v>
      </c>
      <c r="J142" t="s">
        <v>98</v>
      </c>
      <c r="K142" s="56">
        <v>5.3499999999999999E-2</v>
      </c>
      <c r="L142" s="56">
        <v>2.5100000000000001E-2</v>
      </c>
      <c r="M142" s="55">
        <v>1651.14</v>
      </c>
      <c r="N142" s="55">
        <v>127.33</v>
      </c>
      <c r="O142" s="55">
        <v>2.102396562</v>
      </c>
      <c r="P142" s="56">
        <v>1E-4</v>
      </c>
      <c r="Q142" s="56">
        <v>0</v>
      </c>
    </row>
    <row r="143" spans="1:17">
      <c r="A143" t="s">
        <v>3511</v>
      </c>
      <c r="B143" t="s">
        <v>2196</v>
      </c>
      <c r="C143" t="s">
        <v>2327</v>
      </c>
      <c r="D143" s="111" t="s">
        <v>3562</v>
      </c>
      <c r="E143" t="s">
        <v>477</v>
      </c>
      <c r="F143" t="s">
        <v>352</v>
      </c>
      <c r="G143" t="s">
        <v>127</v>
      </c>
      <c r="H143" s="55">
        <v>4.29</v>
      </c>
      <c r="I143" t="s">
        <v>669</v>
      </c>
      <c r="J143" t="s">
        <v>98</v>
      </c>
      <c r="K143" s="56">
        <v>5.3499999999999999E-2</v>
      </c>
      <c r="L143" s="56">
        <v>1.9300000000000001E-2</v>
      </c>
      <c r="M143" s="55">
        <v>8713.0400000000009</v>
      </c>
      <c r="N143" s="55">
        <v>132.41999999999999</v>
      </c>
      <c r="O143" s="55">
        <v>11.537807568</v>
      </c>
      <c r="P143" s="56">
        <v>5.9999999999999995E-4</v>
      </c>
      <c r="Q143" s="56">
        <v>1E-4</v>
      </c>
    </row>
    <row r="144" spans="1:17">
      <c r="A144" t="s">
        <v>3511</v>
      </c>
      <c r="B144" t="s">
        <v>2196</v>
      </c>
      <c r="C144" t="s">
        <v>2325</v>
      </c>
      <c r="D144" s="111" t="s">
        <v>3562</v>
      </c>
      <c r="E144" t="s">
        <v>477</v>
      </c>
      <c r="F144" t="s">
        <v>352</v>
      </c>
      <c r="G144" t="s">
        <v>127</v>
      </c>
      <c r="H144" s="55">
        <v>4.29</v>
      </c>
      <c r="I144" t="s">
        <v>669</v>
      </c>
      <c r="J144" t="s">
        <v>98</v>
      </c>
      <c r="K144" s="56">
        <v>5.3499999999999999E-2</v>
      </c>
      <c r="L144" s="56">
        <v>1.9300000000000001E-2</v>
      </c>
      <c r="M144" s="55">
        <v>8200.51</v>
      </c>
      <c r="N144" s="55">
        <v>132.41999999999999</v>
      </c>
      <c r="O144" s="55">
        <v>10.859115342000001</v>
      </c>
      <c r="P144" s="56">
        <v>5.9999999999999995E-4</v>
      </c>
      <c r="Q144" s="56">
        <v>1E-4</v>
      </c>
    </row>
    <row r="145" spans="1:17">
      <c r="A145" t="s">
        <v>3512</v>
      </c>
      <c r="B145" t="s">
        <v>2154</v>
      </c>
      <c r="C145" t="s">
        <v>2322</v>
      </c>
      <c r="D145" s="111" t="s">
        <v>3562</v>
      </c>
      <c r="E145" t="s">
        <v>477</v>
      </c>
      <c r="F145" t="s">
        <v>384</v>
      </c>
      <c r="G145" t="s">
        <v>127</v>
      </c>
      <c r="H145" s="55">
        <v>3.97</v>
      </c>
      <c r="I145" t="s">
        <v>669</v>
      </c>
      <c r="J145" t="s">
        <v>98</v>
      </c>
      <c r="K145" s="56">
        <v>2.98E-2</v>
      </c>
      <c r="L145" s="56">
        <v>0.02</v>
      </c>
      <c r="M145" s="55">
        <v>26795.57</v>
      </c>
      <c r="N145" s="55">
        <v>117.66</v>
      </c>
      <c r="O145" s="55">
        <v>31.527667661999999</v>
      </c>
      <c r="P145" s="56">
        <v>1.6999999999999999E-3</v>
      </c>
      <c r="Q145" s="56">
        <v>2.9999999999999997E-4</v>
      </c>
    </row>
    <row r="146" spans="1:17">
      <c r="A146" t="s">
        <v>3513</v>
      </c>
      <c r="B146" t="s">
        <v>2154</v>
      </c>
      <c r="C146" t="s">
        <v>2310</v>
      </c>
      <c r="D146" s="111" t="s">
        <v>3562</v>
      </c>
      <c r="E146" t="s">
        <v>464</v>
      </c>
      <c r="F146" t="s">
        <v>2311</v>
      </c>
      <c r="G146" t="s">
        <v>175</v>
      </c>
      <c r="H146" s="55">
        <v>0.46</v>
      </c>
      <c r="I146" t="s">
        <v>113</v>
      </c>
      <c r="J146" t="s">
        <v>98</v>
      </c>
      <c r="K146" s="56">
        <v>0.04</v>
      </c>
      <c r="L146" s="56">
        <v>5.4800000000000001E-2</v>
      </c>
      <c r="M146" s="55">
        <v>53847.15</v>
      </c>
      <c r="N146" s="55">
        <v>99.54</v>
      </c>
      <c r="O146" s="55">
        <v>53.599453109999999</v>
      </c>
      <c r="P146" s="56">
        <v>2.8999999999999998E-3</v>
      </c>
      <c r="Q146" s="56">
        <v>4.0000000000000002E-4</v>
      </c>
    </row>
    <row r="147" spans="1:17">
      <c r="A147" s="61" t="s">
        <v>3514</v>
      </c>
      <c r="B147" t="s">
        <v>2154</v>
      </c>
      <c r="C147" t="s">
        <v>2347</v>
      </c>
      <c r="D147" s="111" t="s">
        <v>3562</v>
      </c>
      <c r="E147" t="s">
        <v>293</v>
      </c>
      <c r="F147" t="s">
        <v>2346</v>
      </c>
      <c r="G147" t="s">
        <v>1975</v>
      </c>
      <c r="H147" s="55">
        <v>3.28</v>
      </c>
      <c r="I147" t="s">
        <v>110</v>
      </c>
      <c r="J147" t="s">
        <v>98</v>
      </c>
      <c r="K147" s="56">
        <v>2.3900000000000001E-2</v>
      </c>
      <c r="L147" s="56">
        <v>4.7399999999999998E-2</v>
      </c>
      <c r="M147" s="55">
        <v>51777.48</v>
      </c>
      <c r="N147" s="55">
        <v>92.77</v>
      </c>
      <c r="O147" s="55">
        <v>48.033968195999996</v>
      </c>
      <c r="P147" s="56">
        <v>2.5999999999999999E-3</v>
      </c>
      <c r="Q147" s="56">
        <v>4.0000000000000002E-4</v>
      </c>
    </row>
    <row r="148" spans="1:17">
      <c r="A148" s="61" t="s">
        <v>3514</v>
      </c>
      <c r="B148" t="s">
        <v>2154</v>
      </c>
      <c r="C148" t="s">
        <v>2345</v>
      </c>
      <c r="D148" s="111" t="s">
        <v>3562</v>
      </c>
      <c r="E148" t="s">
        <v>293</v>
      </c>
      <c r="F148" t="s">
        <v>2346</v>
      </c>
      <c r="G148" t="s">
        <v>1975</v>
      </c>
      <c r="H148" s="55">
        <v>3.39</v>
      </c>
      <c r="I148" t="s">
        <v>110</v>
      </c>
      <c r="J148" t="s">
        <v>98</v>
      </c>
      <c r="K148" s="56">
        <v>1.2999999999999999E-2</v>
      </c>
      <c r="L148" s="56">
        <v>2.12E-2</v>
      </c>
      <c r="M148" s="55">
        <v>47115.24</v>
      </c>
      <c r="N148" s="55">
        <v>108.17</v>
      </c>
      <c r="O148" s="55">
        <v>50.964555107999999</v>
      </c>
      <c r="P148" s="56">
        <v>2.8E-3</v>
      </c>
      <c r="Q148" s="56">
        <v>4.0000000000000002E-4</v>
      </c>
    </row>
    <row r="149" spans="1:17">
      <c r="A149" t="s">
        <v>3521</v>
      </c>
      <c r="B149" t="s">
        <v>2196</v>
      </c>
      <c r="C149" t="s">
        <v>2426</v>
      </c>
      <c r="D149" s="111" t="s">
        <v>3562</v>
      </c>
      <c r="E149" t="s">
        <v>546</v>
      </c>
      <c r="F149" t="s">
        <v>587</v>
      </c>
      <c r="G149" t="s">
        <v>127</v>
      </c>
      <c r="H149" s="55">
        <v>11.07</v>
      </c>
      <c r="I149" t="s">
        <v>669</v>
      </c>
      <c r="J149" t="s">
        <v>98</v>
      </c>
      <c r="K149" s="56">
        <v>2.75E-2</v>
      </c>
      <c r="L149" s="56">
        <v>4.2500000000000003E-2</v>
      </c>
      <c r="M149" s="55">
        <v>13279.28</v>
      </c>
      <c r="N149" s="55">
        <v>85.68</v>
      </c>
      <c r="O149" s="55">
        <v>11.377687104</v>
      </c>
      <c r="P149" s="56">
        <v>5.9999999999999995E-4</v>
      </c>
      <c r="Q149" s="56">
        <v>1E-4</v>
      </c>
    </row>
    <row r="150" spans="1:17">
      <c r="A150" t="s">
        <v>3515</v>
      </c>
      <c r="B150" t="s">
        <v>2154</v>
      </c>
      <c r="C150" t="s">
        <v>2452</v>
      </c>
      <c r="D150" s="111" t="s">
        <v>3562</v>
      </c>
      <c r="E150" t="s">
        <v>293</v>
      </c>
      <c r="F150" t="s">
        <v>2453</v>
      </c>
      <c r="G150" t="s">
        <v>1975</v>
      </c>
      <c r="H150" s="55">
        <v>0.56000000000000005</v>
      </c>
      <c r="I150" t="s">
        <v>110</v>
      </c>
      <c r="J150" t="s">
        <v>98</v>
      </c>
      <c r="K150" s="56">
        <v>2.76E-2</v>
      </c>
      <c r="L150" s="56">
        <v>5.6899999999999999E-2</v>
      </c>
      <c r="M150" s="55">
        <v>18209.05</v>
      </c>
      <c r="N150" s="55">
        <v>99.35</v>
      </c>
      <c r="O150" s="55">
        <v>18.090691175</v>
      </c>
      <c r="P150" s="56">
        <v>1E-3</v>
      </c>
      <c r="Q150" s="56">
        <v>1E-4</v>
      </c>
    </row>
    <row r="151" spans="1:17">
      <c r="A151" t="s">
        <v>3483</v>
      </c>
      <c r="B151" t="s">
        <v>2196</v>
      </c>
      <c r="C151" t="s">
        <v>2466</v>
      </c>
      <c r="D151" s="111" t="s">
        <v>3562</v>
      </c>
      <c r="E151" t="s">
        <v>546</v>
      </c>
      <c r="F151" t="s">
        <v>2467</v>
      </c>
      <c r="G151" t="s">
        <v>127</v>
      </c>
      <c r="H151" s="55">
        <v>6.83</v>
      </c>
      <c r="I151" t="s">
        <v>669</v>
      </c>
      <c r="J151" t="s">
        <v>98</v>
      </c>
      <c r="K151" s="56">
        <v>2.6200000000000001E-2</v>
      </c>
      <c r="L151" s="56">
        <v>3.5799999999999998E-2</v>
      </c>
      <c r="M151" s="55">
        <v>20613.22</v>
      </c>
      <c r="N151" s="55">
        <v>106.14</v>
      </c>
      <c r="O151" s="55">
        <v>21.878871707999998</v>
      </c>
      <c r="P151" s="56">
        <v>1.1999999999999999E-3</v>
      </c>
      <c r="Q151" s="56">
        <v>2.0000000000000001E-4</v>
      </c>
    </row>
    <row r="152" spans="1:17">
      <c r="A152" t="s">
        <v>3483</v>
      </c>
      <c r="B152" t="s">
        <v>2196</v>
      </c>
      <c r="C152" t="s">
        <v>2468</v>
      </c>
      <c r="D152" s="111" t="s">
        <v>3562</v>
      </c>
      <c r="E152" t="s">
        <v>546</v>
      </c>
      <c r="F152" t="s">
        <v>2469</v>
      </c>
      <c r="G152" t="s">
        <v>127</v>
      </c>
      <c r="H152" s="55">
        <v>6.88</v>
      </c>
      <c r="I152" t="s">
        <v>669</v>
      </c>
      <c r="J152" t="s">
        <v>98</v>
      </c>
      <c r="K152" s="56">
        <v>2.7799999999999998E-2</v>
      </c>
      <c r="L152" s="56">
        <v>3.1600000000000003E-2</v>
      </c>
      <c r="M152" s="55">
        <v>3287.52</v>
      </c>
      <c r="N152" s="55">
        <v>110.49</v>
      </c>
      <c r="O152" s="55">
        <v>3.6323808479999999</v>
      </c>
      <c r="P152" s="56">
        <v>2.0000000000000001E-4</v>
      </c>
      <c r="Q152" s="56">
        <v>0</v>
      </c>
    </row>
    <row r="153" spans="1:17">
      <c r="A153" t="s">
        <v>3483</v>
      </c>
      <c r="B153" t="s">
        <v>2196</v>
      </c>
      <c r="C153" t="s">
        <v>2470</v>
      </c>
      <c r="D153" s="111" t="s">
        <v>3562</v>
      </c>
      <c r="E153" t="s">
        <v>546</v>
      </c>
      <c r="F153" t="s">
        <v>2471</v>
      </c>
      <c r="G153" t="s">
        <v>127</v>
      </c>
      <c r="H153" s="55">
        <v>6.9</v>
      </c>
      <c r="I153" t="s">
        <v>669</v>
      </c>
      <c r="J153" t="s">
        <v>98</v>
      </c>
      <c r="K153" s="56">
        <v>2.7799999999999998E-2</v>
      </c>
      <c r="L153" s="56">
        <v>3.0700000000000002E-2</v>
      </c>
      <c r="M153" s="55">
        <v>3844.85</v>
      </c>
      <c r="N153" s="55">
        <v>110.19</v>
      </c>
      <c r="O153" s="55">
        <v>4.2366402150000004</v>
      </c>
      <c r="P153" s="56">
        <v>2.0000000000000001E-4</v>
      </c>
      <c r="Q153" s="56">
        <v>0</v>
      </c>
    </row>
    <row r="154" spans="1:17">
      <c r="A154" t="s">
        <v>3483</v>
      </c>
      <c r="B154" t="s">
        <v>2196</v>
      </c>
      <c r="C154" t="s">
        <v>2474</v>
      </c>
      <c r="D154" s="111" t="s">
        <v>3562</v>
      </c>
      <c r="E154" t="s">
        <v>546</v>
      </c>
      <c r="F154" t="s">
        <v>2475</v>
      </c>
      <c r="G154" t="s">
        <v>127</v>
      </c>
      <c r="H154" s="55">
        <v>6.85</v>
      </c>
      <c r="I154" t="s">
        <v>669</v>
      </c>
      <c r="J154" t="s">
        <v>98</v>
      </c>
      <c r="K154" s="56">
        <v>3.0800000000000001E-2</v>
      </c>
      <c r="L154" s="56">
        <v>3.1199999999999999E-2</v>
      </c>
      <c r="M154" s="55">
        <v>24522.33</v>
      </c>
      <c r="N154" s="55">
        <v>111.79</v>
      </c>
      <c r="O154" s="55">
        <v>27.413512706999999</v>
      </c>
      <c r="P154" s="56">
        <v>1.5E-3</v>
      </c>
      <c r="Q154" s="56">
        <v>2.0000000000000001E-4</v>
      </c>
    </row>
    <row r="155" spans="1:17">
      <c r="A155" t="s">
        <v>3483</v>
      </c>
      <c r="B155" t="s">
        <v>2196</v>
      </c>
      <c r="C155" t="s">
        <v>2472</v>
      </c>
      <c r="D155" s="111" t="s">
        <v>3562</v>
      </c>
      <c r="E155" t="s">
        <v>546</v>
      </c>
      <c r="F155" t="s">
        <v>2473</v>
      </c>
      <c r="G155" t="s">
        <v>127</v>
      </c>
      <c r="H155" s="55">
        <v>6.9</v>
      </c>
      <c r="I155" t="s">
        <v>669</v>
      </c>
      <c r="J155" t="s">
        <v>98</v>
      </c>
      <c r="K155" s="56">
        <v>2.8500000000000001E-2</v>
      </c>
      <c r="L155" s="56">
        <v>3.04E-2</v>
      </c>
      <c r="M155" s="55">
        <v>21538.3</v>
      </c>
      <c r="N155" s="55">
        <v>110.9</v>
      </c>
      <c r="O155" s="55">
        <v>23.885974699999998</v>
      </c>
      <c r="P155" s="56">
        <v>1.2999999999999999E-3</v>
      </c>
      <c r="Q155" s="56">
        <v>2.0000000000000001E-4</v>
      </c>
    </row>
    <row r="156" spans="1:17">
      <c r="A156" t="s">
        <v>3483</v>
      </c>
      <c r="B156" t="s">
        <v>2196</v>
      </c>
      <c r="C156" t="s">
        <v>2476</v>
      </c>
      <c r="D156" s="111" t="s">
        <v>3562</v>
      </c>
      <c r="E156" t="s">
        <v>546</v>
      </c>
      <c r="F156" t="s">
        <v>2477</v>
      </c>
      <c r="G156" t="s">
        <v>127</v>
      </c>
      <c r="H156" s="55">
        <v>6.88</v>
      </c>
      <c r="I156" t="s">
        <v>669</v>
      </c>
      <c r="J156" t="s">
        <v>98</v>
      </c>
      <c r="K156" s="56">
        <v>3.0200000000000001E-2</v>
      </c>
      <c r="L156" s="56">
        <v>2.98E-2</v>
      </c>
      <c r="M156" s="55">
        <v>30988.84</v>
      </c>
      <c r="N156" s="55">
        <v>112.72</v>
      </c>
      <c r="O156" s="55">
        <v>34.930620447999999</v>
      </c>
      <c r="P156" s="56">
        <v>1.9E-3</v>
      </c>
      <c r="Q156" s="56">
        <v>2.9999999999999997E-4</v>
      </c>
    </row>
    <row r="157" spans="1:17">
      <c r="A157" t="s">
        <v>3483</v>
      </c>
      <c r="B157" t="s">
        <v>2196</v>
      </c>
      <c r="C157" t="s">
        <v>2478</v>
      </c>
      <c r="D157" s="111" t="s">
        <v>3562</v>
      </c>
      <c r="E157" t="s">
        <v>546</v>
      </c>
      <c r="F157" t="s">
        <v>2479</v>
      </c>
      <c r="G157" t="s">
        <v>127</v>
      </c>
      <c r="H157" s="55">
        <v>6.91</v>
      </c>
      <c r="I157" t="s">
        <v>669</v>
      </c>
      <c r="J157" t="s">
        <v>98</v>
      </c>
      <c r="K157" s="56">
        <v>2.7300000000000001E-2</v>
      </c>
      <c r="L157" s="56">
        <v>3.0800000000000001E-2</v>
      </c>
      <c r="M157" s="55">
        <v>2661.16</v>
      </c>
      <c r="N157" s="55">
        <v>109.73</v>
      </c>
      <c r="O157" s="55">
        <v>2.920090868</v>
      </c>
      <c r="P157" s="56">
        <v>2.0000000000000001E-4</v>
      </c>
      <c r="Q157" s="56">
        <v>0</v>
      </c>
    </row>
    <row r="158" spans="1:17">
      <c r="A158" t="s">
        <v>3483</v>
      </c>
      <c r="B158" t="s">
        <v>2196</v>
      </c>
      <c r="C158" t="s">
        <v>2480</v>
      </c>
      <c r="D158" s="111" t="s">
        <v>3562</v>
      </c>
      <c r="E158" t="s">
        <v>546</v>
      </c>
      <c r="F158" t="s">
        <v>2481</v>
      </c>
      <c r="G158" t="s">
        <v>127</v>
      </c>
      <c r="H158" s="55">
        <v>6.92</v>
      </c>
      <c r="I158" t="s">
        <v>669</v>
      </c>
      <c r="J158" t="s">
        <v>98</v>
      </c>
      <c r="K158" s="56">
        <v>2.52E-2</v>
      </c>
      <c r="L158" s="56">
        <v>3.1699999999999999E-2</v>
      </c>
      <c r="M158" s="55">
        <v>8179.03</v>
      </c>
      <c r="N158" s="55">
        <v>106.56</v>
      </c>
      <c r="O158" s="55">
        <v>8.7155743680000004</v>
      </c>
      <c r="P158" s="56">
        <v>5.0000000000000001E-4</v>
      </c>
      <c r="Q158" s="56">
        <v>1E-4</v>
      </c>
    </row>
    <row r="159" spans="1:17">
      <c r="A159" t="s">
        <v>3483</v>
      </c>
      <c r="B159" t="s">
        <v>2196</v>
      </c>
      <c r="C159" t="s">
        <v>2482</v>
      </c>
      <c r="D159" s="111" t="s">
        <v>3562</v>
      </c>
      <c r="E159" t="s">
        <v>546</v>
      </c>
      <c r="F159" t="s">
        <v>2483</v>
      </c>
      <c r="G159" t="s">
        <v>127</v>
      </c>
      <c r="H159" s="55">
        <v>6.85</v>
      </c>
      <c r="I159" t="s">
        <v>669</v>
      </c>
      <c r="J159" t="s">
        <v>98</v>
      </c>
      <c r="K159" s="56">
        <v>2.52E-2</v>
      </c>
      <c r="L159" s="56">
        <v>3.5900000000000001E-2</v>
      </c>
      <c r="M159" s="55">
        <v>8069.47</v>
      </c>
      <c r="N159" s="55">
        <v>102.96</v>
      </c>
      <c r="O159" s="55">
        <v>8.3083263120000002</v>
      </c>
      <c r="P159" s="56">
        <v>5.0000000000000001E-4</v>
      </c>
      <c r="Q159" s="56">
        <v>1E-4</v>
      </c>
    </row>
    <row r="160" spans="1:17">
      <c r="A160" t="s">
        <v>3483</v>
      </c>
      <c r="B160" t="s">
        <v>2196</v>
      </c>
      <c r="C160" t="s">
        <v>2462</v>
      </c>
      <c r="D160" s="111" t="s">
        <v>3562</v>
      </c>
      <c r="E160" t="s">
        <v>546</v>
      </c>
      <c r="F160" t="s">
        <v>2463</v>
      </c>
      <c r="G160" t="s">
        <v>127</v>
      </c>
      <c r="H160" s="55">
        <v>6.85</v>
      </c>
      <c r="I160" t="s">
        <v>669</v>
      </c>
      <c r="J160" t="s">
        <v>98</v>
      </c>
      <c r="K160" s="56">
        <v>2.52E-2</v>
      </c>
      <c r="L160" s="56">
        <v>3.5400000000000001E-2</v>
      </c>
      <c r="M160" s="55">
        <v>9994.85</v>
      </c>
      <c r="N160" s="55">
        <v>104.18</v>
      </c>
      <c r="O160" s="55">
        <v>10.412634730000001</v>
      </c>
      <c r="P160" s="56">
        <v>5.9999999999999995E-4</v>
      </c>
      <c r="Q160" s="56">
        <v>1E-4</v>
      </c>
    </row>
    <row r="161" spans="1:17">
      <c r="A161" t="s">
        <v>3483</v>
      </c>
      <c r="B161" t="s">
        <v>2196</v>
      </c>
      <c r="C161" t="s">
        <v>2464</v>
      </c>
      <c r="D161" s="111" t="s">
        <v>3562</v>
      </c>
      <c r="E161" t="s">
        <v>546</v>
      </c>
      <c r="F161" t="s">
        <v>2465</v>
      </c>
      <c r="G161" t="s">
        <v>127</v>
      </c>
      <c r="H161" s="55">
        <v>6.85</v>
      </c>
      <c r="I161" t="s">
        <v>669</v>
      </c>
      <c r="J161" t="s">
        <v>98</v>
      </c>
      <c r="K161" s="56">
        <v>2.52E-2</v>
      </c>
      <c r="L161" s="56">
        <v>3.5799999999999998E-2</v>
      </c>
      <c r="M161" s="55">
        <v>5565.73</v>
      </c>
      <c r="N161" s="55">
        <v>103.91</v>
      </c>
      <c r="O161" s="55">
        <v>5.7833500430000004</v>
      </c>
      <c r="P161" s="56">
        <v>2.9999999999999997E-4</v>
      </c>
      <c r="Q161" s="56">
        <v>0</v>
      </c>
    </row>
    <row r="162" spans="1:17">
      <c r="A162" t="s">
        <v>3483</v>
      </c>
      <c r="B162" t="s">
        <v>2196</v>
      </c>
      <c r="C162" t="s">
        <v>2460</v>
      </c>
      <c r="D162" s="111" t="s">
        <v>3562</v>
      </c>
      <c r="E162" t="s">
        <v>546</v>
      </c>
      <c r="F162" t="s">
        <v>2461</v>
      </c>
      <c r="G162" t="s">
        <v>127</v>
      </c>
      <c r="H162" s="55">
        <v>6.56</v>
      </c>
      <c r="I162" t="s">
        <v>669</v>
      </c>
      <c r="J162" t="s">
        <v>98</v>
      </c>
      <c r="K162" s="56">
        <v>2.52E-2</v>
      </c>
      <c r="L162" s="56">
        <v>3.1800000000000002E-2</v>
      </c>
      <c r="M162" s="55">
        <v>31432.25</v>
      </c>
      <c r="N162" s="55">
        <v>107.73</v>
      </c>
      <c r="O162" s="55">
        <v>33.861962925</v>
      </c>
      <c r="P162" s="56">
        <v>1.9E-3</v>
      </c>
      <c r="Q162" s="56">
        <v>2.9999999999999997E-4</v>
      </c>
    </row>
    <row r="163" spans="1:17">
      <c r="A163" t="s">
        <v>3483</v>
      </c>
      <c r="B163" t="s">
        <v>2196</v>
      </c>
      <c r="C163" t="s">
        <v>2454</v>
      </c>
      <c r="D163" s="111" t="s">
        <v>3562</v>
      </c>
      <c r="E163" t="s">
        <v>546</v>
      </c>
      <c r="F163" t="s">
        <v>2455</v>
      </c>
      <c r="G163" t="s">
        <v>127</v>
      </c>
      <c r="H163" s="55">
        <v>9.3800000000000008</v>
      </c>
      <c r="I163" t="s">
        <v>669</v>
      </c>
      <c r="J163" t="s">
        <v>98</v>
      </c>
      <c r="K163" s="56">
        <v>2.63E-2</v>
      </c>
      <c r="L163" s="56">
        <v>3.1600000000000003E-2</v>
      </c>
      <c r="M163" s="55">
        <v>13801.64</v>
      </c>
      <c r="N163" s="55">
        <v>101.28</v>
      </c>
      <c r="O163" s="55">
        <v>13.978300991999999</v>
      </c>
      <c r="P163" s="56">
        <v>8.0000000000000004E-4</v>
      </c>
      <c r="Q163" s="56">
        <v>1E-4</v>
      </c>
    </row>
    <row r="164" spans="1:17">
      <c r="A164" t="s">
        <v>3483</v>
      </c>
      <c r="B164" t="s">
        <v>2196</v>
      </c>
      <c r="C164" t="s">
        <v>2456</v>
      </c>
      <c r="D164" s="111" t="s">
        <v>3562</v>
      </c>
      <c r="E164" t="s">
        <v>546</v>
      </c>
      <c r="F164" t="s">
        <v>523</v>
      </c>
      <c r="G164" t="s">
        <v>127</v>
      </c>
      <c r="H164" s="55">
        <v>9.09</v>
      </c>
      <c r="I164" t="s">
        <v>669</v>
      </c>
      <c r="J164" t="s">
        <v>98</v>
      </c>
      <c r="K164" s="56">
        <v>3.0800000000000001E-2</v>
      </c>
      <c r="L164" s="56">
        <v>3.6799999999999999E-2</v>
      </c>
      <c r="M164" s="55">
        <v>4491.66</v>
      </c>
      <c r="N164" s="55">
        <v>98.95</v>
      </c>
      <c r="O164" s="55">
        <v>4.4444975700000002</v>
      </c>
      <c r="P164" s="56">
        <v>2.0000000000000001E-4</v>
      </c>
      <c r="Q164" s="56">
        <v>0</v>
      </c>
    </row>
    <row r="165" spans="1:17">
      <c r="A165" t="s">
        <v>3476</v>
      </c>
      <c r="B165" t="s">
        <v>2196</v>
      </c>
      <c r="C165" t="s">
        <v>2416</v>
      </c>
      <c r="D165" s="111" t="s">
        <v>3562</v>
      </c>
      <c r="E165" t="s">
        <v>546</v>
      </c>
      <c r="F165" t="s">
        <v>2417</v>
      </c>
      <c r="G165" t="s">
        <v>127</v>
      </c>
      <c r="H165" s="55">
        <v>7.55</v>
      </c>
      <c r="I165" t="s">
        <v>669</v>
      </c>
      <c r="J165" t="s">
        <v>98</v>
      </c>
      <c r="K165" s="56">
        <v>3.73E-2</v>
      </c>
      <c r="L165" s="56">
        <v>3.5999999999999997E-2</v>
      </c>
      <c r="M165" s="55">
        <v>31079.13</v>
      </c>
      <c r="N165" s="55">
        <v>114.27</v>
      </c>
      <c r="O165" s="55">
        <v>35.514121850999999</v>
      </c>
      <c r="P165" s="56">
        <v>1.9E-3</v>
      </c>
      <c r="Q165" s="56">
        <v>2.9999999999999997E-4</v>
      </c>
    </row>
    <row r="166" spans="1:17">
      <c r="A166" t="s">
        <v>3476</v>
      </c>
      <c r="B166" t="s">
        <v>2196</v>
      </c>
      <c r="C166" t="s">
        <v>2418</v>
      </c>
      <c r="D166" s="111" t="s">
        <v>3562</v>
      </c>
      <c r="E166" t="s">
        <v>546</v>
      </c>
      <c r="F166" t="s">
        <v>2419</v>
      </c>
      <c r="G166" t="s">
        <v>127</v>
      </c>
      <c r="H166" s="55">
        <v>7.57</v>
      </c>
      <c r="I166" t="s">
        <v>669</v>
      </c>
      <c r="J166" t="s">
        <v>98</v>
      </c>
      <c r="K166" s="56">
        <v>3.5499999999999997E-2</v>
      </c>
      <c r="L166" s="56">
        <v>3.6299999999999999E-2</v>
      </c>
      <c r="M166" s="55">
        <v>6635.13</v>
      </c>
      <c r="N166" s="55">
        <v>112.34</v>
      </c>
      <c r="O166" s="55">
        <v>7.4539050419999997</v>
      </c>
      <c r="P166" s="56">
        <v>4.0000000000000002E-4</v>
      </c>
      <c r="Q166" s="56">
        <v>1E-4</v>
      </c>
    </row>
    <row r="167" spans="1:17">
      <c r="A167" t="s">
        <v>3476</v>
      </c>
      <c r="B167" t="s">
        <v>2196</v>
      </c>
      <c r="C167" t="s">
        <v>2420</v>
      </c>
      <c r="D167" s="111" t="s">
        <v>3562</v>
      </c>
      <c r="E167" t="s">
        <v>546</v>
      </c>
      <c r="F167" t="s">
        <v>2421</v>
      </c>
      <c r="G167" t="s">
        <v>127</v>
      </c>
      <c r="H167" s="55">
        <v>7.41</v>
      </c>
      <c r="I167" t="s">
        <v>669</v>
      </c>
      <c r="J167" t="s">
        <v>98</v>
      </c>
      <c r="K167" s="56">
        <v>3.4700000000000002E-2</v>
      </c>
      <c r="L167" s="56">
        <v>4.3799999999999999E-2</v>
      </c>
      <c r="M167" s="55">
        <v>11789.9</v>
      </c>
      <c r="N167" s="55">
        <v>105.64</v>
      </c>
      <c r="O167" s="55">
        <v>12.45485036</v>
      </c>
      <c r="P167" s="56">
        <v>6.9999999999999999E-4</v>
      </c>
      <c r="Q167" s="56">
        <v>1E-4</v>
      </c>
    </row>
    <row r="168" spans="1:17">
      <c r="A168" t="s">
        <v>3476</v>
      </c>
      <c r="B168" t="s">
        <v>2196</v>
      </c>
      <c r="C168" t="s">
        <v>2408</v>
      </c>
      <c r="D168" s="111" t="s">
        <v>3562</v>
      </c>
      <c r="E168" t="s">
        <v>546</v>
      </c>
      <c r="F168" t="s">
        <v>2409</v>
      </c>
      <c r="G168" t="s">
        <v>127</v>
      </c>
      <c r="H168" s="55">
        <v>7.57</v>
      </c>
      <c r="I168" t="s">
        <v>669</v>
      </c>
      <c r="J168" t="s">
        <v>98</v>
      </c>
      <c r="K168" s="56">
        <v>3.44E-2</v>
      </c>
      <c r="L168" s="56">
        <v>3.6900000000000002E-2</v>
      </c>
      <c r="M168" s="55">
        <v>7606.81</v>
      </c>
      <c r="N168" s="55">
        <v>111.1</v>
      </c>
      <c r="O168" s="55">
        <v>8.4511659100000003</v>
      </c>
      <c r="P168" s="56">
        <v>5.0000000000000001E-4</v>
      </c>
      <c r="Q168" s="56">
        <v>1E-4</v>
      </c>
    </row>
    <row r="169" spans="1:17">
      <c r="A169" t="s">
        <v>3476</v>
      </c>
      <c r="B169" t="s">
        <v>2196</v>
      </c>
      <c r="C169" t="s">
        <v>2410</v>
      </c>
      <c r="D169" s="111" t="s">
        <v>3562</v>
      </c>
      <c r="E169" t="s">
        <v>546</v>
      </c>
      <c r="F169" t="s">
        <v>2411</v>
      </c>
      <c r="G169" t="s">
        <v>127</v>
      </c>
      <c r="H169" s="55">
        <v>7.53</v>
      </c>
      <c r="I169" t="s">
        <v>669</v>
      </c>
      <c r="J169" t="s">
        <v>98</v>
      </c>
      <c r="K169" s="56">
        <v>3.6600000000000001E-2</v>
      </c>
      <c r="L169" s="56">
        <v>3.6999999999999998E-2</v>
      </c>
      <c r="M169" s="55">
        <v>10148.01</v>
      </c>
      <c r="N169" s="55">
        <v>111.56</v>
      </c>
      <c r="O169" s="55">
        <v>11.321119956</v>
      </c>
      <c r="P169" s="56">
        <v>5.9999999999999995E-4</v>
      </c>
      <c r="Q169" s="56">
        <v>1E-4</v>
      </c>
    </row>
    <row r="170" spans="1:17">
      <c r="A170" t="s">
        <v>3476</v>
      </c>
      <c r="B170" t="s">
        <v>2196</v>
      </c>
      <c r="C170" t="s">
        <v>2414</v>
      </c>
      <c r="D170" s="111" t="s">
        <v>3562</v>
      </c>
      <c r="E170" t="s">
        <v>546</v>
      </c>
      <c r="F170" t="s">
        <v>2415</v>
      </c>
      <c r="G170" t="s">
        <v>127</v>
      </c>
      <c r="H170" s="55">
        <v>7.5</v>
      </c>
      <c r="I170" t="s">
        <v>669</v>
      </c>
      <c r="J170" t="s">
        <v>98</v>
      </c>
      <c r="K170" s="56">
        <v>3.6200000000000003E-2</v>
      </c>
      <c r="L170" s="56">
        <v>3.8800000000000001E-2</v>
      </c>
      <c r="M170" s="55">
        <v>20289.14</v>
      </c>
      <c r="N170" s="55">
        <v>109.59</v>
      </c>
      <c r="O170" s="55">
        <v>22.234868526</v>
      </c>
      <c r="P170" s="56">
        <v>1.1999999999999999E-3</v>
      </c>
      <c r="Q170" s="56">
        <v>2.0000000000000001E-4</v>
      </c>
    </row>
    <row r="171" spans="1:17">
      <c r="A171" t="s">
        <v>3476</v>
      </c>
      <c r="B171" t="s">
        <v>2196</v>
      </c>
      <c r="C171" t="s">
        <v>2422</v>
      </c>
      <c r="D171" s="111" t="s">
        <v>3562</v>
      </c>
      <c r="E171" t="s">
        <v>546</v>
      </c>
      <c r="F171" t="s">
        <v>2423</v>
      </c>
      <c r="G171" t="s">
        <v>127</v>
      </c>
      <c r="H171" s="55">
        <v>7.58</v>
      </c>
      <c r="I171" t="s">
        <v>669</v>
      </c>
      <c r="J171" t="s">
        <v>98</v>
      </c>
      <c r="K171" s="56">
        <v>3.8199999999999998E-2</v>
      </c>
      <c r="L171" s="56">
        <v>3.3799999999999997E-2</v>
      </c>
      <c r="M171" s="55">
        <v>14332.38</v>
      </c>
      <c r="N171" s="55">
        <v>115.23</v>
      </c>
      <c r="O171" s="55">
        <v>16.515201474000001</v>
      </c>
      <c r="P171" s="56">
        <v>8.9999999999999998E-4</v>
      </c>
      <c r="Q171" s="56">
        <v>1E-4</v>
      </c>
    </row>
    <row r="172" spans="1:17">
      <c r="A172" t="s">
        <v>3476</v>
      </c>
      <c r="B172" t="s">
        <v>2196</v>
      </c>
      <c r="C172" t="s">
        <v>2400</v>
      </c>
      <c r="D172" s="111" t="s">
        <v>3562</v>
      </c>
      <c r="E172" t="s">
        <v>546</v>
      </c>
      <c r="F172" t="s">
        <v>2401</v>
      </c>
      <c r="G172" t="s">
        <v>127</v>
      </c>
      <c r="H172" s="55">
        <v>7.6</v>
      </c>
      <c r="I172" t="s">
        <v>669</v>
      </c>
      <c r="J172" t="s">
        <v>98</v>
      </c>
      <c r="K172" s="56">
        <v>3.3700000000000001E-2</v>
      </c>
      <c r="L172" s="56">
        <v>3.6299999999999999E-2</v>
      </c>
      <c r="M172" s="55">
        <v>34032.44</v>
      </c>
      <c r="N172" s="55">
        <v>109.67</v>
      </c>
      <c r="O172" s="55">
        <v>37.323376948000003</v>
      </c>
      <c r="P172" s="56">
        <v>2E-3</v>
      </c>
      <c r="Q172" s="56">
        <v>2.9999999999999997E-4</v>
      </c>
    </row>
    <row r="173" spans="1:17">
      <c r="A173" t="s">
        <v>3476</v>
      </c>
      <c r="B173" t="s">
        <v>2196</v>
      </c>
      <c r="C173" t="s">
        <v>2412</v>
      </c>
      <c r="D173" s="111" t="s">
        <v>3562</v>
      </c>
      <c r="E173" t="s">
        <v>546</v>
      </c>
      <c r="F173" t="s">
        <v>2413</v>
      </c>
      <c r="G173" t="s">
        <v>127</v>
      </c>
      <c r="H173" s="55">
        <v>7.47</v>
      </c>
      <c r="I173" t="s">
        <v>669</v>
      </c>
      <c r="J173" t="s">
        <v>98</v>
      </c>
      <c r="K173" s="56">
        <v>2.75E-2</v>
      </c>
      <c r="L173" s="56">
        <v>4.6399999999999997E-2</v>
      </c>
      <c r="M173" s="55">
        <v>39620.99</v>
      </c>
      <c r="N173" s="55">
        <v>96.34</v>
      </c>
      <c r="O173" s="55">
        <v>38.170861766000002</v>
      </c>
      <c r="P173" s="56">
        <v>2.0999999999999999E-3</v>
      </c>
      <c r="Q173" s="56">
        <v>2.9999999999999997E-4</v>
      </c>
    </row>
    <row r="174" spans="1:17">
      <c r="A174" t="s">
        <v>3476</v>
      </c>
      <c r="B174" t="s">
        <v>2196</v>
      </c>
      <c r="C174" t="s">
        <v>2402</v>
      </c>
      <c r="D174" s="111" t="s">
        <v>3562</v>
      </c>
      <c r="E174" t="s">
        <v>546</v>
      </c>
      <c r="F174" t="s">
        <v>2403</v>
      </c>
      <c r="G174" t="s">
        <v>127</v>
      </c>
      <c r="H174" s="55">
        <v>7.8</v>
      </c>
      <c r="I174" t="s">
        <v>669</v>
      </c>
      <c r="J174" t="s">
        <v>98</v>
      </c>
      <c r="K174" s="56">
        <v>2.7900000000000001E-2</v>
      </c>
      <c r="L174" s="56">
        <v>3.1899999999999998E-2</v>
      </c>
      <c r="M174" s="55">
        <v>8061.02</v>
      </c>
      <c r="N174" s="55">
        <v>108.25</v>
      </c>
      <c r="O174" s="55">
        <v>8.7260541499999995</v>
      </c>
      <c r="P174" s="56">
        <v>5.0000000000000001E-4</v>
      </c>
      <c r="Q174" s="56">
        <v>1E-4</v>
      </c>
    </row>
    <row r="175" spans="1:17">
      <c r="A175" t="s">
        <v>3476</v>
      </c>
      <c r="B175" t="s">
        <v>2196</v>
      </c>
      <c r="C175" t="s">
        <v>2404</v>
      </c>
      <c r="D175" s="111" t="s">
        <v>3562</v>
      </c>
      <c r="E175" t="s">
        <v>546</v>
      </c>
      <c r="F175" t="s">
        <v>2405</v>
      </c>
      <c r="G175" t="s">
        <v>127</v>
      </c>
      <c r="H175" s="55">
        <v>7.58</v>
      </c>
      <c r="I175" t="s">
        <v>669</v>
      </c>
      <c r="J175" t="s">
        <v>98</v>
      </c>
      <c r="K175" s="56">
        <v>2.75E-2</v>
      </c>
      <c r="L175" s="56">
        <v>4.1700000000000001E-2</v>
      </c>
      <c r="M175" s="55">
        <v>6645.35</v>
      </c>
      <c r="N175" s="55">
        <v>100.5</v>
      </c>
      <c r="O175" s="55">
        <v>6.6785767500000004</v>
      </c>
      <c r="P175" s="56">
        <v>4.0000000000000002E-4</v>
      </c>
      <c r="Q175" s="56">
        <v>1E-4</v>
      </c>
    </row>
    <row r="176" spans="1:17">
      <c r="A176" t="s">
        <v>3476</v>
      </c>
      <c r="B176" t="s">
        <v>2196</v>
      </c>
      <c r="C176" t="s">
        <v>2406</v>
      </c>
      <c r="D176" s="111" t="s">
        <v>3562</v>
      </c>
      <c r="E176" t="s">
        <v>546</v>
      </c>
      <c r="F176" t="s">
        <v>2407</v>
      </c>
      <c r="G176" t="s">
        <v>127</v>
      </c>
      <c r="H176" s="55">
        <v>7.48</v>
      </c>
      <c r="I176" t="s">
        <v>669</v>
      </c>
      <c r="J176" t="s">
        <v>98</v>
      </c>
      <c r="K176" s="56">
        <v>2.75E-2</v>
      </c>
      <c r="L176" s="56">
        <v>4.5999999999999999E-2</v>
      </c>
      <c r="M176" s="55">
        <v>10778.79</v>
      </c>
      <c r="N176" s="55">
        <v>97.38</v>
      </c>
      <c r="O176" s="55">
        <v>10.496385702</v>
      </c>
      <c r="P176" s="56">
        <v>5.9999999999999995E-4</v>
      </c>
      <c r="Q176" s="56">
        <v>1E-4</v>
      </c>
    </row>
    <row r="177" spans="1:17">
      <c r="A177" t="s">
        <v>3476</v>
      </c>
      <c r="B177" t="s">
        <v>2196</v>
      </c>
      <c r="C177" t="s">
        <v>2389</v>
      </c>
      <c r="D177" s="111" t="s">
        <v>3562</v>
      </c>
      <c r="E177" t="s">
        <v>546</v>
      </c>
      <c r="F177" t="s">
        <v>2390</v>
      </c>
      <c r="G177" t="s">
        <v>127</v>
      </c>
      <c r="H177" s="55">
        <v>7.35</v>
      </c>
      <c r="I177" t="s">
        <v>669</v>
      </c>
      <c r="J177" t="s">
        <v>98</v>
      </c>
      <c r="K177" s="56">
        <v>2.75E-2</v>
      </c>
      <c r="L177" s="56">
        <v>5.16E-2</v>
      </c>
      <c r="M177" s="55">
        <v>5592.18</v>
      </c>
      <c r="N177" s="55">
        <v>93.59</v>
      </c>
      <c r="O177" s="55">
        <v>5.2337212620000004</v>
      </c>
      <c r="P177" s="56">
        <v>2.9999999999999997E-4</v>
      </c>
      <c r="Q177" s="56">
        <v>0</v>
      </c>
    </row>
    <row r="178" spans="1:17">
      <c r="A178" t="s">
        <v>3476</v>
      </c>
      <c r="B178" t="s">
        <v>2196</v>
      </c>
      <c r="C178" t="s">
        <v>2391</v>
      </c>
      <c r="D178" s="111" t="s">
        <v>3562</v>
      </c>
      <c r="E178" t="s">
        <v>546</v>
      </c>
      <c r="F178" t="s">
        <v>2392</v>
      </c>
      <c r="G178" t="s">
        <v>127</v>
      </c>
      <c r="H178" s="55">
        <v>7.27</v>
      </c>
      <c r="I178" t="s">
        <v>669</v>
      </c>
      <c r="J178" t="s">
        <v>98</v>
      </c>
      <c r="K178" s="56">
        <v>2.75E-2</v>
      </c>
      <c r="L178" s="56">
        <v>5.5399999999999998E-2</v>
      </c>
      <c r="M178" s="55">
        <v>10741.17</v>
      </c>
      <c r="N178" s="55">
        <v>91.05</v>
      </c>
      <c r="O178" s="55">
        <v>9.7798352850000008</v>
      </c>
      <c r="P178" s="56">
        <v>5.0000000000000001E-4</v>
      </c>
      <c r="Q178" s="56">
        <v>1E-4</v>
      </c>
    </row>
    <row r="179" spans="1:17">
      <c r="A179" t="s">
        <v>3476</v>
      </c>
      <c r="B179" t="s">
        <v>2196</v>
      </c>
      <c r="C179" t="s">
        <v>2393</v>
      </c>
      <c r="D179" s="111" t="s">
        <v>3562</v>
      </c>
      <c r="E179" t="s">
        <v>546</v>
      </c>
      <c r="F179" t="s">
        <v>278</v>
      </c>
      <c r="G179" t="s">
        <v>127</v>
      </c>
      <c r="H179" s="55">
        <v>6.71</v>
      </c>
      <c r="I179" t="s">
        <v>669</v>
      </c>
      <c r="J179" t="s">
        <v>98</v>
      </c>
      <c r="K179" s="56">
        <v>2.75E-2</v>
      </c>
      <c r="L179" s="56">
        <v>8.1600000000000006E-2</v>
      </c>
      <c r="M179" s="55">
        <v>12032.41</v>
      </c>
      <c r="N179" s="55">
        <v>74.97</v>
      </c>
      <c r="O179" s="55">
        <v>9.0206977770000005</v>
      </c>
      <c r="P179" s="56">
        <v>5.0000000000000001E-4</v>
      </c>
      <c r="Q179" s="56">
        <v>1E-4</v>
      </c>
    </row>
    <row r="180" spans="1:17">
      <c r="A180" t="s">
        <v>3476</v>
      </c>
      <c r="B180" t="s">
        <v>2196</v>
      </c>
      <c r="C180" t="s">
        <v>2394</v>
      </c>
      <c r="D180" s="111" t="s">
        <v>3562</v>
      </c>
      <c r="E180" t="s">
        <v>546</v>
      </c>
      <c r="F180" t="s">
        <v>263</v>
      </c>
      <c r="G180" t="s">
        <v>127</v>
      </c>
      <c r="H180" s="55">
        <v>6.95</v>
      </c>
      <c r="I180" t="s">
        <v>669</v>
      </c>
      <c r="J180" t="s">
        <v>98</v>
      </c>
      <c r="K180" s="56">
        <v>2.75E-2</v>
      </c>
      <c r="L180" s="56">
        <v>7.0199999999999999E-2</v>
      </c>
      <c r="M180" s="55">
        <v>14606.25</v>
      </c>
      <c r="N180" s="55">
        <v>80.209999999999994</v>
      </c>
      <c r="O180" s="55">
        <v>11.715673125</v>
      </c>
      <c r="P180" s="56">
        <v>5.9999999999999995E-4</v>
      </c>
      <c r="Q180" s="56">
        <v>1E-4</v>
      </c>
    </row>
    <row r="181" spans="1:17">
      <c r="A181" t="s">
        <v>3476</v>
      </c>
      <c r="B181" t="s">
        <v>2196</v>
      </c>
      <c r="C181" t="s">
        <v>2396</v>
      </c>
      <c r="D181" s="111" t="s">
        <v>3562</v>
      </c>
      <c r="E181" t="s">
        <v>546</v>
      </c>
      <c r="F181" t="s">
        <v>2397</v>
      </c>
      <c r="G181" t="s">
        <v>127</v>
      </c>
      <c r="H181" s="55">
        <v>7.57</v>
      </c>
      <c r="I181" t="s">
        <v>669</v>
      </c>
      <c r="J181" t="s">
        <v>98</v>
      </c>
      <c r="K181" s="56">
        <v>2.9100000000000001E-2</v>
      </c>
      <c r="L181" s="56">
        <v>4.07E-2</v>
      </c>
      <c r="M181" s="55">
        <v>21561.599999999999</v>
      </c>
      <c r="N181" s="55">
        <v>97.05</v>
      </c>
      <c r="O181" s="55">
        <v>20.925532799999999</v>
      </c>
      <c r="P181" s="56">
        <v>1.1000000000000001E-3</v>
      </c>
      <c r="Q181" s="56">
        <v>2.0000000000000001E-4</v>
      </c>
    </row>
    <row r="182" spans="1:17">
      <c r="A182" t="s">
        <v>3476</v>
      </c>
      <c r="B182" t="s">
        <v>2196</v>
      </c>
      <c r="C182" t="s">
        <v>2398</v>
      </c>
      <c r="D182" s="111" t="s">
        <v>3562</v>
      </c>
      <c r="E182" t="s">
        <v>546</v>
      </c>
      <c r="F182" t="s">
        <v>2132</v>
      </c>
      <c r="G182" t="s">
        <v>127</v>
      </c>
      <c r="H182" s="55">
        <v>7.45</v>
      </c>
      <c r="I182" t="s">
        <v>669</v>
      </c>
      <c r="J182" t="s">
        <v>98</v>
      </c>
      <c r="K182" s="56">
        <v>3.4599999999999999E-2</v>
      </c>
      <c r="L182" s="56">
        <v>4.2200000000000001E-2</v>
      </c>
      <c r="M182" s="55">
        <v>10433.030000000001</v>
      </c>
      <c r="N182" s="55">
        <v>97.91</v>
      </c>
      <c r="O182" s="55">
        <v>10.214979673</v>
      </c>
      <c r="P182" s="56">
        <v>5.9999999999999995E-4</v>
      </c>
      <c r="Q182" s="56">
        <v>1E-4</v>
      </c>
    </row>
    <row r="183" spans="1:17">
      <c r="A183" t="s">
        <v>3476</v>
      </c>
      <c r="B183" t="s">
        <v>2196</v>
      </c>
      <c r="C183" t="s">
        <v>2399</v>
      </c>
      <c r="D183" s="111" t="s">
        <v>3562</v>
      </c>
      <c r="E183" t="s">
        <v>546</v>
      </c>
      <c r="F183" t="s">
        <v>2151</v>
      </c>
      <c r="G183" t="s">
        <v>127</v>
      </c>
      <c r="H183" s="55">
        <v>7.33</v>
      </c>
      <c r="I183" t="s">
        <v>669</v>
      </c>
      <c r="J183" t="s">
        <v>98</v>
      </c>
      <c r="K183" s="56">
        <v>3.9699999999999999E-2</v>
      </c>
      <c r="L183" s="56">
        <v>4.3799999999999999E-2</v>
      </c>
      <c r="M183" s="55">
        <v>11854.05</v>
      </c>
      <c r="N183" s="55">
        <v>98.41</v>
      </c>
      <c r="O183" s="55">
        <v>11.665570604999999</v>
      </c>
      <c r="P183" s="56">
        <v>5.9999999999999995E-4</v>
      </c>
      <c r="Q183" s="56">
        <v>1E-4</v>
      </c>
    </row>
    <row r="184" spans="1:17">
      <c r="A184" t="s">
        <v>3476</v>
      </c>
      <c r="B184" t="s">
        <v>2196</v>
      </c>
      <c r="C184" t="s">
        <v>2395</v>
      </c>
      <c r="D184" s="111" t="s">
        <v>3562</v>
      </c>
      <c r="E184" t="s">
        <v>546</v>
      </c>
      <c r="F184" t="s">
        <v>230</v>
      </c>
      <c r="G184" t="s">
        <v>127</v>
      </c>
      <c r="H184" s="55">
        <v>7.2</v>
      </c>
      <c r="I184" t="s">
        <v>669</v>
      </c>
      <c r="J184" t="s">
        <v>98</v>
      </c>
      <c r="K184" s="56">
        <v>4.4499999999999998E-2</v>
      </c>
      <c r="L184" s="56">
        <v>4.6899999999999997E-2</v>
      </c>
      <c r="M184" s="55">
        <v>8557.35</v>
      </c>
      <c r="N184" s="55">
        <v>98.94</v>
      </c>
      <c r="O184" s="55">
        <v>8.4666420900000006</v>
      </c>
      <c r="P184" s="56">
        <v>5.0000000000000001E-4</v>
      </c>
      <c r="Q184" s="56">
        <v>1E-4</v>
      </c>
    </row>
    <row r="185" spans="1:17">
      <c r="A185" t="s">
        <v>3516</v>
      </c>
      <c r="B185" t="s">
        <v>2196</v>
      </c>
      <c r="C185" t="s">
        <v>2356</v>
      </c>
      <c r="D185" s="111" t="s">
        <v>3562</v>
      </c>
      <c r="E185" t="s">
        <v>546</v>
      </c>
      <c r="F185" t="s">
        <v>3517</v>
      </c>
      <c r="G185" t="s">
        <v>127</v>
      </c>
      <c r="H185" s="55">
        <v>4.97</v>
      </c>
      <c r="I185" t="s">
        <v>317</v>
      </c>
      <c r="J185" t="s">
        <v>98</v>
      </c>
      <c r="K185" s="56">
        <v>4.4999999999999998E-2</v>
      </c>
      <c r="L185" s="56">
        <v>3.7100000000000001E-2</v>
      </c>
      <c r="M185" s="55">
        <v>49309.8</v>
      </c>
      <c r="N185" s="55">
        <v>106.49</v>
      </c>
      <c r="O185" s="55">
        <v>52.510006019999999</v>
      </c>
      <c r="P185" s="56">
        <v>2.8999999999999998E-3</v>
      </c>
      <c r="Q185" s="56">
        <v>4.0000000000000002E-4</v>
      </c>
    </row>
    <row r="186" spans="1:17">
      <c r="A186" t="s">
        <v>3518</v>
      </c>
      <c r="B186" t="s">
        <v>2196</v>
      </c>
      <c r="C186" t="s">
        <v>2459</v>
      </c>
      <c r="D186" s="111" t="s">
        <v>3562</v>
      </c>
      <c r="E186" t="s">
        <v>546</v>
      </c>
      <c r="F186" t="s">
        <v>3517</v>
      </c>
      <c r="G186" t="s">
        <v>127</v>
      </c>
      <c r="H186" s="55">
        <v>5.1100000000000003</v>
      </c>
      <c r="I186" t="s">
        <v>317</v>
      </c>
      <c r="J186" t="s">
        <v>98</v>
      </c>
      <c r="K186" s="56">
        <v>4.5499999999999999E-2</v>
      </c>
      <c r="L186" s="56">
        <v>3.7699999999999997E-2</v>
      </c>
      <c r="M186" s="55">
        <v>104368.46</v>
      </c>
      <c r="N186" s="55">
        <v>106.58</v>
      </c>
      <c r="O186" s="55">
        <v>111.235904668</v>
      </c>
      <c r="P186" s="56">
        <v>6.1000000000000004E-3</v>
      </c>
      <c r="Q186" s="56">
        <v>8.9999999999999998E-4</v>
      </c>
    </row>
    <row r="187" spans="1:17">
      <c r="A187" t="s">
        <v>3519</v>
      </c>
      <c r="B187" t="s">
        <v>2196</v>
      </c>
      <c r="C187" t="s">
        <v>2348</v>
      </c>
      <c r="D187" s="111" t="s">
        <v>3562</v>
      </c>
      <c r="E187" t="s">
        <v>541</v>
      </c>
      <c r="F187" t="s">
        <v>2349</v>
      </c>
      <c r="G187" t="s">
        <v>175</v>
      </c>
      <c r="H187" s="55">
        <v>4.57</v>
      </c>
      <c r="I187" t="s">
        <v>317</v>
      </c>
      <c r="J187" t="s">
        <v>102</v>
      </c>
      <c r="K187" s="56">
        <v>2.3599999999999999E-2</v>
      </c>
      <c r="L187" s="56">
        <v>5.4199999999999998E-2</v>
      </c>
      <c r="M187" s="55">
        <v>92895.23</v>
      </c>
      <c r="N187" s="55">
        <v>87.310000000000059</v>
      </c>
      <c r="O187" s="55">
        <v>325.368140425631</v>
      </c>
      <c r="P187" s="56">
        <v>1.78E-2</v>
      </c>
      <c r="Q187" s="56">
        <v>2.7000000000000001E-3</v>
      </c>
    </row>
    <row r="188" spans="1:17">
      <c r="A188" t="s">
        <v>3520</v>
      </c>
      <c r="B188" t="s">
        <v>2196</v>
      </c>
      <c r="C188" t="s">
        <v>2366</v>
      </c>
      <c r="D188" s="111" t="s">
        <v>3562</v>
      </c>
      <c r="E188" t="s">
        <v>546</v>
      </c>
      <c r="F188" t="s">
        <v>658</v>
      </c>
      <c r="G188" t="s">
        <v>127</v>
      </c>
      <c r="H188" s="55">
        <v>8.6</v>
      </c>
      <c r="I188" t="s">
        <v>669</v>
      </c>
      <c r="J188" t="s">
        <v>98</v>
      </c>
      <c r="K188" s="56">
        <v>2.35E-2</v>
      </c>
      <c r="L188" s="56">
        <v>4.0899999999999999E-2</v>
      </c>
      <c r="M188" s="55">
        <v>60923.47</v>
      </c>
      <c r="N188" s="55">
        <v>96.18</v>
      </c>
      <c r="O188" s="55">
        <v>58.596193446000001</v>
      </c>
      <c r="P188" s="56">
        <v>3.2000000000000002E-3</v>
      </c>
      <c r="Q188" s="56">
        <v>5.0000000000000001E-4</v>
      </c>
    </row>
    <row r="189" spans="1:17">
      <c r="A189" t="s">
        <v>3520</v>
      </c>
      <c r="B189" t="s">
        <v>2196</v>
      </c>
      <c r="C189" t="s">
        <v>2367</v>
      </c>
      <c r="D189" s="111" t="s">
        <v>3562</v>
      </c>
      <c r="E189" t="s">
        <v>546</v>
      </c>
      <c r="F189" t="s">
        <v>2368</v>
      </c>
      <c r="G189" t="s">
        <v>127</v>
      </c>
      <c r="H189" s="55">
        <v>8.5</v>
      </c>
      <c r="I189" t="s">
        <v>669</v>
      </c>
      <c r="J189" t="s">
        <v>98</v>
      </c>
      <c r="K189" s="56">
        <v>2.47E-2</v>
      </c>
      <c r="L189" s="56">
        <v>4.3299999999999998E-2</v>
      </c>
      <c r="M189" s="55">
        <v>7621.86</v>
      </c>
      <c r="N189" s="55">
        <v>95.37</v>
      </c>
      <c r="O189" s="55">
        <v>7.2689678820000001</v>
      </c>
      <c r="P189" s="56">
        <v>4.0000000000000002E-4</v>
      </c>
      <c r="Q189" s="56">
        <v>1E-4</v>
      </c>
    </row>
    <row r="190" spans="1:17">
      <c r="A190" t="s">
        <v>3520</v>
      </c>
      <c r="B190" t="s">
        <v>2196</v>
      </c>
      <c r="C190" t="s">
        <v>2357</v>
      </c>
      <c r="D190" s="111" t="s">
        <v>3562</v>
      </c>
      <c r="E190" t="s">
        <v>546</v>
      </c>
      <c r="F190" t="s">
        <v>2358</v>
      </c>
      <c r="G190" t="s">
        <v>127</v>
      </c>
      <c r="H190" s="55">
        <v>8.41</v>
      </c>
      <c r="I190" t="s">
        <v>669</v>
      </c>
      <c r="J190" t="s">
        <v>98</v>
      </c>
      <c r="K190" s="56">
        <v>2.5600000000000001E-2</v>
      </c>
      <c r="L190" s="56">
        <v>4.5900000000000003E-2</v>
      </c>
      <c r="M190" s="55">
        <v>35086.480000000003</v>
      </c>
      <c r="N190" s="55">
        <v>93.5</v>
      </c>
      <c r="O190" s="55">
        <v>32.805858800000003</v>
      </c>
      <c r="P190" s="56">
        <v>1.8E-3</v>
      </c>
      <c r="Q190" s="56">
        <v>2.9999999999999997E-4</v>
      </c>
    </row>
    <row r="191" spans="1:17">
      <c r="A191" t="s">
        <v>3520</v>
      </c>
      <c r="B191" t="s">
        <v>2196</v>
      </c>
      <c r="C191" t="s">
        <v>2359</v>
      </c>
      <c r="D191" s="111" t="s">
        <v>3562</v>
      </c>
      <c r="E191" t="s">
        <v>546</v>
      </c>
      <c r="F191" t="s">
        <v>2360</v>
      </c>
      <c r="G191" t="s">
        <v>127</v>
      </c>
      <c r="H191" s="55">
        <v>8.5299999999999994</v>
      </c>
      <c r="I191" t="s">
        <v>669</v>
      </c>
      <c r="J191" t="s">
        <v>98</v>
      </c>
      <c r="K191" s="56">
        <v>2.2700000000000001E-2</v>
      </c>
      <c r="L191" s="56">
        <v>4.4299999999999999E-2</v>
      </c>
      <c r="M191" s="55">
        <v>34966.26</v>
      </c>
      <c r="N191" s="55">
        <v>91.47</v>
      </c>
      <c r="O191" s="55">
        <v>31.983638022000001</v>
      </c>
      <c r="P191" s="56">
        <v>1.8E-3</v>
      </c>
      <c r="Q191" s="56">
        <v>2.9999999999999997E-4</v>
      </c>
    </row>
    <row r="192" spans="1:17">
      <c r="A192" t="s">
        <v>3520</v>
      </c>
      <c r="B192" t="s">
        <v>2196</v>
      </c>
      <c r="C192" t="s">
        <v>2361</v>
      </c>
      <c r="D192" s="111" t="s">
        <v>3562</v>
      </c>
      <c r="E192" t="s">
        <v>546</v>
      </c>
      <c r="F192" t="s">
        <v>359</v>
      </c>
      <c r="G192" t="s">
        <v>127</v>
      </c>
      <c r="H192" s="55">
        <v>8.57</v>
      </c>
      <c r="I192" t="s">
        <v>669</v>
      </c>
      <c r="J192" t="s">
        <v>98</v>
      </c>
      <c r="K192" s="56">
        <v>1.7899999999999999E-2</v>
      </c>
      <c r="L192" s="56">
        <v>4.7100000000000003E-2</v>
      </c>
      <c r="M192" s="55">
        <v>28812.6</v>
      </c>
      <c r="N192" s="55">
        <v>84.42</v>
      </c>
      <c r="O192" s="55">
        <v>24.32359692</v>
      </c>
      <c r="P192" s="56">
        <v>1.2999999999999999E-3</v>
      </c>
      <c r="Q192" s="56">
        <v>2.0000000000000001E-4</v>
      </c>
    </row>
    <row r="193" spans="1:17">
      <c r="A193" t="s">
        <v>3520</v>
      </c>
      <c r="B193" t="s">
        <v>2196</v>
      </c>
      <c r="C193" t="s">
        <v>2362</v>
      </c>
      <c r="D193" s="111" t="s">
        <v>3562</v>
      </c>
      <c r="E193" t="s">
        <v>546</v>
      </c>
      <c r="F193" t="s">
        <v>263</v>
      </c>
      <c r="G193" t="s">
        <v>127</v>
      </c>
      <c r="H193" s="55">
        <v>8.41</v>
      </c>
      <c r="I193" t="s">
        <v>669</v>
      </c>
      <c r="J193" t="s">
        <v>98</v>
      </c>
      <c r="K193" s="56">
        <v>2.3599999999999999E-2</v>
      </c>
      <c r="L193" s="56">
        <v>4.7800000000000002E-2</v>
      </c>
      <c r="M193" s="55">
        <v>33789.49</v>
      </c>
      <c r="N193" s="55">
        <v>88.43</v>
      </c>
      <c r="O193" s="55">
        <v>29.880046007000001</v>
      </c>
      <c r="P193" s="56">
        <v>1.6000000000000001E-3</v>
      </c>
      <c r="Q193" s="56">
        <v>2.0000000000000001E-4</v>
      </c>
    </row>
    <row r="194" spans="1:17">
      <c r="A194" t="s">
        <v>3520</v>
      </c>
      <c r="B194" t="s">
        <v>2196</v>
      </c>
      <c r="C194" t="s">
        <v>2363</v>
      </c>
      <c r="D194" s="111" t="s">
        <v>3562</v>
      </c>
      <c r="E194" t="s">
        <v>546</v>
      </c>
      <c r="F194" t="s">
        <v>2364</v>
      </c>
      <c r="G194" t="s">
        <v>127</v>
      </c>
      <c r="H194" s="55">
        <v>8.4499999999999993</v>
      </c>
      <c r="I194" t="s">
        <v>669</v>
      </c>
      <c r="J194" t="s">
        <v>98</v>
      </c>
      <c r="K194" s="56">
        <v>2.4E-2</v>
      </c>
      <c r="L194" s="56">
        <v>4.5699999999999998E-2</v>
      </c>
      <c r="M194" s="55">
        <v>38483.58</v>
      </c>
      <c r="N194" s="55">
        <v>89.67</v>
      </c>
      <c r="O194" s="55">
        <v>34.508226186000002</v>
      </c>
      <c r="P194" s="56">
        <v>1.9E-3</v>
      </c>
      <c r="Q194" s="56">
        <v>2.9999999999999997E-4</v>
      </c>
    </row>
    <row r="195" spans="1:17">
      <c r="A195" t="s">
        <v>3520</v>
      </c>
      <c r="B195" t="s">
        <v>2196</v>
      </c>
      <c r="C195" t="s">
        <v>2369</v>
      </c>
      <c r="D195" s="111" t="s">
        <v>3562</v>
      </c>
      <c r="E195" t="s">
        <v>546</v>
      </c>
      <c r="F195" t="s">
        <v>239</v>
      </c>
      <c r="G195" t="s">
        <v>127</v>
      </c>
      <c r="H195" s="55">
        <v>8.1999999999999993</v>
      </c>
      <c r="I195" t="s">
        <v>669</v>
      </c>
      <c r="J195" t="s">
        <v>98</v>
      </c>
      <c r="K195" s="56">
        <v>4.1200000000000001E-2</v>
      </c>
      <c r="L195" s="56">
        <v>4.1399999999999999E-2</v>
      </c>
      <c r="M195" s="55">
        <v>594.59</v>
      </c>
      <c r="N195" s="55">
        <v>100.49</v>
      </c>
      <c r="O195" s="55">
        <v>0.597503491</v>
      </c>
      <c r="P195" s="56">
        <v>0</v>
      </c>
      <c r="Q195" s="56">
        <v>0</v>
      </c>
    </row>
    <row r="196" spans="1:17">
      <c r="A196" t="s">
        <v>3520</v>
      </c>
      <c r="B196" t="s">
        <v>2196</v>
      </c>
      <c r="C196" t="s">
        <v>2365</v>
      </c>
      <c r="D196" s="111" t="s">
        <v>3562</v>
      </c>
      <c r="E196" t="s">
        <v>546</v>
      </c>
      <c r="F196" t="s">
        <v>239</v>
      </c>
      <c r="G196" t="s">
        <v>127</v>
      </c>
      <c r="H196" s="55">
        <v>8.1999999999999993</v>
      </c>
      <c r="I196" t="s">
        <v>669</v>
      </c>
      <c r="J196" t="s">
        <v>98</v>
      </c>
      <c r="K196" s="56">
        <v>4.1200000000000001E-2</v>
      </c>
      <c r="L196" s="56">
        <v>4.1399999999999999E-2</v>
      </c>
      <c r="M196" s="55">
        <v>18085.52</v>
      </c>
      <c r="N196" s="55">
        <v>100.49</v>
      </c>
      <c r="O196" s="55">
        <v>18.174139048000001</v>
      </c>
      <c r="P196" s="56">
        <v>1E-3</v>
      </c>
      <c r="Q196" s="56">
        <v>1E-4</v>
      </c>
    </row>
    <row r="197" spans="1:17">
      <c r="A197" t="s">
        <v>3477</v>
      </c>
      <c r="B197" t="s">
        <v>2196</v>
      </c>
      <c r="C197" t="s">
        <v>2447</v>
      </c>
      <c r="D197" s="111" t="s">
        <v>3562</v>
      </c>
      <c r="E197" t="s">
        <v>541</v>
      </c>
      <c r="F197" t="s">
        <v>200</v>
      </c>
      <c r="G197" t="s">
        <v>175</v>
      </c>
      <c r="H197" s="55">
        <v>4.24</v>
      </c>
      <c r="I197" t="s">
        <v>110</v>
      </c>
      <c r="J197" t="s">
        <v>98</v>
      </c>
      <c r="K197" s="56">
        <v>7.3999999999999996E-2</v>
      </c>
      <c r="L197" s="56">
        <v>7.2800000000000004E-2</v>
      </c>
      <c r="M197" s="55">
        <v>585634.65</v>
      </c>
      <c r="N197" s="55">
        <v>99.42</v>
      </c>
      <c r="O197" s="55">
        <v>582.23796903000004</v>
      </c>
      <c r="P197" s="56">
        <v>3.1899999999999998E-2</v>
      </c>
      <c r="Q197" s="56">
        <v>4.7999999999999996E-3</v>
      </c>
    </row>
    <row r="198" spans="1:17">
      <c r="A198" t="s">
        <v>3477</v>
      </c>
      <c r="B198" t="s">
        <v>2196</v>
      </c>
      <c r="C198" t="s">
        <v>2448</v>
      </c>
      <c r="D198" s="111" t="s">
        <v>3562</v>
      </c>
      <c r="E198" t="s">
        <v>541</v>
      </c>
      <c r="F198" t="s">
        <v>384</v>
      </c>
      <c r="G198" t="s">
        <v>175</v>
      </c>
      <c r="H198" s="55">
        <v>4.24</v>
      </c>
      <c r="I198" t="s">
        <v>110</v>
      </c>
      <c r="J198" t="s">
        <v>98</v>
      </c>
      <c r="K198" s="56">
        <v>7.3999999999999996E-2</v>
      </c>
      <c r="L198" s="56">
        <v>7.2700000000000001E-2</v>
      </c>
      <c r="M198" s="55">
        <v>101085.35</v>
      </c>
      <c r="N198" s="55">
        <v>99.46</v>
      </c>
      <c r="O198" s="55">
        <v>100.53948911000001</v>
      </c>
      <c r="P198" s="56">
        <v>5.4999999999999997E-3</v>
      </c>
      <c r="Q198" s="56">
        <v>8.0000000000000004E-4</v>
      </c>
    </row>
    <row r="199" spans="1:17">
      <c r="A199" t="s">
        <v>3477</v>
      </c>
      <c r="B199" t="s">
        <v>2196</v>
      </c>
      <c r="C199" t="s">
        <v>2449</v>
      </c>
      <c r="D199" s="111" t="s">
        <v>3562</v>
      </c>
      <c r="E199" t="s">
        <v>541</v>
      </c>
      <c r="F199" t="s">
        <v>288</v>
      </c>
      <c r="G199" t="s">
        <v>175</v>
      </c>
      <c r="H199" s="55">
        <v>4.25</v>
      </c>
      <c r="I199" t="s">
        <v>110</v>
      </c>
      <c r="J199" t="s">
        <v>98</v>
      </c>
      <c r="K199" s="56">
        <v>7.3999999999999996E-2</v>
      </c>
      <c r="L199" s="56">
        <v>6.7100000000000007E-2</v>
      </c>
      <c r="M199" s="55">
        <v>307692.37</v>
      </c>
      <c r="N199" s="55">
        <v>101.74</v>
      </c>
      <c r="O199" s="55">
        <v>313.046217238</v>
      </c>
      <c r="P199" s="56">
        <v>1.72E-2</v>
      </c>
      <c r="Q199" s="56">
        <v>2.5999999999999999E-3</v>
      </c>
    </row>
    <row r="200" spans="1:17">
      <c r="A200" t="s">
        <v>3521</v>
      </c>
      <c r="B200" t="s">
        <v>2196</v>
      </c>
      <c r="C200" t="s">
        <v>2427</v>
      </c>
      <c r="D200" s="111" t="s">
        <v>3562</v>
      </c>
      <c r="E200" t="s">
        <v>546</v>
      </c>
      <c r="F200" t="s">
        <v>2428</v>
      </c>
      <c r="G200" t="s">
        <v>127</v>
      </c>
      <c r="H200" s="55">
        <v>10.9</v>
      </c>
      <c r="I200" t="s">
        <v>669</v>
      </c>
      <c r="J200" t="s">
        <v>98</v>
      </c>
      <c r="K200" s="56">
        <v>3.9600000000000003E-2</v>
      </c>
      <c r="L200" s="56">
        <v>3.9E-2</v>
      </c>
      <c r="M200" s="55">
        <v>11733.04</v>
      </c>
      <c r="N200" s="55">
        <v>98.47</v>
      </c>
      <c r="O200" s="55">
        <v>11.553524488000001</v>
      </c>
      <c r="P200" s="56">
        <v>5.9999999999999995E-4</v>
      </c>
      <c r="Q200" s="56">
        <v>1E-4</v>
      </c>
    </row>
    <row r="201" spans="1:17">
      <c r="A201" t="s">
        <v>3521</v>
      </c>
      <c r="B201" t="s">
        <v>2196</v>
      </c>
      <c r="C201" t="s">
        <v>2429</v>
      </c>
      <c r="D201" s="111" t="s">
        <v>3562</v>
      </c>
      <c r="E201" t="s">
        <v>546</v>
      </c>
      <c r="F201" t="s">
        <v>244</v>
      </c>
      <c r="G201" t="s">
        <v>127</v>
      </c>
      <c r="H201" s="55">
        <v>10.73</v>
      </c>
      <c r="I201" t="s">
        <v>669</v>
      </c>
      <c r="J201" t="s">
        <v>98</v>
      </c>
      <c r="K201" s="56">
        <v>4.4900000000000002E-2</v>
      </c>
      <c r="L201" s="56">
        <v>4.1700000000000001E-2</v>
      </c>
      <c r="M201" s="55">
        <v>14313.87</v>
      </c>
      <c r="N201" s="55">
        <v>98.42</v>
      </c>
      <c r="O201" s="55">
        <v>14.087710853999999</v>
      </c>
      <c r="P201" s="56">
        <v>8.0000000000000004E-4</v>
      </c>
      <c r="Q201" s="56">
        <v>1E-4</v>
      </c>
    </row>
    <row r="202" spans="1:17">
      <c r="A202" t="s">
        <v>3521</v>
      </c>
      <c r="B202" t="s">
        <v>2196</v>
      </c>
      <c r="C202" t="s">
        <v>2430</v>
      </c>
      <c r="D202" s="111" t="s">
        <v>3562</v>
      </c>
      <c r="E202" t="s">
        <v>546</v>
      </c>
      <c r="F202" t="s">
        <v>230</v>
      </c>
      <c r="G202" t="s">
        <v>127</v>
      </c>
      <c r="H202" s="55">
        <v>10.65</v>
      </c>
      <c r="I202" t="s">
        <v>669</v>
      </c>
      <c r="J202" t="s">
        <v>98</v>
      </c>
      <c r="K202" s="56">
        <v>4.7800000000000002E-2</v>
      </c>
      <c r="L202" s="56">
        <v>4.24E-2</v>
      </c>
      <c r="M202" s="55">
        <v>7061.64</v>
      </c>
      <c r="N202" s="55">
        <v>99.75</v>
      </c>
      <c r="O202" s="55">
        <v>7.0439859</v>
      </c>
      <c r="P202" s="56">
        <v>4.0000000000000002E-4</v>
      </c>
      <c r="Q202" s="56">
        <v>1E-4</v>
      </c>
    </row>
    <row r="203" spans="1:17">
      <c r="A203" t="s">
        <v>3522</v>
      </c>
      <c r="B203" t="s">
        <v>2196</v>
      </c>
      <c r="C203" t="s">
        <v>2354</v>
      </c>
      <c r="D203" s="111" t="s">
        <v>3562</v>
      </c>
      <c r="E203" t="s">
        <v>293</v>
      </c>
      <c r="F203" t="s">
        <v>2355</v>
      </c>
      <c r="G203" t="s">
        <v>1975</v>
      </c>
      <c r="H203" s="55">
        <v>1.76</v>
      </c>
      <c r="I203" t="s">
        <v>336</v>
      </c>
      <c r="J203" t="s">
        <v>98</v>
      </c>
      <c r="K203" s="56">
        <v>7.6799999999999993E-2</v>
      </c>
      <c r="L203" s="56">
        <v>8.09E-2</v>
      </c>
      <c r="M203" s="55">
        <v>168716.87</v>
      </c>
      <c r="N203" s="55">
        <v>99.97</v>
      </c>
      <c r="O203" s="55">
        <v>168.666254939</v>
      </c>
      <c r="P203" s="56">
        <v>9.1999999999999998E-3</v>
      </c>
      <c r="Q203" s="56">
        <v>1.4E-3</v>
      </c>
    </row>
    <row r="204" spans="1:17">
      <c r="A204" t="s">
        <v>3522</v>
      </c>
      <c r="B204" t="s">
        <v>2196</v>
      </c>
      <c r="C204" t="s">
        <v>2350</v>
      </c>
      <c r="D204" s="111" t="s">
        <v>3562</v>
      </c>
      <c r="E204" t="s">
        <v>293</v>
      </c>
      <c r="F204" t="s">
        <v>2351</v>
      </c>
      <c r="G204" t="s">
        <v>1975</v>
      </c>
      <c r="H204" s="55">
        <v>1.77</v>
      </c>
      <c r="I204" t="s">
        <v>336</v>
      </c>
      <c r="J204" t="s">
        <v>98</v>
      </c>
      <c r="K204" s="56">
        <v>7.6799999999999993E-2</v>
      </c>
      <c r="L204" s="56">
        <v>7.6799999999999993E-2</v>
      </c>
      <c r="M204" s="55">
        <v>436.08</v>
      </c>
      <c r="N204" s="55">
        <v>100.64</v>
      </c>
      <c r="O204" s="55">
        <v>0.438870912</v>
      </c>
      <c r="P204" s="56">
        <v>0</v>
      </c>
      <c r="Q204" s="56">
        <v>0</v>
      </c>
    </row>
    <row r="205" spans="1:17">
      <c r="A205" t="s">
        <v>3522</v>
      </c>
      <c r="B205" t="s">
        <v>2196</v>
      </c>
      <c r="C205" t="s">
        <v>2352</v>
      </c>
      <c r="D205" s="111" t="s">
        <v>3562</v>
      </c>
      <c r="E205" t="s">
        <v>293</v>
      </c>
      <c r="F205" t="s">
        <v>2353</v>
      </c>
      <c r="G205" t="s">
        <v>1975</v>
      </c>
      <c r="H205" s="55">
        <v>1.77</v>
      </c>
      <c r="I205" t="s">
        <v>336</v>
      </c>
      <c r="J205" t="s">
        <v>98</v>
      </c>
      <c r="K205" s="56">
        <v>7.6799999999999993E-2</v>
      </c>
      <c r="L205" s="56">
        <v>7.3099999999999998E-2</v>
      </c>
      <c r="M205" s="55">
        <v>21566.46</v>
      </c>
      <c r="N205" s="55">
        <v>101.26</v>
      </c>
      <c r="O205" s="55">
        <v>21.838197396000002</v>
      </c>
      <c r="P205" s="56">
        <v>1.1999999999999999E-3</v>
      </c>
      <c r="Q205" s="56">
        <v>2.0000000000000001E-4</v>
      </c>
    </row>
    <row r="206" spans="1:17">
      <c r="A206" t="s">
        <v>3500</v>
      </c>
      <c r="B206" t="s">
        <v>2196</v>
      </c>
      <c r="C206" t="s">
        <v>2425</v>
      </c>
      <c r="D206" s="111" t="s">
        <v>3562</v>
      </c>
      <c r="E206" t="s">
        <v>293</v>
      </c>
      <c r="F206" t="s">
        <v>203</v>
      </c>
      <c r="G206" t="s">
        <v>1975</v>
      </c>
      <c r="H206" s="55">
        <v>4.9400000000000004</v>
      </c>
      <c r="I206" t="s">
        <v>336</v>
      </c>
      <c r="J206" t="s">
        <v>98</v>
      </c>
      <c r="K206" s="56">
        <v>0.06</v>
      </c>
      <c r="L206" s="56">
        <v>1.9099999999999999E-2</v>
      </c>
      <c r="M206" s="55">
        <v>115766.1</v>
      </c>
      <c r="N206" s="55">
        <v>141.91999999999999</v>
      </c>
      <c r="O206" s="55">
        <v>164.29524911999999</v>
      </c>
      <c r="P206" s="56">
        <v>8.9999999999999993E-3</v>
      </c>
      <c r="Q206" s="56">
        <v>1.4E-3</v>
      </c>
    </row>
    <row r="207" spans="1:17">
      <c r="A207" t="s">
        <v>3500</v>
      </c>
      <c r="B207" t="s">
        <v>2196</v>
      </c>
      <c r="C207" t="s">
        <v>2424</v>
      </c>
      <c r="D207" s="111" t="s">
        <v>3562</v>
      </c>
      <c r="E207" t="s">
        <v>293</v>
      </c>
      <c r="F207" t="s">
        <v>203</v>
      </c>
      <c r="G207" t="s">
        <v>1975</v>
      </c>
      <c r="H207" s="55">
        <v>4.57</v>
      </c>
      <c r="I207" t="s">
        <v>336</v>
      </c>
      <c r="J207" t="s">
        <v>98</v>
      </c>
      <c r="K207" s="56">
        <v>4.2000000000000003E-2</v>
      </c>
      <c r="L207" s="56">
        <v>2.9899999999999999E-2</v>
      </c>
      <c r="M207" s="55">
        <v>8034.79</v>
      </c>
      <c r="N207" s="55">
        <v>118.95</v>
      </c>
      <c r="O207" s="55">
        <v>9.5573827050000002</v>
      </c>
      <c r="P207" s="56">
        <v>5.0000000000000001E-4</v>
      </c>
      <c r="Q207" s="56">
        <v>1E-4</v>
      </c>
    </row>
    <row r="208" spans="1:17">
      <c r="A208" t="s">
        <v>3523</v>
      </c>
      <c r="B208" t="s">
        <v>2196</v>
      </c>
      <c r="C208" t="s">
        <v>2431</v>
      </c>
      <c r="D208" s="111" t="s">
        <v>3562</v>
      </c>
      <c r="E208" t="s">
        <v>546</v>
      </c>
      <c r="F208" t="s">
        <v>2432</v>
      </c>
      <c r="G208" t="s">
        <v>127</v>
      </c>
      <c r="H208" s="55">
        <v>2.92</v>
      </c>
      <c r="I208" t="s">
        <v>103</v>
      </c>
      <c r="J208" t="s">
        <v>98</v>
      </c>
      <c r="K208" s="56">
        <v>2.3599999999999999E-2</v>
      </c>
      <c r="L208" s="56">
        <v>2.7799999999999998E-2</v>
      </c>
      <c r="M208" s="55">
        <v>62940.35</v>
      </c>
      <c r="N208" s="55">
        <v>110.13</v>
      </c>
      <c r="O208" s="55">
        <v>69.316207454999997</v>
      </c>
      <c r="P208" s="56">
        <v>3.8E-3</v>
      </c>
      <c r="Q208" s="56">
        <v>5.9999999999999995E-4</v>
      </c>
    </row>
    <row r="209" spans="1:17">
      <c r="A209" t="s">
        <v>3524</v>
      </c>
      <c r="B209" t="s">
        <v>2196</v>
      </c>
      <c r="C209" t="s">
        <v>2378</v>
      </c>
      <c r="D209" s="111" t="s">
        <v>3562</v>
      </c>
      <c r="E209" t="s">
        <v>293</v>
      </c>
      <c r="F209" t="s">
        <v>2379</v>
      </c>
      <c r="G209" t="s">
        <v>1975</v>
      </c>
      <c r="H209" s="55">
        <v>0.19</v>
      </c>
      <c r="I209" t="s">
        <v>110</v>
      </c>
      <c r="J209" t="s">
        <v>98</v>
      </c>
      <c r="K209" s="56">
        <v>3.1800000000000002E-2</v>
      </c>
      <c r="L209" s="56">
        <v>6.5699999999999995E-2</v>
      </c>
      <c r="M209" s="55">
        <v>8860.84</v>
      </c>
      <c r="N209" s="55">
        <v>99.54</v>
      </c>
      <c r="O209" s="55">
        <v>8.8200801359999996</v>
      </c>
      <c r="P209" s="56">
        <v>5.0000000000000001E-4</v>
      </c>
      <c r="Q209" s="56">
        <v>1E-4</v>
      </c>
    </row>
    <row r="210" spans="1:17">
      <c r="A210" t="s">
        <v>3524</v>
      </c>
      <c r="B210" t="s">
        <v>2196</v>
      </c>
      <c r="C210" t="s">
        <v>2381</v>
      </c>
      <c r="D210" s="111" t="s">
        <v>3562</v>
      </c>
      <c r="E210" t="s">
        <v>293</v>
      </c>
      <c r="F210" t="s">
        <v>2382</v>
      </c>
      <c r="G210" t="s">
        <v>1975</v>
      </c>
      <c r="H210" s="55">
        <v>1.2</v>
      </c>
      <c r="I210" t="s">
        <v>110</v>
      </c>
      <c r="J210" t="s">
        <v>98</v>
      </c>
      <c r="K210" s="56">
        <v>3.3700000000000001E-2</v>
      </c>
      <c r="L210" s="56">
        <v>6.0299999999999999E-2</v>
      </c>
      <c r="M210" s="55">
        <v>6782.45</v>
      </c>
      <c r="N210" s="55">
        <v>97.17</v>
      </c>
      <c r="O210" s="55">
        <v>6.5905066650000004</v>
      </c>
      <c r="P210" s="56">
        <v>4.0000000000000002E-4</v>
      </c>
      <c r="Q210" s="56">
        <v>1E-4</v>
      </c>
    </row>
    <row r="211" spans="1:17">
      <c r="A211" t="s">
        <v>3524</v>
      </c>
      <c r="B211" t="s">
        <v>2196</v>
      </c>
      <c r="C211" t="s">
        <v>2380</v>
      </c>
      <c r="D211" s="111" t="s">
        <v>3562</v>
      </c>
      <c r="E211" t="s">
        <v>293</v>
      </c>
      <c r="F211" t="s">
        <v>2379</v>
      </c>
      <c r="G211" t="s">
        <v>1975</v>
      </c>
      <c r="H211" s="55">
        <v>0.19</v>
      </c>
      <c r="I211" t="s">
        <v>110</v>
      </c>
      <c r="J211" t="s">
        <v>98</v>
      </c>
      <c r="K211" s="56">
        <v>6.8500000000000005E-2</v>
      </c>
      <c r="L211" s="56">
        <v>6.3100000000000003E-2</v>
      </c>
      <c r="M211" s="55">
        <v>8683.56</v>
      </c>
      <c r="N211" s="55">
        <v>100.43</v>
      </c>
      <c r="O211" s="55">
        <v>8.7208993079999999</v>
      </c>
      <c r="P211" s="56">
        <v>5.0000000000000001E-4</v>
      </c>
      <c r="Q211" s="56">
        <v>1E-4</v>
      </c>
    </row>
    <row r="212" spans="1:17">
      <c r="A212" t="s">
        <v>3524</v>
      </c>
      <c r="B212" t="s">
        <v>2196</v>
      </c>
      <c r="C212" t="s">
        <v>2376</v>
      </c>
      <c r="D212" s="111" t="s">
        <v>3562</v>
      </c>
      <c r="E212" t="s">
        <v>293</v>
      </c>
      <c r="F212" t="s">
        <v>2377</v>
      </c>
      <c r="G212" t="s">
        <v>1975</v>
      </c>
      <c r="H212" s="55">
        <v>1.21</v>
      </c>
      <c r="I212" t="s">
        <v>110</v>
      </c>
      <c r="J212" t="s">
        <v>98</v>
      </c>
      <c r="K212" s="56">
        <v>2.3E-2</v>
      </c>
      <c r="L212" s="56">
        <v>3.2500000000000001E-2</v>
      </c>
      <c r="M212" s="55">
        <v>5937.97</v>
      </c>
      <c r="N212" s="55">
        <v>112.08</v>
      </c>
      <c r="O212" s="55">
        <v>6.655276776</v>
      </c>
      <c r="P212" s="56">
        <v>4.0000000000000002E-4</v>
      </c>
      <c r="Q212" s="56">
        <v>1E-4</v>
      </c>
    </row>
    <row r="213" spans="1:17">
      <c r="A213" t="s">
        <v>3524</v>
      </c>
      <c r="B213" t="s">
        <v>2196</v>
      </c>
      <c r="C213" t="s">
        <v>2383</v>
      </c>
      <c r="D213" s="111" t="s">
        <v>3562</v>
      </c>
      <c r="E213" t="s">
        <v>293</v>
      </c>
      <c r="F213" t="s">
        <v>2384</v>
      </c>
      <c r="G213" t="s">
        <v>1975</v>
      </c>
      <c r="H213" s="55">
        <v>1.43</v>
      </c>
      <c r="I213" t="s">
        <v>110</v>
      </c>
      <c r="J213" t="s">
        <v>98</v>
      </c>
      <c r="K213" s="56">
        <v>3.8399999999999997E-2</v>
      </c>
      <c r="L213" s="56">
        <v>5.96E-2</v>
      </c>
      <c r="M213" s="55">
        <v>4360.04</v>
      </c>
      <c r="N213" s="55">
        <v>97.39</v>
      </c>
      <c r="O213" s="55">
        <v>4.2462429559999997</v>
      </c>
      <c r="P213" s="56">
        <v>2.0000000000000001E-4</v>
      </c>
      <c r="Q213" s="56">
        <v>0</v>
      </c>
    </row>
    <row r="214" spans="1:17">
      <c r="A214" t="s">
        <v>3524</v>
      </c>
      <c r="B214" t="s">
        <v>2196</v>
      </c>
      <c r="C214" t="s">
        <v>2385</v>
      </c>
      <c r="D214" s="111" t="s">
        <v>3562</v>
      </c>
      <c r="E214" t="s">
        <v>293</v>
      </c>
      <c r="F214" t="s">
        <v>2386</v>
      </c>
      <c r="G214" t="s">
        <v>1975</v>
      </c>
      <c r="H214" s="55">
        <v>1.43</v>
      </c>
      <c r="I214" t="s">
        <v>110</v>
      </c>
      <c r="J214" t="s">
        <v>98</v>
      </c>
      <c r="K214" s="56">
        <v>3.85E-2</v>
      </c>
      <c r="L214" s="56">
        <v>5.9499999999999997E-2</v>
      </c>
      <c r="M214" s="55">
        <v>1458.34</v>
      </c>
      <c r="N214" s="55">
        <v>97.41</v>
      </c>
      <c r="O214" s="55">
        <v>1.4205689939999999</v>
      </c>
      <c r="P214" s="56">
        <v>1E-4</v>
      </c>
      <c r="Q214" s="56">
        <v>0</v>
      </c>
    </row>
    <row r="215" spans="1:17">
      <c r="A215" t="s">
        <v>3525</v>
      </c>
      <c r="B215" t="s">
        <v>2154</v>
      </c>
      <c r="C215" t="s">
        <v>2370</v>
      </c>
      <c r="D215" s="111" t="s">
        <v>3562</v>
      </c>
      <c r="E215" t="s">
        <v>541</v>
      </c>
      <c r="F215" t="s">
        <v>2371</v>
      </c>
      <c r="G215" t="s">
        <v>175</v>
      </c>
      <c r="H215" s="55">
        <v>0</v>
      </c>
      <c r="I215" t="s">
        <v>728</v>
      </c>
      <c r="J215" t="s">
        <v>98</v>
      </c>
      <c r="K215" s="56">
        <v>3.6999999999999998E-2</v>
      </c>
      <c r="L215" s="56">
        <v>5.3400000000000003E-2</v>
      </c>
      <c r="M215" s="55">
        <v>12801.52</v>
      </c>
      <c r="N215" s="55">
        <v>113.34</v>
      </c>
      <c r="O215" s="55">
        <v>14.509242768</v>
      </c>
      <c r="P215" s="56">
        <v>8.0000000000000004E-4</v>
      </c>
      <c r="Q215" s="56">
        <v>1E-4</v>
      </c>
    </row>
    <row r="216" spans="1:17">
      <c r="A216" t="s">
        <v>3525</v>
      </c>
      <c r="B216" t="s">
        <v>2154</v>
      </c>
      <c r="C216" t="s">
        <v>2375</v>
      </c>
      <c r="D216" s="111" t="s">
        <v>3562</v>
      </c>
      <c r="E216" t="s">
        <v>541</v>
      </c>
      <c r="F216" t="s">
        <v>2371</v>
      </c>
      <c r="G216" t="s">
        <v>175</v>
      </c>
      <c r="H216" s="55">
        <v>0.48</v>
      </c>
      <c r="I216" t="s">
        <v>728</v>
      </c>
      <c r="J216" t="s">
        <v>98</v>
      </c>
      <c r="K216" s="56">
        <v>3.6999999999999998E-2</v>
      </c>
      <c r="L216" s="56">
        <v>0.10489999999999999</v>
      </c>
      <c r="M216" s="55">
        <v>12801.52</v>
      </c>
      <c r="N216" s="55">
        <v>110.03</v>
      </c>
      <c r="O216" s="55">
        <v>14.085512456</v>
      </c>
      <c r="P216" s="56">
        <v>8.0000000000000004E-4</v>
      </c>
      <c r="Q216" s="56">
        <v>1E-4</v>
      </c>
    </row>
    <row r="217" spans="1:17">
      <c r="A217" t="s">
        <v>3525</v>
      </c>
      <c r="B217" t="s">
        <v>2154</v>
      </c>
      <c r="C217" t="s">
        <v>2372</v>
      </c>
      <c r="D217" s="111" t="s">
        <v>3562</v>
      </c>
      <c r="E217" t="s">
        <v>541</v>
      </c>
      <c r="F217" t="s">
        <v>2373</v>
      </c>
      <c r="G217" t="s">
        <v>175</v>
      </c>
      <c r="H217" s="55">
        <v>1.48</v>
      </c>
      <c r="I217" t="s">
        <v>728</v>
      </c>
      <c r="J217" t="s">
        <v>98</v>
      </c>
      <c r="K217" s="56">
        <v>3.8800000000000001E-2</v>
      </c>
      <c r="L217" s="56">
        <v>5.0299999999999997E-2</v>
      </c>
      <c r="M217" s="55">
        <v>35494.959999999999</v>
      </c>
      <c r="N217" s="55">
        <v>100.09</v>
      </c>
      <c r="O217" s="55">
        <v>35.526905464000002</v>
      </c>
      <c r="P217" s="56">
        <v>1.9E-3</v>
      </c>
      <c r="Q217" s="56">
        <v>2.9999999999999997E-4</v>
      </c>
    </row>
    <row r="218" spans="1:17">
      <c r="A218" t="s">
        <v>3525</v>
      </c>
      <c r="B218" t="s">
        <v>2154</v>
      </c>
      <c r="C218" t="s">
        <v>2374</v>
      </c>
      <c r="D218" s="111" t="s">
        <v>3562</v>
      </c>
      <c r="E218" t="s">
        <v>541</v>
      </c>
      <c r="F218" t="s">
        <v>2373</v>
      </c>
      <c r="G218" t="s">
        <v>175</v>
      </c>
      <c r="H218" s="55">
        <v>1.43</v>
      </c>
      <c r="I218" t="s">
        <v>728</v>
      </c>
      <c r="J218" t="s">
        <v>98</v>
      </c>
      <c r="K218" s="56">
        <v>7.0499999999999993E-2</v>
      </c>
      <c r="L218" s="56">
        <v>7.17E-2</v>
      </c>
      <c r="M218" s="55">
        <v>35494.959999999999</v>
      </c>
      <c r="N218" s="55">
        <v>103.07</v>
      </c>
      <c r="O218" s="55">
        <v>36.584655271999999</v>
      </c>
      <c r="P218" s="56">
        <v>2E-3</v>
      </c>
      <c r="Q218" s="56">
        <v>2.9999999999999997E-4</v>
      </c>
    </row>
    <row r="219" spans="1:17">
      <c r="A219" t="s">
        <v>3526</v>
      </c>
      <c r="B219" t="s">
        <v>2154</v>
      </c>
      <c r="C219" t="s">
        <v>2434</v>
      </c>
      <c r="D219" s="111" t="s">
        <v>3562</v>
      </c>
      <c r="E219" t="s">
        <v>546</v>
      </c>
      <c r="F219" t="s">
        <v>2435</v>
      </c>
      <c r="G219" t="s">
        <v>127</v>
      </c>
      <c r="H219" s="55">
        <v>5.19</v>
      </c>
      <c r="I219" t="s">
        <v>669</v>
      </c>
      <c r="J219" t="s">
        <v>98</v>
      </c>
      <c r="K219" s="56">
        <v>0.04</v>
      </c>
      <c r="L219" s="56">
        <v>3.4099999999999998E-2</v>
      </c>
      <c r="M219" s="55">
        <v>65066.69</v>
      </c>
      <c r="N219" s="55">
        <v>115.56</v>
      </c>
      <c r="O219" s="55">
        <v>75.191066964000001</v>
      </c>
      <c r="P219" s="56">
        <v>4.1000000000000003E-3</v>
      </c>
      <c r="Q219" s="56">
        <v>5.9999999999999995E-4</v>
      </c>
    </row>
    <row r="220" spans="1:17">
      <c r="A220" t="s">
        <v>3526</v>
      </c>
      <c r="B220" t="s">
        <v>2154</v>
      </c>
      <c r="C220" t="s">
        <v>2433</v>
      </c>
      <c r="D220" s="111" t="s">
        <v>3562</v>
      </c>
      <c r="E220" t="s">
        <v>546</v>
      </c>
      <c r="F220" t="s">
        <v>384</v>
      </c>
      <c r="G220" t="s">
        <v>127</v>
      </c>
      <c r="H220" s="55">
        <v>5.18</v>
      </c>
      <c r="I220" t="s">
        <v>669</v>
      </c>
      <c r="J220" t="s">
        <v>98</v>
      </c>
      <c r="K220" s="56">
        <v>0.04</v>
      </c>
      <c r="L220" s="56">
        <v>3.4700000000000002E-2</v>
      </c>
      <c r="M220" s="55">
        <v>3960.26</v>
      </c>
      <c r="N220" s="55">
        <v>113.93</v>
      </c>
      <c r="O220" s="55">
        <v>4.5119242179999999</v>
      </c>
      <c r="P220" s="56">
        <v>2.0000000000000001E-4</v>
      </c>
      <c r="Q220" s="56">
        <v>0</v>
      </c>
    </row>
    <row r="221" spans="1:17">
      <c r="A221" t="s">
        <v>3527</v>
      </c>
      <c r="B221" t="s">
        <v>2154</v>
      </c>
      <c r="C221" t="s">
        <v>2445</v>
      </c>
      <c r="D221" s="111" t="s">
        <v>3562</v>
      </c>
      <c r="E221" t="s">
        <v>546</v>
      </c>
      <c r="F221" t="s">
        <v>2446</v>
      </c>
      <c r="G221" t="s">
        <v>127</v>
      </c>
      <c r="H221" s="55">
        <v>4.37</v>
      </c>
      <c r="I221" t="s">
        <v>669</v>
      </c>
      <c r="J221" t="s">
        <v>98</v>
      </c>
      <c r="K221" s="56">
        <v>2.5399999999999999E-2</v>
      </c>
      <c r="L221" s="56">
        <v>2.12E-2</v>
      </c>
      <c r="M221" s="55">
        <v>39282.57</v>
      </c>
      <c r="N221" s="55">
        <v>115.92</v>
      </c>
      <c r="O221" s="55">
        <v>45.536355143999998</v>
      </c>
      <c r="P221" s="56">
        <v>2.5000000000000001E-3</v>
      </c>
      <c r="Q221" s="56">
        <v>4.0000000000000002E-4</v>
      </c>
    </row>
    <row r="222" spans="1:17">
      <c r="A222" t="s">
        <v>3528</v>
      </c>
      <c r="B222" t="s">
        <v>2196</v>
      </c>
      <c r="C222" t="s">
        <v>2439</v>
      </c>
      <c r="D222" s="111" t="s">
        <v>3562</v>
      </c>
      <c r="E222" t="s">
        <v>546</v>
      </c>
      <c r="F222" t="s">
        <v>213</v>
      </c>
      <c r="G222" t="s">
        <v>127</v>
      </c>
      <c r="H222" s="55">
        <v>6.19</v>
      </c>
      <c r="I222" t="s">
        <v>669</v>
      </c>
      <c r="J222" t="s">
        <v>98</v>
      </c>
      <c r="K222" s="56">
        <v>8.0500000000000002E-2</v>
      </c>
      <c r="L222" s="56">
        <v>7.3700000000000002E-2</v>
      </c>
      <c r="M222" s="55">
        <v>34838.79</v>
      </c>
      <c r="N222" s="55">
        <v>107.27</v>
      </c>
      <c r="O222" s="55">
        <v>37.371570032999998</v>
      </c>
      <c r="P222" s="56">
        <v>2E-3</v>
      </c>
      <c r="Q222" s="56">
        <v>2.9999999999999997E-4</v>
      </c>
    </row>
    <row r="223" spans="1:17">
      <c r="A223" t="s">
        <v>3528</v>
      </c>
      <c r="B223" t="s">
        <v>2196</v>
      </c>
      <c r="C223" t="s">
        <v>2440</v>
      </c>
      <c r="D223" s="111" t="s">
        <v>3562</v>
      </c>
      <c r="E223" t="s">
        <v>546</v>
      </c>
      <c r="F223" t="s">
        <v>213</v>
      </c>
      <c r="G223" t="s">
        <v>127</v>
      </c>
      <c r="H223" s="55">
        <v>6.19</v>
      </c>
      <c r="I223" t="s">
        <v>669</v>
      </c>
      <c r="J223" t="s">
        <v>98</v>
      </c>
      <c r="K223" s="56">
        <v>8.0500000000000002E-2</v>
      </c>
      <c r="L223" s="56">
        <v>7.3700000000000002E-2</v>
      </c>
      <c r="M223" s="55">
        <v>31957.82</v>
      </c>
      <c r="N223" s="55">
        <v>107.27</v>
      </c>
      <c r="O223" s="55">
        <v>34.281153514000003</v>
      </c>
      <c r="P223" s="56">
        <v>1.9E-3</v>
      </c>
      <c r="Q223" s="56">
        <v>2.9999999999999997E-4</v>
      </c>
    </row>
    <row r="224" spans="1:17">
      <c r="A224" t="s">
        <v>3528</v>
      </c>
      <c r="B224" t="s">
        <v>2196</v>
      </c>
      <c r="C224" t="s">
        <v>2441</v>
      </c>
      <c r="D224" s="111" t="s">
        <v>3562</v>
      </c>
      <c r="E224" t="s">
        <v>546</v>
      </c>
      <c r="F224" t="s">
        <v>213</v>
      </c>
      <c r="G224" t="s">
        <v>127</v>
      </c>
      <c r="H224" s="55">
        <v>6.19</v>
      </c>
      <c r="I224" t="s">
        <v>669</v>
      </c>
      <c r="J224" t="s">
        <v>98</v>
      </c>
      <c r="K224" s="56">
        <v>8.0500000000000002E-2</v>
      </c>
      <c r="L224" s="56">
        <v>7.3700000000000002E-2</v>
      </c>
      <c r="M224" s="55">
        <v>22328.13</v>
      </c>
      <c r="N224" s="55">
        <v>107.27</v>
      </c>
      <c r="O224" s="55">
        <v>23.951385050999999</v>
      </c>
      <c r="P224" s="56">
        <v>1.2999999999999999E-3</v>
      </c>
      <c r="Q224" s="56">
        <v>2.0000000000000001E-4</v>
      </c>
    </row>
    <row r="225" spans="1:17">
      <c r="A225" t="s">
        <v>3528</v>
      </c>
      <c r="B225" t="s">
        <v>2196</v>
      </c>
      <c r="C225" t="s">
        <v>2436</v>
      </c>
      <c r="D225" s="111" t="s">
        <v>3562</v>
      </c>
      <c r="E225" t="s">
        <v>546</v>
      </c>
      <c r="F225" t="s">
        <v>213</v>
      </c>
      <c r="G225" t="s">
        <v>127</v>
      </c>
      <c r="H225" s="55">
        <v>6.19</v>
      </c>
      <c r="I225" t="s">
        <v>669</v>
      </c>
      <c r="J225" t="s">
        <v>98</v>
      </c>
      <c r="K225" s="56">
        <v>8.0500000000000002E-2</v>
      </c>
      <c r="L225" s="56">
        <v>7.3700000000000002E-2</v>
      </c>
      <c r="M225" s="55">
        <v>8282.57</v>
      </c>
      <c r="N225" s="55">
        <v>107.27</v>
      </c>
      <c r="O225" s="55">
        <v>8.8847128390000005</v>
      </c>
      <c r="P225" s="56">
        <v>5.0000000000000001E-4</v>
      </c>
      <c r="Q225" s="56">
        <v>1E-4</v>
      </c>
    </row>
    <row r="226" spans="1:17">
      <c r="A226" t="s">
        <v>3528</v>
      </c>
      <c r="B226" t="s">
        <v>2196</v>
      </c>
      <c r="C226" t="s">
        <v>2442</v>
      </c>
      <c r="D226" s="111" t="s">
        <v>3562</v>
      </c>
      <c r="E226" t="s">
        <v>546</v>
      </c>
      <c r="F226" t="s">
        <v>213</v>
      </c>
      <c r="G226" t="s">
        <v>127</v>
      </c>
      <c r="H226" s="55">
        <v>6.19</v>
      </c>
      <c r="I226" t="s">
        <v>669</v>
      </c>
      <c r="J226" t="s">
        <v>98</v>
      </c>
      <c r="K226" s="56">
        <v>8.0500000000000002E-2</v>
      </c>
      <c r="L226" s="56">
        <v>7.3700000000000002E-2</v>
      </c>
      <c r="M226" s="55">
        <v>26448.51</v>
      </c>
      <c r="N226" s="55">
        <v>107.27</v>
      </c>
      <c r="O226" s="55">
        <v>28.371316676999999</v>
      </c>
      <c r="P226" s="56">
        <v>1.6000000000000001E-3</v>
      </c>
      <c r="Q226" s="56">
        <v>2.0000000000000001E-4</v>
      </c>
    </row>
    <row r="227" spans="1:17">
      <c r="A227" t="s">
        <v>3528</v>
      </c>
      <c r="B227" t="s">
        <v>2196</v>
      </c>
      <c r="C227" t="s">
        <v>2443</v>
      </c>
      <c r="D227" s="111" t="s">
        <v>3562</v>
      </c>
      <c r="E227" t="s">
        <v>546</v>
      </c>
      <c r="F227" t="s">
        <v>213</v>
      </c>
      <c r="G227" t="s">
        <v>127</v>
      </c>
      <c r="H227" s="55">
        <v>6.19</v>
      </c>
      <c r="I227" t="s">
        <v>669</v>
      </c>
      <c r="J227" t="s">
        <v>98</v>
      </c>
      <c r="K227" s="56">
        <v>8.0500000000000002E-2</v>
      </c>
      <c r="L227" s="56">
        <v>7.3700000000000002E-2</v>
      </c>
      <c r="M227" s="55">
        <v>16411.45</v>
      </c>
      <c r="N227" s="55">
        <v>107.27</v>
      </c>
      <c r="O227" s="55">
        <v>17.604562415</v>
      </c>
      <c r="P227" s="56">
        <v>1E-3</v>
      </c>
      <c r="Q227" s="56">
        <v>1E-4</v>
      </c>
    </row>
    <row r="228" spans="1:17">
      <c r="A228" t="s">
        <v>3528</v>
      </c>
      <c r="B228" t="s">
        <v>2196</v>
      </c>
      <c r="C228" t="s">
        <v>2444</v>
      </c>
      <c r="D228" s="111" t="s">
        <v>3562</v>
      </c>
      <c r="E228" t="s">
        <v>546</v>
      </c>
      <c r="F228" t="s">
        <v>213</v>
      </c>
      <c r="G228" t="s">
        <v>127</v>
      </c>
      <c r="H228" s="55">
        <v>6.19</v>
      </c>
      <c r="I228" t="s">
        <v>669</v>
      </c>
      <c r="J228" t="s">
        <v>98</v>
      </c>
      <c r="K228" s="56">
        <v>8.0500000000000002E-2</v>
      </c>
      <c r="L228" s="56">
        <v>7.3700000000000002E-2</v>
      </c>
      <c r="M228" s="55">
        <v>44750.3</v>
      </c>
      <c r="N228" s="55">
        <v>107.27</v>
      </c>
      <c r="O228" s="55">
        <v>48.003646809999999</v>
      </c>
      <c r="P228" s="56">
        <v>2.5999999999999999E-3</v>
      </c>
      <c r="Q228" s="56">
        <v>4.0000000000000002E-4</v>
      </c>
    </row>
    <row r="229" spans="1:17">
      <c r="A229" t="s">
        <v>3528</v>
      </c>
      <c r="B229" t="s">
        <v>2196</v>
      </c>
      <c r="C229" t="s">
        <v>2437</v>
      </c>
      <c r="D229" s="111" t="s">
        <v>3562</v>
      </c>
      <c r="E229" t="s">
        <v>546</v>
      </c>
      <c r="F229" t="s">
        <v>2438</v>
      </c>
      <c r="G229" t="s">
        <v>127</v>
      </c>
      <c r="H229" s="55">
        <v>7.51</v>
      </c>
      <c r="I229" t="s">
        <v>669</v>
      </c>
      <c r="J229" t="s">
        <v>98</v>
      </c>
      <c r="K229" s="56">
        <v>0.03</v>
      </c>
      <c r="L229" s="56">
        <v>4.2799999999999998E-2</v>
      </c>
      <c r="M229" s="55">
        <v>37819.519999999997</v>
      </c>
      <c r="N229" s="55">
        <v>102.2</v>
      </c>
      <c r="O229" s="55">
        <v>38.651549439999997</v>
      </c>
      <c r="P229" s="56">
        <v>2.0999999999999999E-3</v>
      </c>
      <c r="Q229" s="56">
        <v>2.9999999999999997E-4</v>
      </c>
    </row>
    <row r="230" spans="1:17">
      <c r="A230" t="s">
        <v>3529</v>
      </c>
      <c r="B230" t="s">
        <v>2196</v>
      </c>
      <c r="C230" t="s">
        <v>2450</v>
      </c>
      <c r="D230" s="111" t="s">
        <v>3562</v>
      </c>
      <c r="E230" t="s">
        <v>541</v>
      </c>
      <c r="F230" t="s">
        <v>2451</v>
      </c>
      <c r="G230" t="s">
        <v>175</v>
      </c>
      <c r="H230" s="55">
        <v>3.38</v>
      </c>
      <c r="I230" t="s">
        <v>317</v>
      </c>
      <c r="J230" t="s">
        <v>98</v>
      </c>
      <c r="K230" s="56">
        <v>2.3300000000000001E-2</v>
      </c>
      <c r="L230" s="56">
        <v>3.0800000000000001E-2</v>
      </c>
      <c r="M230" s="55">
        <v>47818.09</v>
      </c>
      <c r="N230" s="55">
        <v>110.49</v>
      </c>
      <c r="O230" s="55">
        <v>52.834207640999999</v>
      </c>
      <c r="P230" s="56">
        <v>2.8999999999999998E-3</v>
      </c>
      <c r="Q230" s="56">
        <v>4.0000000000000002E-4</v>
      </c>
    </row>
    <row r="231" spans="1:17">
      <c r="A231" t="s">
        <v>3530</v>
      </c>
      <c r="B231" t="s">
        <v>2196</v>
      </c>
      <c r="C231" t="s">
        <v>2387</v>
      </c>
      <c r="D231" s="111" t="s">
        <v>3562</v>
      </c>
      <c r="E231" t="s">
        <v>546</v>
      </c>
      <c r="F231" t="s">
        <v>2388</v>
      </c>
      <c r="G231" t="s">
        <v>127</v>
      </c>
      <c r="H231" s="55">
        <v>5.17</v>
      </c>
      <c r="I231" t="s">
        <v>669</v>
      </c>
      <c r="J231" t="s">
        <v>98</v>
      </c>
      <c r="K231" s="56">
        <v>2.9000000000000001E-2</v>
      </c>
      <c r="L231" s="56">
        <v>2.4299999999999999E-2</v>
      </c>
      <c r="M231" s="55">
        <v>103661.07</v>
      </c>
      <c r="N231" s="55">
        <v>116.59</v>
      </c>
      <c r="O231" s="55">
        <v>120.858441513</v>
      </c>
      <c r="P231" s="56">
        <v>6.6E-3</v>
      </c>
      <c r="Q231" s="56">
        <v>1E-3</v>
      </c>
    </row>
    <row r="232" spans="1:17">
      <c r="A232" t="s">
        <v>3531</v>
      </c>
      <c r="B232" t="s">
        <v>2154</v>
      </c>
      <c r="C232" t="s">
        <v>2457</v>
      </c>
      <c r="D232" s="111" t="s">
        <v>3562</v>
      </c>
      <c r="E232" t="s">
        <v>293</v>
      </c>
      <c r="F232" t="s">
        <v>2458</v>
      </c>
      <c r="G232" t="s">
        <v>1975</v>
      </c>
      <c r="H232" s="55">
        <v>0.03</v>
      </c>
      <c r="I232" t="s">
        <v>110</v>
      </c>
      <c r="J232" t="s">
        <v>98</v>
      </c>
      <c r="K232" s="56">
        <v>2.0799999999999999E-2</v>
      </c>
      <c r="L232" s="56">
        <v>6.0900000000000003E-2</v>
      </c>
      <c r="M232" s="55">
        <v>5393.49</v>
      </c>
      <c r="N232" s="55">
        <v>100.33</v>
      </c>
      <c r="O232" s="55">
        <v>5.411288517</v>
      </c>
      <c r="P232" s="56">
        <v>2.9999999999999997E-4</v>
      </c>
      <c r="Q232" s="56">
        <v>0</v>
      </c>
    </row>
    <row r="233" spans="1:17">
      <c r="A233" t="s">
        <v>3532</v>
      </c>
      <c r="B233" t="s">
        <v>2154</v>
      </c>
      <c r="C233" t="s">
        <v>2502</v>
      </c>
      <c r="D233" s="111" t="s">
        <v>3562</v>
      </c>
      <c r="E233" t="s">
        <v>857</v>
      </c>
      <c r="F233" t="s">
        <v>2503</v>
      </c>
      <c r="G233" t="s">
        <v>1975</v>
      </c>
      <c r="H233" s="55">
        <v>4.8899999999999997</v>
      </c>
      <c r="I233" t="s">
        <v>336</v>
      </c>
      <c r="J233" t="s">
        <v>98</v>
      </c>
      <c r="K233" s="56">
        <v>7.85E-2</v>
      </c>
      <c r="L233" s="56">
        <v>7.9500000000000001E-2</v>
      </c>
      <c r="M233" s="55">
        <v>150661.89000000001</v>
      </c>
      <c r="N233" s="55">
        <v>100.43</v>
      </c>
      <c r="O233" s="55">
        <v>151.30973612700001</v>
      </c>
      <c r="P233" s="56">
        <v>8.3000000000000001E-3</v>
      </c>
      <c r="Q233" s="56">
        <v>1.1999999999999999E-3</v>
      </c>
    </row>
    <row r="234" spans="1:17">
      <c r="A234" t="s">
        <v>3471</v>
      </c>
      <c r="B234" t="s">
        <v>2154</v>
      </c>
      <c r="C234" t="s">
        <v>2484</v>
      </c>
      <c r="D234" s="111" t="s">
        <v>3562</v>
      </c>
      <c r="E234" t="s">
        <v>610</v>
      </c>
      <c r="F234" t="s">
        <v>275</v>
      </c>
      <c r="G234" t="s">
        <v>127</v>
      </c>
      <c r="H234" s="55">
        <v>4.03</v>
      </c>
      <c r="I234" t="s">
        <v>113</v>
      </c>
      <c r="J234" t="s">
        <v>98</v>
      </c>
      <c r="K234" s="56">
        <v>4.8899999999999999E-2</v>
      </c>
      <c r="L234" s="56">
        <v>5.3699999999999998E-2</v>
      </c>
      <c r="M234" s="55">
        <v>99516</v>
      </c>
      <c r="N234" s="55">
        <v>99.52</v>
      </c>
      <c r="O234" s="55">
        <v>99.038323199999994</v>
      </c>
      <c r="P234" s="56">
        <v>5.4000000000000003E-3</v>
      </c>
      <c r="Q234" s="56">
        <v>8.0000000000000004E-4</v>
      </c>
    </row>
    <row r="235" spans="1:17">
      <c r="A235" t="s">
        <v>3471</v>
      </c>
      <c r="B235" t="s">
        <v>2154</v>
      </c>
      <c r="C235" t="s">
        <v>2496</v>
      </c>
      <c r="D235" s="111" t="s">
        <v>3562</v>
      </c>
      <c r="E235" t="s">
        <v>610</v>
      </c>
      <c r="F235" t="s">
        <v>2497</v>
      </c>
      <c r="G235" t="s">
        <v>127</v>
      </c>
      <c r="H235" s="55">
        <v>3.99</v>
      </c>
      <c r="I235" t="s">
        <v>113</v>
      </c>
      <c r="J235" t="s">
        <v>98</v>
      </c>
      <c r="K235" s="56">
        <v>4.5100000000000001E-2</v>
      </c>
      <c r="L235" s="56">
        <v>6.3500000000000001E-2</v>
      </c>
      <c r="M235" s="55">
        <v>123332.47</v>
      </c>
      <c r="N235" s="55">
        <v>94.34</v>
      </c>
      <c r="O235" s="55">
        <v>116.351852198</v>
      </c>
      <c r="P235" s="56">
        <v>6.4000000000000003E-3</v>
      </c>
      <c r="Q235" s="56">
        <v>1E-3</v>
      </c>
    </row>
    <row r="236" spans="1:17">
      <c r="A236" t="s">
        <v>3471</v>
      </c>
      <c r="B236" t="s">
        <v>2154</v>
      </c>
      <c r="C236" t="s">
        <v>2498</v>
      </c>
      <c r="D236" s="111" t="s">
        <v>3562</v>
      </c>
      <c r="E236" t="s">
        <v>610</v>
      </c>
      <c r="F236" t="s">
        <v>2499</v>
      </c>
      <c r="G236" t="s">
        <v>127</v>
      </c>
      <c r="H236" s="55">
        <v>3.84</v>
      </c>
      <c r="I236" t="s">
        <v>113</v>
      </c>
      <c r="J236" t="s">
        <v>98</v>
      </c>
      <c r="K236" s="56">
        <v>4.5499999999999999E-2</v>
      </c>
      <c r="L236" s="56">
        <v>9.06E-2</v>
      </c>
      <c r="M236" s="55">
        <v>113275.28</v>
      </c>
      <c r="N236" s="55">
        <v>85.62</v>
      </c>
      <c r="O236" s="55">
        <v>96.986294736000005</v>
      </c>
      <c r="P236" s="56">
        <v>5.3E-3</v>
      </c>
      <c r="Q236" s="56">
        <v>8.0000000000000004E-4</v>
      </c>
    </row>
    <row r="237" spans="1:17">
      <c r="A237" t="s">
        <v>3471</v>
      </c>
      <c r="B237" t="s">
        <v>2154</v>
      </c>
      <c r="C237" t="s">
        <v>2487</v>
      </c>
      <c r="D237" s="111" t="s">
        <v>3562</v>
      </c>
      <c r="E237" t="s">
        <v>610</v>
      </c>
      <c r="F237" t="s">
        <v>2488</v>
      </c>
      <c r="G237" t="s">
        <v>127</v>
      </c>
      <c r="H237" s="55">
        <v>4.25</v>
      </c>
      <c r="I237" t="s">
        <v>113</v>
      </c>
      <c r="J237" t="s">
        <v>98</v>
      </c>
      <c r="K237" s="56">
        <v>4.2799999999999998E-2</v>
      </c>
      <c r="L237" s="56">
        <v>7.1300000000000002E-2</v>
      </c>
      <c r="M237" s="55">
        <v>92318.73</v>
      </c>
      <c r="N237" s="55">
        <v>90.07</v>
      </c>
      <c r="O237" s="55">
        <v>83.151480110999998</v>
      </c>
      <c r="P237" s="56">
        <v>4.5999999999999999E-3</v>
      </c>
      <c r="Q237" s="56">
        <v>6.9999999999999999E-4</v>
      </c>
    </row>
    <row r="238" spans="1:17">
      <c r="A238" t="s">
        <v>3471</v>
      </c>
      <c r="B238" t="s">
        <v>2154</v>
      </c>
      <c r="C238" t="s">
        <v>2489</v>
      </c>
      <c r="D238" s="111" t="s">
        <v>3562</v>
      </c>
      <c r="E238" t="s">
        <v>610</v>
      </c>
      <c r="F238" t="s">
        <v>2490</v>
      </c>
      <c r="G238" t="s">
        <v>127</v>
      </c>
      <c r="H238" s="55">
        <v>4.21</v>
      </c>
      <c r="I238" t="s">
        <v>113</v>
      </c>
      <c r="J238" t="s">
        <v>98</v>
      </c>
      <c r="K238" s="56">
        <v>5.28E-2</v>
      </c>
      <c r="L238" s="56">
        <v>6.5699999999999995E-2</v>
      </c>
      <c r="M238" s="55">
        <v>148182.35</v>
      </c>
      <c r="N238" s="55">
        <v>96.4</v>
      </c>
      <c r="O238" s="55">
        <v>142.84778539999999</v>
      </c>
      <c r="P238" s="56">
        <v>7.7999999999999996E-3</v>
      </c>
      <c r="Q238" s="56">
        <v>1.1999999999999999E-3</v>
      </c>
    </row>
    <row r="239" spans="1:17">
      <c r="A239" t="s">
        <v>3471</v>
      </c>
      <c r="B239" t="s">
        <v>2154</v>
      </c>
      <c r="C239" t="s">
        <v>2491</v>
      </c>
      <c r="D239" s="111" t="s">
        <v>3562</v>
      </c>
      <c r="E239" t="s">
        <v>610</v>
      </c>
      <c r="F239" t="s">
        <v>2492</v>
      </c>
      <c r="G239" t="s">
        <v>127</v>
      </c>
      <c r="H239" s="55">
        <v>4.12</v>
      </c>
      <c r="I239" t="s">
        <v>113</v>
      </c>
      <c r="J239" t="s">
        <v>98</v>
      </c>
      <c r="K239" s="56">
        <v>5.6000000000000001E-2</v>
      </c>
      <c r="L239" s="56">
        <v>7.8299999999999995E-2</v>
      </c>
      <c r="M239" s="55">
        <v>183392.7</v>
      </c>
      <c r="N239" s="55">
        <v>93.15</v>
      </c>
      <c r="O239" s="55">
        <v>170.83030005000001</v>
      </c>
      <c r="P239" s="56">
        <v>9.4000000000000004E-3</v>
      </c>
      <c r="Q239" s="56">
        <v>1.4E-3</v>
      </c>
    </row>
    <row r="240" spans="1:17">
      <c r="A240" t="s">
        <v>3471</v>
      </c>
      <c r="B240" t="s">
        <v>2154</v>
      </c>
      <c r="C240" t="s">
        <v>2500</v>
      </c>
      <c r="D240" s="111" t="s">
        <v>3562</v>
      </c>
      <c r="E240" t="s">
        <v>610</v>
      </c>
      <c r="F240" t="s">
        <v>2501</v>
      </c>
      <c r="G240" t="s">
        <v>127</v>
      </c>
      <c r="H240" s="55">
        <v>3.66</v>
      </c>
      <c r="I240" t="s">
        <v>113</v>
      </c>
      <c r="J240" t="s">
        <v>98</v>
      </c>
      <c r="K240" s="56">
        <v>7.2700000000000001E-2</v>
      </c>
      <c r="L240" s="56">
        <v>9.7100000000000006E-2</v>
      </c>
      <c r="M240" s="55">
        <v>100448.31</v>
      </c>
      <c r="N240" s="55">
        <v>93.99</v>
      </c>
      <c r="O240" s="55">
        <v>94.411366568999995</v>
      </c>
      <c r="P240" s="56">
        <v>5.1999999999999998E-3</v>
      </c>
      <c r="Q240" s="56">
        <v>8.0000000000000004E-4</v>
      </c>
    </row>
    <row r="241" spans="1:17">
      <c r="A241" t="s">
        <v>3471</v>
      </c>
      <c r="B241" t="s">
        <v>2154</v>
      </c>
      <c r="C241" t="s">
        <v>2493</v>
      </c>
      <c r="D241" s="111" t="s">
        <v>3562</v>
      </c>
      <c r="E241" t="s">
        <v>610</v>
      </c>
      <c r="F241" t="s">
        <v>233</v>
      </c>
      <c r="G241" t="s">
        <v>127</v>
      </c>
      <c r="H241" s="55">
        <v>4.1500000000000004</v>
      </c>
      <c r="I241" t="s">
        <v>113</v>
      </c>
      <c r="J241" t="s">
        <v>98</v>
      </c>
      <c r="K241" s="56">
        <v>6.2E-2</v>
      </c>
      <c r="L241" s="56">
        <v>6.1800000000000001E-2</v>
      </c>
      <c r="M241" s="55">
        <v>179661.12</v>
      </c>
      <c r="N241" s="55">
        <v>101.95</v>
      </c>
      <c r="O241" s="55">
        <v>183.16451183999999</v>
      </c>
      <c r="P241" s="56">
        <v>0.01</v>
      </c>
      <c r="Q241" s="56">
        <v>1.5E-3</v>
      </c>
    </row>
    <row r="242" spans="1:17">
      <c r="A242" t="s">
        <v>3471</v>
      </c>
      <c r="B242" t="s">
        <v>2154</v>
      </c>
      <c r="C242" t="s">
        <v>2494</v>
      </c>
      <c r="D242" s="111" t="s">
        <v>3562</v>
      </c>
      <c r="E242" t="s">
        <v>610</v>
      </c>
      <c r="F242" t="s">
        <v>2495</v>
      </c>
      <c r="G242" t="s">
        <v>127</v>
      </c>
      <c r="H242" s="55">
        <v>4.1399999999999997</v>
      </c>
      <c r="I242" t="s">
        <v>113</v>
      </c>
      <c r="J242" t="s">
        <v>98</v>
      </c>
      <c r="K242" s="56">
        <v>6.3399999999999998E-2</v>
      </c>
      <c r="L242" s="56">
        <v>6.2E-2</v>
      </c>
      <c r="M242" s="55">
        <v>195096.88</v>
      </c>
      <c r="N242" s="55">
        <v>102.47</v>
      </c>
      <c r="O242" s="55">
        <v>199.915772936</v>
      </c>
      <c r="P242" s="56">
        <v>1.0999999999999999E-2</v>
      </c>
      <c r="Q242" s="56">
        <v>1.6000000000000001E-3</v>
      </c>
    </row>
    <row r="243" spans="1:17">
      <c r="A243" t="s">
        <v>3471</v>
      </c>
      <c r="B243" t="s">
        <v>2196</v>
      </c>
      <c r="C243" t="s">
        <v>2485</v>
      </c>
      <c r="D243" s="111" t="s">
        <v>3562</v>
      </c>
      <c r="E243" t="s">
        <v>610</v>
      </c>
      <c r="F243" t="s">
        <v>2486</v>
      </c>
      <c r="G243" t="s">
        <v>127</v>
      </c>
      <c r="H243" s="55">
        <v>5.82</v>
      </c>
      <c r="I243" t="s">
        <v>113</v>
      </c>
      <c r="J243" t="s">
        <v>98</v>
      </c>
      <c r="K243" s="56">
        <v>7.3599999999999999E-2</v>
      </c>
      <c r="L243" s="56">
        <v>6.6000000000000003E-2</v>
      </c>
      <c r="M243" s="55">
        <v>78079.14</v>
      </c>
      <c r="N243" s="55">
        <v>106.9</v>
      </c>
      <c r="O243" s="55">
        <v>83.466600659999997</v>
      </c>
      <c r="P243" s="56">
        <v>4.5999999999999999E-3</v>
      </c>
      <c r="Q243" s="56">
        <v>6.9999999999999999E-4</v>
      </c>
    </row>
    <row r="244" spans="1:17">
      <c r="A244" t="s">
        <v>3486</v>
      </c>
      <c r="B244" t="s">
        <v>2196</v>
      </c>
      <c r="C244" t="s">
        <v>2514</v>
      </c>
      <c r="D244" s="111" t="s">
        <v>3562</v>
      </c>
      <c r="E244" t="s">
        <v>610</v>
      </c>
      <c r="F244" t="s">
        <v>2515</v>
      </c>
      <c r="G244" t="s">
        <v>127</v>
      </c>
      <c r="H244" s="55">
        <v>1.73</v>
      </c>
      <c r="I244" t="s">
        <v>110</v>
      </c>
      <c r="J244" t="s">
        <v>98</v>
      </c>
      <c r="K244" s="56">
        <v>6.7500000000000004E-2</v>
      </c>
      <c r="L244" s="56">
        <v>7.1800000000000003E-2</v>
      </c>
      <c r="M244" s="55">
        <v>76907.289999999994</v>
      </c>
      <c r="N244" s="55">
        <v>99.67</v>
      </c>
      <c r="O244" s="55">
        <v>76.653495942999996</v>
      </c>
      <c r="P244" s="56">
        <v>4.1999999999999997E-3</v>
      </c>
      <c r="Q244" s="56">
        <v>5.9999999999999995E-4</v>
      </c>
    </row>
    <row r="245" spans="1:17">
      <c r="A245" t="s">
        <v>3486</v>
      </c>
      <c r="B245" t="s">
        <v>2196</v>
      </c>
      <c r="C245" t="s">
        <v>2513</v>
      </c>
      <c r="D245" s="111" t="s">
        <v>3562</v>
      </c>
      <c r="E245" t="s">
        <v>610</v>
      </c>
      <c r="F245" t="s">
        <v>587</v>
      </c>
      <c r="G245" t="s">
        <v>127</v>
      </c>
      <c r="H245" s="55">
        <v>1.73</v>
      </c>
      <c r="I245" t="s">
        <v>110</v>
      </c>
      <c r="J245" t="s">
        <v>98</v>
      </c>
      <c r="K245" s="56">
        <v>6.7500000000000004E-2</v>
      </c>
      <c r="L245" s="56">
        <v>7.17E-2</v>
      </c>
      <c r="M245" s="55">
        <v>24632.84</v>
      </c>
      <c r="N245" s="55">
        <v>99.67</v>
      </c>
      <c r="O245" s="55">
        <v>24.551551627999999</v>
      </c>
      <c r="P245" s="56">
        <v>1.2999999999999999E-3</v>
      </c>
      <c r="Q245" s="56">
        <v>2.0000000000000001E-4</v>
      </c>
    </row>
    <row r="246" spans="1:17">
      <c r="A246" t="s">
        <v>3486</v>
      </c>
      <c r="B246" t="s">
        <v>2196</v>
      </c>
      <c r="C246" t="s">
        <v>2516</v>
      </c>
      <c r="D246" s="111" t="s">
        <v>3562</v>
      </c>
      <c r="E246" t="s">
        <v>610</v>
      </c>
      <c r="F246" t="s">
        <v>440</v>
      </c>
      <c r="G246" t="s">
        <v>127</v>
      </c>
      <c r="H246" s="55">
        <v>1.73</v>
      </c>
      <c r="I246" t="s">
        <v>110</v>
      </c>
      <c r="J246" t="s">
        <v>98</v>
      </c>
      <c r="K246" s="56">
        <v>6.7500000000000004E-2</v>
      </c>
      <c r="L246" s="56">
        <v>7.17E-2</v>
      </c>
      <c r="M246" s="55">
        <v>35397.21</v>
      </c>
      <c r="N246" s="55">
        <v>99.67</v>
      </c>
      <c r="O246" s="55">
        <v>35.280399207000002</v>
      </c>
      <c r="P246" s="56">
        <v>1.9E-3</v>
      </c>
      <c r="Q246" s="56">
        <v>2.9999999999999997E-4</v>
      </c>
    </row>
    <row r="247" spans="1:17">
      <c r="A247" t="s">
        <v>3486</v>
      </c>
      <c r="B247" t="s">
        <v>2196</v>
      </c>
      <c r="C247" t="s">
        <v>2517</v>
      </c>
      <c r="D247" s="111" t="s">
        <v>3562</v>
      </c>
      <c r="E247" t="s">
        <v>610</v>
      </c>
      <c r="F247" t="s">
        <v>352</v>
      </c>
      <c r="G247" t="s">
        <v>127</v>
      </c>
      <c r="H247" s="55">
        <v>1.73</v>
      </c>
      <c r="I247" t="s">
        <v>110</v>
      </c>
      <c r="J247" t="s">
        <v>98</v>
      </c>
      <c r="K247" s="56">
        <v>6.7500000000000004E-2</v>
      </c>
      <c r="L247" s="56">
        <v>7.17E-2</v>
      </c>
      <c r="M247" s="55">
        <v>35835.56</v>
      </c>
      <c r="N247" s="55">
        <v>99.67</v>
      </c>
      <c r="O247" s="55">
        <v>35.717302652000001</v>
      </c>
      <c r="P247" s="56">
        <v>2E-3</v>
      </c>
      <c r="Q247" s="56">
        <v>2.9999999999999997E-4</v>
      </c>
    </row>
    <row r="248" spans="1:17">
      <c r="A248" t="s">
        <v>3486</v>
      </c>
      <c r="B248" t="s">
        <v>2196</v>
      </c>
      <c r="C248" t="s">
        <v>2518</v>
      </c>
      <c r="D248" s="111" t="s">
        <v>3562</v>
      </c>
      <c r="E248" t="s">
        <v>610</v>
      </c>
      <c r="F248" t="s">
        <v>598</v>
      </c>
      <c r="G248" t="s">
        <v>127</v>
      </c>
      <c r="H248" s="55">
        <v>1.73</v>
      </c>
      <c r="I248" t="s">
        <v>110</v>
      </c>
      <c r="J248" t="s">
        <v>98</v>
      </c>
      <c r="K248" s="56">
        <v>6.7500000000000004E-2</v>
      </c>
      <c r="L248" s="56">
        <v>7.17E-2</v>
      </c>
      <c r="M248" s="55">
        <v>21020.42</v>
      </c>
      <c r="N248" s="55">
        <v>99.67</v>
      </c>
      <c r="O248" s="55">
        <v>20.951052614000002</v>
      </c>
      <c r="P248" s="56">
        <v>1.1000000000000001E-3</v>
      </c>
      <c r="Q248" s="56">
        <v>2.0000000000000001E-4</v>
      </c>
    </row>
    <row r="249" spans="1:17">
      <c r="A249" t="s">
        <v>3486</v>
      </c>
      <c r="B249" t="s">
        <v>2196</v>
      </c>
      <c r="C249" t="s">
        <v>2511</v>
      </c>
      <c r="D249" s="111" t="s">
        <v>3562</v>
      </c>
      <c r="E249" t="s">
        <v>610</v>
      </c>
      <c r="F249" t="s">
        <v>328</v>
      </c>
      <c r="G249" t="s">
        <v>127</v>
      </c>
      <c r="H249" s="55">
        <v>1.73</v>
      </c>
      <c r="I249" t="s">
        <v>110</v>
      </c>
      <c r="J249" t="s">
        <v>98</v>
      </c>
      <c r="K249" s="56">
        <v>6.7500000000000004E-2</v>
      </c>
      <c r="L249" s="56">
        <v>7.17E-2</v>
      </c>
      <c r="M249" s="55">
        <v>51863.45</v>
      </c>
      <c r="N249" s="55">
        <v>99.67</v>
      </c>
      <c r="O249" s="55">
        <v>51.692300615000001</v>
      </c>
      <c r="P249" s="56">
        <v>2.8E-3</v>
      </c>
      <c r="Q249" s="56">
        <v>4.0000000000000002E-4</v>
      </c>
    </row>
    <row r="250" spans="1:17">
      <c r="A250" t="s">
        <v>3486</v>
      </c>
      <c r="B250" t="s">
        <v>2196</v>
      </c>
      <c r="C250" t="s">
        <v>2519</v>
      </c>
      <c r="D250" s="111" t="s">
        <v>3562</v>
      </c>
      <c r="E250" t="s">
        <v>610</v>
      </c>
      <c r="F250" t="s">
        <v>497</v>
      </c>
      <c r="G250" t="s">
        <v>127</v>
      </c>
      <c r="H250" s="55">
        <v>1.73</v>
      </c>
      <c r="I250" t="s">
        <v>110</v>
      </c>
      <c r="J250" t="s">
        <v>98</v>
      </c>
      <c r="K250" s="56">
        <v>6.7500000000000004E-2</v>
      </c>
      <c r="L250" s="56">
        <v>7.17E-2</v>
      </c>
      <c r="M250" s="55">
        <v>33519.85</v>
      </c>
      <c r="N250" s="55">
        <v>99.67</v>
      </c>
      <c r="O250" s="55">
        <v>33.409234495</v>
      </c>
      <c r="P250" s="56">
        <v>1.8E-3</v>
      </c>
      <c r="Q250" s="56">
        <v>2.9999999999999997E-4</v>
      </c>
    </row>
    <row r="251" spans="1:17">
      <c r="A251" t="s">
        <v>3486</v>
      </c>
      <c r="B251" t="s">
        <v>2196</v>
      </c>
      <c r="C251" t="s">
        <v>2520</v>
      </c>
      <c r="D251" s="111" t="s">
        <v>3562</v>
      </c>
      <c r="E251" t="s">
        <v>610</v>
      </c>
      <c r="F251" t="s">
        <v>288</v>
      </c>
      <c r="G251" t="s">
        <v>127</v>
      </c>
      <c r="H251" s="55">
        <v>1.73</v>
      </c>
      <c r="I251" t="s">
        <v>110</v>
      </c>
      <c r="J251" t="s">
        <v>98</v>
      </c>
      <c r="K251" s="56">
        <v>6.7500000000000004E-2</v>
      </c>
      <c r="L251" s="56">
        <v>7.17E-2</v>
      </c>
      <c r="M251" s="55">
        <v>18106.52</v>
      </c>
      <c r="N251" s="55">
        <v>99.67</v>
      </c>
      <c r="O251" s="55">
        <v>18.046768484000001</v>
      </c>
      <c r="P251" s="56">
        <v>1E-3</v>
      </c>
      <c r="Q251" s="56">
        <v>1E-4</v>
      </c>
    </row>
    <row r="252" spans="1:17">
      <c r="A252" t="s">
        <v>3486</v>
      </c>
      <c r="B252" t="s">
        <v>2196</v>
      </c>
      <c r="C252" t="s">
        <v>2521</v>
      </c>
      <c r="D252" s="111" t="s">
        <v>3562</v>
      </c>
      <c r="E252" t="s">
        <v>610</v>
      </c>
      <c r="F252" t="s">
        <v>285</v>
      </c>
      <c r="G252" t="s">
        <v>127</v>
      </c>
      <c r="H252" s="55">
        <v>1.73</v>
      </c>
      <c r="I252" t="s">
        <v>110</v>
      </c>
      <c r="J252" t="s">
        <v>98</v>
      </c>
      <c r="K252" s="56">
        <v>6.7500000000000004E-2</v>
      </c>
      <c r="L252" s="56">
        <v>7.17E-2</v>
      </c>
      <c r="M252" s="55">
        <v>25108.34</v>
      </c>
      <c r="N252" s="55">
        <v>99.67</v>
      </c>
      <c r="O252" s="55">
        <v>25.025482478000001</v>
      </c>
      <c r="P252" s="56">
        <v>1.4E-3</v>
      </c>
      <c r="Q252" s="56">
        <v>2.0000000000000001E-4</v>
      </c>
    </row>
    <row r="253" spans="1:17">
      <c r="A253" t="s">
        <v>3486</v>
      </c>
      <c r="B253" t="s">
        <v>2196</v>
      </c>
      <c r="C253" t="s">
        <v>2522</v>
      </c>
      <c r="D253" s="111" t="s">
        <v>3562</v>
      </c>
      <c r="E253" t="s">
        <v>610</v>
      </c>
      <c r="F253" t="s">
        <v>523</v>
      </c>
      <c r="G253" t="s">
        <v>127</v>
      </c>
      <c r="H253" s="55">
        <v>1.73</v>
      </c>
      <c r="I253" t="s">
        <v>110</v>
      </c>
      <c r="J253" t="s">
        <v>98</v>
      </c>
      <c r="K253" s="56">
        <v>6.7500000000000004E-2</v>
      </c>
      <c r="L253" s="56">
        <v>7.17E-2</v>
      </c>
      <c r="M253" s="55">
        <v>47008.02</v>
      </c>
      <c r="N253" s="55">
        <v>99.67</v>
      </c>
      <c r="O253" s="55">
        <v>46.852893534000003</v>
      </c>
      <c r="P253" s="56">
        <v>2.5999999999999999E-3</v>
      </c>
      <c r="Q253" s="56">
        <v>4.0000000000000002E-4</v>
      </c>
    </row>
    <row r="254" spans="1:17">
      <c r="A254" t="s">
        <v>3486</v>
      </c>
      <c r="B254" t="s">
        <v>2196</v>
      </c>
      <c r="C254" t="s">
        <v>2523</v>
      </c>
      <c r="D254" s="111" t="s">
        <v>3562</v>
      </c>
      <c r="E254" t="s">
        <v>610</v>
      </c>
      <c r="F254" t="s">
        <v>227</v>
      </c>
      <c r="G254" t="s">
        <v>127</v>
      </c>
      <c r="H254" s="55">
        <v>1.73</v>
      </c>
      <c r="I254" t="s">
        <v>110</v>
      </c>
      <c r="J254" t="s">
        <v>98</v>
      </c>
      <c r="K254" s="56">
        <v>6.7500000000000004E-2</v>
      </c>
      <c r="L254" s="56">
        <v>7.17E-2</v>
      </c>
      <c r="M254" s="55">
        <v>34162.870000000003</v>
      </c>
      <c r="N254" s="55">
        <v>99.67</v>
      </c>
      <c r="O254" s="55">
        <v>34.050132529000003</v>
      </c>
      <c r="P254" s="56">
        <v>1.9E-3</v>
      </c>
      <c r="Q254" s="56">
        <v>2.9999999999999997E-4</v>
      </c>
    </row>
    <row r="255" spans="1:17">
      <c r="A255" t="s">
        <v>3486</v>
      </c>
      <c r="B255" t="s">
        <v>2196</v>
      </c>
      <c r="C255" t="s">
        <v>2524</v>
      </c>
      <c r="D255" s="111" t="s">
        <v>3562</v>
      </c>
      <c r="E255" t="s">
        <v>610</v>
      </c>
      <c r="F255" t="s">
        <v>221</v>
      </c>
      <c r="G255" t="s">
        <v>127</v>
      </c>
      <c r="H255" s="55">
        <v>1.73</v>
      </c>
      <c r="I255" t="s">
        <v>110</v>
      </c>
      <c r="J255" t="s">
        <v>98</v>
      </c>
      <c r="K255" s="56">
        <v>6.7500000000000004E-2</v>
      </c>
      <c r="L255" s="56">
        <v>7.17E-2</v>
      </c>
      <c r="M255" s="55">
        <v>23975.33</v>
      </c>
      <c r="N255" s="55">
        <v>99.67</v>
      </c>
      <c r="O255" s="55">
        <v>23.896211410999999</v>
      </c>
      <c r="P255" s="56">
        <v>1.2999999999999999E-3</v>
      </c>
      <c r="Q255" s="56">
        <v>2.0000000000000001E-4</v>
      </c>
    </row>
    <row r="256" spans="1:17">
      <c r="A256" t="s">
        <v>3486</v>
      </c>
      <c r="B256" t="s">
        <v>2196</v>
      </c>
      <c r="C256" t="s">
        <v>2525</v>
      </c>
      <c r="D256" s="111" t="s">
        <v>3562</v>
      </c>
      <c r="E256" t="s">
        <v>610</v>
      </c>
      <c r="F256" t="s">
        <v>244</v>
      </c>
      <c r="G256" t="s">
        <v>127</v>
      </c>
      <c r="H256" s="55">
        <v>1.73</v>
      </c>
      <c r="I256" t="s">
        <v>110</v>
      </c>
      <c r="J256" t="s">
        <v>98</v>
      </c>
      <c r="K256" s="56">
        <v>6.7500000000000004E-2</v>
      </c>
      <c r="L256" s="56">
        <v>7.17E-2</v>
      </c>
      <c r="M256" s="55">
        <v>36319.96</v>
      </c>
      <c r="N256" s="55">
        <v>99.67</v>
      </c>
      <c r="O256" s="55">
        <v>36.200104132</v>
      </c>
      <c r="P256" s="56">
        <v>2E-3</v>
      </c>
      <c r="Q256" s="56">
        <v>2.9999999999999997E-4</v>
      </c>
    </row>
    <row r="257" spans="1:17">
      <c r="A257" t="s">
        <v>3486</v>
      </c>
      <c r="B257" t="s">
        <v>2196</v>
      </c>
      <c r="C257" t="s">
        <v>2526</v>
      </c>
      <c r="D257" s="111" t="s">
        <v>3562</v>
      </c>
      <c r="E257" t="s">
        <v>610</v>
      </c>
      <c r="F257" t="s">
        <v>247</v>
      </c>
      <c r="G257" t="s">
        <v>127</v>
      </c>
      <c r="H257" s="55">
        <v>1.73</v>
      </c>
      <c r="I257" t="s">
        <v>110</v>
      </c>
      <c r="J257" t="s">
        <v>98</v>
      </c>
      <c r="K257" s="56">
        <v>6.7500000000000004E-2</v>
      </c>
      <c r="L257" s="56">
        <v>7.17E-2</v>
      </c>
      <c r="M257" s="55">
        <v>27161.86</v>
      </c>
      <c r="N257" s="55">
        <v>99.67</v>
      </c>
      <c r="O257" s="55">
        <v>27.072225862</v>
      </c>
      <c r="P257" s="56">
        <v>1.5E-3</v>
      </c>
      <c r="Q257" s="56">
        <v>2.0000000000000001E-4</v>
      </c>
    </row>
    <row r="258" spans="1:17">
      <c r="A258" t="s">
        <v>3486</v>
      </c>
      <c r="B258" t="s">
        <v>2196</v>
      </c>
      <c r="C258" t="s">
        <v>2507</v>
      </c>
      <c r="D258" s="111" t="s">
        <v>3562</v>
      </c>
      <c r="E258" t="s">
        <v>610</v>
      </c>
      <c r="F258" t="s">
        <v>764</v>
      </c>
      <c r="G258" t="s">
        <v>127</v>
      </c>
      <c r="H258" s="55">
        <v>1.82</v>
      </c>
      <c r="I258" t="s">
        <v>110</v>
      </c>
      <c r="J258" t="s">
        <v>98</v>
      </c>
      <c r="K258" s="56">
        <v>6.9500000000000006E-2</v>
      </c>
      <c r="L258" s="56">
        <v>7.1400000000000005E-2</v>
      </c>
      <c r="M258" s="55">
        <v>34922.35</v>
      </c>
      <c r="N258" s="55">
        <v>100.05</v>
      </c>
      <c r="O258" s="55">
        <v>34.939811175000003</v>
      </c>
      <c r="P258" s="56">
        <v>1.9E-3</v>
      </c>
      <c r="Q258" s="56">
        <v>2.9999999999999997E-4</v>
      </c>
    </row>
    <row r="259" spans="1:17">
      <c r="A259" t="s">
        <v>3486</v>
      </c>
      <c r="B259" t="s">
        <v>2196</v>
      </c>
      <c r="C259" t="s">
        <v>2508</v>
      </c>
      <c r="D259" s="111" t="s">
        <v>3562</v>
      </c>
      <c r="E259" t="s">
        <v>610</v>
      </c>
      <c r="F259" t="s">
        <v>239</v>
      </c>
      <c r="G259" t="s">
        <v>127</v>
      </c>
      <c r="H259" s="55">
        <v>1.82</v>
      </c>
      <c r="I259" t="s">
        <v>110</v>
      </c>
      <c r="J259" t="s">
        <v>98</v>
      </c>
      <c r="K259" s="56">
        <v>6.9500000000000006E-2</v>
      </c>
      <c r="L259" s="56">
        <v>7.1400000000000005E-2</v>
      </c>
      <c r="M259" s="55">
        <v>18412.36</v>
      </c>
      <c r="N259" s="55">
        <v>100.06</v>
      </c>
      <c r="O259" s="55">
        <v>18.423407416</v>
      </c>
      <c r="P259" s="56">
        <v>1E-3</v>
      </c>
      <c r="Q259" s="56">
        <v>2.0000000000000001E-4</v>
      </c>
    </row>
    <row r="260" spans="1:17">
      <c r="A260" t="s">
        <v>3486</v>
      </c>
      <c r="B260" t="s">
        <v>2196</v>
      </c>
      <c r="C260" t="s">
        <v>2509</v>
      </c>
      <c r="D260" s="111" t="s">
        <v>3562</v>
      </c>
      <c r="E260" t="s">
        <v>610</v>
      </c>
      <c r="F260" t="s">
        <v>687</v>
      </c>
      <c r="G260" t="s">
        <v>127</v>
      </c>
      <c r="H260" s="55">
        <v>1.82</v>
      </c>
      <c r="I260" t="s">
        <v>110</v>
      </c>
      <c r="J260" t="s">
        <v>98</v>
      </c>
      <c r="K260" s="56">
        <v>6.9500000000000006E-2</v>
      </c>
      <c r="L260" s="56">
        <v>6.3500000000000001E-2</v>
      </c>
      <c r="M260" s="55">
        <v>35875.86</v>
      </c>
      <c r="N260" s="55">
        <v>101.41</v>
      </c>
      <c r="O260" s="55">
        <v>36.381709626000003</v>
      </c>
      <c r="P260" s="56">
        <v>2E-3</v>
      </c>
      <c r="Q260" s="56">
        <v>2.9999999999999997E-4</v>
      </c>
    </row>
    <row r="261" spans="1:17">
      <c r="A261" t="s">
        <v>3486</v>
      </c>
      <c r="B261" t="s">
        <v>2196</v>
      </c>
      <c r="C261" t="s">
        <v>2510</v>
      </c>
      <c r="D261" s="111" t="s">
        <v>3562</v>
      </c>
      <c r="E261" t="s">
        <v>610</v>
      </c>
      <c r="F261" t="s">
        <v>224</v>
      </c>
      <c r="G261" t="s">
        <v>127</v>
      </c>
      <c r="H261" s="55">
        <v>1.82</v>
      </c>
      <c r="I261" t="s">
        <v>110</v>
      </c>
      <c r="J261" t="s">
        <v>98</v>
      </c>
      <c r="K261" s="56">
        <v>6.9500000000000006E-2</v>
      </c>
      <c r="L261" s="56">
        <v>6.8099999999999994E-2</v>
      </c>
      <c r="M261" s="55">
        <v>22598.93</v>
      </c>
      <c r="N261" s="55">
        <v>100.62</v>
      </c>
      <c r="O261" s="55">
        <v>22.739043366000001</v>
      </c>
      <c r="P261" s="56">
        <v>1.1999999999999999E-3</v>
      </c>
      <c r="Q261" s="56">
        <v>2.0000000000000001E-4</v>
      </c>
    </row>
    <row r="262" spans="1:17">
      <c r="A262" t="s">
        <v>3486</v>
      </c>
      <c r="B262" t="s">
        <v>2196</v>
      </c>
      <c r="C262" t="s">
        <v>2506</v>
      </c>
      <c r="D262" s="111" t="s">
        <v>3562</v>
      </c>
      <c r="E262" t="s">
        <v>610</v>
      </c>
      <c r="F262" t="s">
        <v>230</v>
      </c>
      <c r="G262" t="s">
        <v>127</v>
      </c>
      <c r="H262" s="55">
        <v>1.73</v>
      </c>
      <c r="I262" t="s">
        <v>110</v>
      </c>
      <c r="J262" t="s">
        <v>98</v>
      </c>
      <c r="K262" s="56">
        <v>6.7500000000000004E-2</v>
      </c>
      <c r="L262" s="56">
        <v>7.17E-2</v>
      </c>
      <c r="M262" s="55">
        <v>20665</v>
      </c>
      <c r="N262" s="55">
        <v>99.67</v>
      </c>
      <c r="O262" s="55">
        <v>20.596805499999999</v>
      </c>
      <c r="P262" s="56">
        <v>1.1000000000000001E-3</v>
      </c>
      <c r="Q262" s="56">
        <v>2.0000000000000001E-4</v>
      </c>
    </row>
    <row r="263" spans="1:17">
      <c r="A263" t="s">
        <v>3533</v>
      </c>
      <c r="B263" t="s">
        <v>2154</v>
      </c>
      <c r="C263" t="s">
        <v>2512</v>
      </c>
      <c r="D263" s="111" t="s">
        <v>3562</v>
      </c>
      <c r="E263" t="s">
        <v>626</v>
      </c>
      <c r="F263" t="s">
        <v>236</v>
      </c>
      <c r="G263" t="s">
        <v>175</v>
      </c>
      <c r="H263" s="55">
        <v>3.8</v>
      </c>
      <c r="I263" t="s">
        <v>545</v>
      </c>
      <c r="J263" t="s">
        <v>98</v>
      </c>
      <c r="K263" s="56">
        <v>3.3599999999999998E-2</v>
      </c>
      <c r="L263" s="56">
        <v>2.98E-2</v>
      </c>
      <c r="M263" s="55">
        <v>76960.81</v>
      </c>
      <c r="N263" s="55">
        <v>103.78</v>
      </c>
      <c r="O263" s="55">
        <v>79.869928618000003</v>
      </c>
      <c r="P263" s="56">
        <v>4.4000000000000003E-3</v>
      </c>
      <c r="Q263" s="56">
        <v>6.9999999999999999E-4</v>
      </c>
    </row>
    <row r="264" spans="1:17">
      <c r="A264" t="s">
        <v>3534</v>
      </c>
      <c r="B264" t="s">
        <v>2196</v>
      </c>
      <c r="C264" t="s">
        <v>2504</v>
      </c>
      <c r="D264" s="111" t="s">
        <v>3562</v>
      </c>
      <c r="E264" t="s">
        <v>857</v>
      </c>
      <c r="F264" t="s">
        <v>2505</v>
      </c>
      <c r="G264" t="s">
        <v>1975</v>
      </c>
      <c r="H264" s="55">
        <v>2.29</v>
      </c>
      <c r="I264" t="s">
        <v>110</v>
      </c>
      <c r="J264" t="s">
        <v>98</v>
      </c>
      <c r="K264" s="56">
        <v>2.1600000000000001E-2</v>
      </c>
      <c r="L264" s="56">
        <v>2.3699999999999999E-2</v>
      </c>
      <c r="M264" s="55">
        <v>32207.26</v>
      </c>
      <c r="N264" s="55">
        <v>112.3</v>
      </c>
      <c r="O264" s="55">
        <v>36.168752980000001</v>
      </c>
      <c r="P264" s="56">
        <v>2E-3</v>
      </c>
      <c r="Q264" s="56">
        <v>2.9999999999999997E-4</v>
      </c>
    </row>
    <row r="265" spans="1:17">
      <c r="A265" s="61" t="s">
        <v>3535</v>
      </c>
      <c r="B265" t="s">
        <v>2196</v>
      </c>
      <c r="C265" t="s">
        <v>2527</v>
      </c>
      <c r="D265" s="111" t="s">
        <v>3562</v>
      </c>
      <c r="E265" t="s">
        <v>644</v>
      </c>
      <c r="F265" t="s">
        <v>2528</v>
      </c>
      <c r="G265" t="s">
        <v>127</v>
      </c>
      <c r="H265" s="55">
        <v>9.36</v>
      </c>
      <c r="I265" t="s">
        <v>110</v>
      </c>
      <c r="J265" t="s">
        <v>98</v>
      </c>
      <c r="K265" s="56">
        <v>6.7000000000000004E-2</v>
      </c>
      <c r="L265" s="56">
        <v>3.4099999999999998E-2</v>
      </c>
      <c r="M265" s="55">
        <v>47521.42</v>
      </c>
      <c r="N265" s="55">
        <v>151.47999999999999</v>
      </c>
      <c r="O265" s="55">
        <v>71.985447015999995</v>
      </c>
      <c r="P265" s="56">
        <v>3.8999999999999998E-3</v>
      </c>
      <c r="Q265" s="56">
        <v>5.9999999999999995E-4</v>
      </c>
    </row>
    <row r="266" spans="1:17">
      <c r="A266" t="s">
        <v>3489</v>
      </c>
      <c r="B266" t="s">
        <v>2154</v>
      </c>
      <c r="C266" t="s">
        <v>2535</v>
      </c>
      <c r="D266" s="111" t="s">
        <v>3562</v>
      </c>
      <c r="E266" t="s">
        <v>644</v>
      </c>
      <c r="F266" t="s">
        <v>2536</v>
      </c>
      <c r="G266" t="s">
        <v>127</v>
      </c>
      <c r="H266" s="55">
        <v>3.37</v>
      </c>
      <c r="I266" t="s">
        <v>336</v>
      </c>
      <c r="J266" t="s">
        <v>98</v>
      </c>
      <c r="K266" s="56">
        <v>4.4299999999999999E-2</v>
      </c>
      <c r="L266" s="56">
        <v>4.19E-2</v>
      </c>
      <c r="M266" s="55">
        <v>58894.05</v>
      </c>
      <c r="N266" s="55">
        <v>102.62</v>
      </c>
      <c r="O266" s="55">
        <v>60.437074109999998</v>
      </c>
      <c r="P266" s="56">
        <v>3.3E-3</v>
      </c>
      <c r="Q266" s="56">
        <v>5.0000000000000001E-4</v>
      </c>
    </row>
    <row r="267" spans="1:17">
      <c r="A267" t="s">
        <v>3484</v>
      </c>
      <c r="B267" t="s">
        <v>2154</v>
      </c>
      <c r="C267" t="s">
        <v>2534</v>
      </c>
      <c r="D267" s="111" t="s">
        <v>3562</v>
      </c>
      <c r="E267" t="s">
        <v>644</v>
      </c>
      <c r="F267" t="s">
        <v>247</v>
      </c>
      <c r="G267" t="s">
        <v>127</v>
      </c>
      <c r="H267" s="55">
        <v>2.2999999999999998</v>
      </c>
      <c r="I267" t="s">
        <v>336</v>
      </c>
      <c r="J267" t="s">
        <v>98</v>
      </c>
      <c r="K267" s="56">
        <v>5.2200000000000003E-2</v>
      </c>
      <c r="L267" s="56">
        <v>5.79E-2</v>
      </c>
      <c r="M267" s="55">
        <v>39262.699999999997</v>
      </c>
      <c r="N267" s="55">
        <v>99.81</v>
      </c>
      <c r="O267" s="55">
        <v>39.18810087</v>
      </c>
      <c r="P267" s="56">
        <v>2.0999999999999999E-3</v>
      </c>
      <c r="Q267" s="56">
        <v>2.9999999999999997E-4</v>
      </c>
    </row>
    <row r="268" spans="1:17">
      <c r="A268" t="s">
        <v>3511</v>
      </c>
      <c r="B268" t="s">
        <v>2196</v>
      </c>
      <c r="C268" t="s">
        <v>2531</v>
      </c>
      <c r="D268" s="111" t="s">
        <v>3562</v>
      </c>
      <c r="E268" t="s">
        <v>644</v>
      </c>
      <c r="F268" t="s">
        <v>288</v>
      </c>
      <c r="G268" t="s">
        <v>127</v>
      </c>
      <c r="H268" s="55">
        <v>5.32</v>
      </c>
      <c r="I268" t="s">
        <v>669</v>
      </c>
      <c r="J268" t="s">
        <v>98</v>
      </c>
      <c r="K268" s="56">
        <v>3.49E-2</v>
      </c>
      <c r="L268" s="56">
        <v>4.4699999999999997E-2</v>
      </c>
      <c r="M268" s="55">
        <v>5038.0600000000004</v>
      </c>
      <c r="N268" s="55">
        <v>99.98</v>
      </c>
      <c r="O268" s="55">
        <v>5.0370523880000002</v>
      </c>
      <c r="P268" s="56">
        <v>2.9999999999999997E-4</v>
      </c>
      <c r="Q268" s="56">
        <v>0</v>
      </c>
    </row>
    <row r="269" spans="1:17">
      <c r="A269" t="s">
        <v>3511</v>
      </c>
      <c r="B269" t="s">
        <v>2196</v>
      </c>
      <c r="C269" t="s">
        <v>2532</v>
      </c>
      <c r="D269" s="111" t="s">
        <v>3562</v>
      </c>
      <c r="E269" t="s">
        <v>644</v>
      </c>
      <c r="F269" t="s">
        <v>288</v>
      </c>
      <c r="G269" t="s">
        <v>127</v>
      </c>
      <c r="H269" s="55">
        <v>5.36</v>
      </c>
      <c r="I269" t="s">
        <v>669</v>
      </c>
      <c r="J269" t="s">
        <v>98</v>
      </c>
      <c r="K269" s="56">
        <v>3.49E-2</v>
      </c>
      <c r="L269" s="56">
        <v>4.4699999999999997E-2</v>
      </c>
      <c r="M269" s="55">
        <v>6130.14</v>
      </c>
      <c r="N269" s="55">
        <v>99.97</v>
      </c>
      <c r="O269" s="55">
        <v>6.1283009579999996</v>
      </c>
      <c r="P269" s="56">
        <v>2.9999999999999997E-4</v>
      </c>
      <c r="Q269" s="56">
        <v>1E-4</v>
      </c>
    </row>
    <row r="270" spans="1:17">
      <c r="A270" t="s">
        <v>3511</v>
      </c>
      <c r="B270" t="s">
        <v>2196</v>
      </c>
      <c r="C270" t="s">
        <v>2533</v>
      </c>
      <c r="D270" s="111" t="s">
        <v>3562</v>
      </c>
      <c r="E270" t="s">
        <v>644</v>
      </c>
      <c r="F270" t="s">
        <v>288</v>
      </c>
      <c r="G270" t="s">
        <v>127</v>
      </c>
      <c r="H270" s="55">
        <v>5.52</v>
      </c>
      <c r="I270" t="s">
        <v>669</v>
      </c>
      <c r="J270" t="s">
        <v>98</v>
      </c>
      <c r="K270" s="56">
        <v>3.49E-2</v>
      </c>
      <c r="L270" s="56">
        <v>4.4499999999999998E-2</v>
      </c>
      <c r="M270" s="55">
        <v>3646.13</v>
      </c>
      <c r="N270" s="55">
        <v>99.9</v>
      </c>
      <c r="O270" s="55">
        <v>3.64248387</v>
      </c>
      <c r="P270" s="56">
        <v>2.0000000000000001E-4</v>
      </c>
      <c r="Q270" s="56">
        <v>0</v>
      </c>
    </row>
    <row r="271" spans="1:17">
      <c r="A271" t="s">
        <v>3511</v>
      </c>
      <c r="B271" t="s">
        <v>2196</v>
      </c>
      <c r="C271" t="s">
        <v>2529</v>
      </c>
      <c r="D271" s="111" t="s">
        <v>3562</v>
      </c>
      <c r="E271" t="s">
        <v>644</v>
      </c>
      <c r="F271" t="s">
        <v>288</v>
      </c>
      <c r="G271" t="s">
        <v>127</v>
      </c>
      <c r="H271" s="55">
        <v>5.4</v>
      </c>
      <c r="I271" t="s">
        <v>669</v>
      </c>
      <c r="J271" t="s">
        <v>98</v>
      </c>
      <c r="K271" s="56">
        <v>3.49E-2</v>
      </c>
      <c r="L271" s="56">
        <v>4.4699999999999997E-2</v>
      </c>
      <c r="M271" s="55">
        <v>4865.38</v>
      </c>
      <c r="N271" s="55">
        <v>99.93</v>
      </c>
      <c r="O271" s="55">
        <v>4.8619742339999998</v>
      </c>
      <c r="P271" s="56">
        <v>2.9999999999999997E-4</v>
      </c>
      <c r="Q271" s="56">
        <v>0</v>
      </c>
    </row>
    <row r="272" spans="1:17">
      <c r="A272" t="s">
        <v>3511</v>
      </c>
      <c r="B272" t="s">
        <v>2196</v>
      </c>
      <c r="C272" t="s">
        <v>2530</v>
      </c>
      <c r="D272" s="111" t="s">
        <v>3562</v>
      </c>
      <c r="E272" t="s">
        <v>644</v>
      </c>
      <c r="F272" t="s">
        <v>288</v>
      </c>
      <c r="G272" t="s">
        <v>127</v>
      </c>
      <c r="H272" s="55">
        <v>5.43</v>
      </c>
      <c r="I272" t="s">
        <v>669</v>
      </c>
      <c r="J272" t="s">
        <v>98</v>
      </c>
      <c r="K272" s="56">
        <v>3.49E-2</v>
      </c>
      <c r="L272" s="56">
        <v>4.4600000000000001E-2</v>
      </c>
      <c r="M272" s="55">
        <v>4028.3</v>
      </c>
      <c r="N272" s="55">
        <v>99.94</v>
      </c>
      <c r="O272" s="55">
        <v>4.0258830200000002</v>
      </c>
      <c r="P272" s="56">
        <v>2.0000000000000001E-4</v>
      </c>
      <c r="Q272" s="56">
        <v>0</v>
      </c>
    </row>
    <row r="273" spans="1:17">
      <c r="A273" t="s">
        <v>3508</v>
      </c>
      <c r="B273" t="s">
        <v>2196</v>
      </c>
      <c r="C273" t="s">
        <v>2333</v>
      </c>
      <c r="D273" s="111" t="s">
        <v>3562</v>
      </c>
      <c r="E273" t="s">
        <v>2810</v>
      </c>
      <c r="F273" t="s">
        <v>2334</v>
      </c>
      <c r="G273" s="111" t="s">
        <v>3562</v>
      </c>
      <c r="H273" s="55">
        <v>1.42</v>
      </c>
      <c r="I273" t="s">
        <v>336</v>
      </c>
      <c r="J273" t="s">
        <v>98</v>
      </c>
      <c r="K273" s="56">
        <v>7.5700000000000003E-2</v>
      </c>
      <c r="L273" s="56">
        <v>7.8399999999999997E-2</v>
      </c>
      <c r="M273" s="55">
        <v>556473.61</v>
      </c>
      <c r="N273" s="55">
        <v>101.68</v>
      </c>
      <c r="O273" s="55">
        <v>565.82236664799996</v>
      </c>
      <c r="P273" s="56">
        <v>3.1E-2</v>
      </c>
      <c r="Q273" s="56">
        <v>4.7000000000000002E-3</v>
      </c>
    </row>
    <row r="274" spans="1:17">
      <c r="A274" t="s">
        <v>3495</v>
      </c>
      <c r="B274" t="s">
        <v>2154</v>
      </c>
      <c r="C274" t="s">
        <v>2546</v>
      </c>
      <c r="D274" s="111" t="s">
        <v>3562</v>
      </c>
      <c r="E274" t="s">
        <v>2810</v>
      </c>
      <c r="F274" t="s">
        <v>2547</v>
      </c>
      <c r="G274" s="111" t="s">
        <v>3562</v>
      </c>
      <c r="H274" s="55">
        <v>0.01</v>
      </c>
      <c r="I274" t="s">
        <v>728</v>
      </c>
      <c r="J274" t="s">
        <v>98</v>
      </c>
      <c r="K274" s="56">
        <v>0</v>
      </c>
      <c r="L274" s="56">
        <v>1E-4</v>
      </c>
      <c r="M274" s="55">
        <v>-342.44</v>
      </c>
      <c r="N274" s="55">
        <v>166.88372100000001</v>
      </c>
      <c r="O274" s="55">
        <v>-0.57147661419240003</v>
      </c>
      <c r="P274" s="56">
        <v>0</v>
      </c>
      <c r="Q274" s="56">
        <v>0</v>
      </c>
    </row>
    <row r="275" spans="1:17">
      <c r="A275" t="s">
        <v>3496</v>
      </c>
      <c r="B275" t="s">
        <v>2154</v>
      </c>
      <c r="C275" t="s">
        <v>2558</v>
      </c>
      <c r="D275" s="111" t="s">
        <v>3562</v>
      </c>
      <c r="E275" t="s">
        <v>2810</v>
      </c>
      <c r="F275" t="s">
        <v>230</v>
      </c>
      <c r="G275" s="111" t="s">
        <v>3562</v>
      </c>
      <c r="H275" s="55">
        <v>3</v>
      </c>
      <c r="I275" t="s">
        <v>591</v>
      </c>
      <c r="J275" t="s">
        <v>98</v>
      </c>
      <c r="K275" s="56">
        <v>6.5000000000000002E-2</v>
      </c>
      <c r="L275" s="56">
        <v>6.5000000000000002E-2</v>
      </c>
      <c r="M275" s="55">
        <v>259235.88</v>
      </c>
      <c r="N275" s="55">
        <v>107.70966200000015</v>
      </c>
      <c r="O275" s="55">
        <v>279.22209013072597</v>
      </c>
      <c r="P275" s="56">
        <v>1.5299999999999999E-2</v>
      </c>
      <c r="Q275" s="56">
        <v>2.3E-3</v>
      </c>
    </row>
    <row r="276" spans="1:17">
      <c r="A276" t="s">
        <v>3473</v>
      </c>
      <c r="B276" t="s">
        <v>2196</v>
      </c>
      <c r="C276" t="s">
        <v>2548</v>
      </c>
      <c r="D276" s="111" t="s">
        <v>3562</v>
      </c>
      <c r="E276" t="s">
        <v>2810</v>
      </c>
      <c r="F276" t="s">
        <v>2549</v>
      </c>
      <c r="G276" s="111" t="s">
        <v>3562</v>
      </c>
      <c r="H276" s="55">
        <v>4.6900000000000004</v>
      </c>
      <c r="I276" t="s">
        <v>336</v>
      </c>
      <c r="J276" t="s">
        <v>98</v>
      </c>
      <c r="K276" s="56">
        <v>0.05</v>
      </c>
      <c r="L276" s="56">
        <v>6.9900000000000004E-2</v>
      </c>
      <c r="M276" s="55">
        <v>58813.08</v>
      </c>
      <c r="N276" s="55">
        <v>95.84</v>
      </c>
      <c r="O276" s="55">
        <v>56.366455872000003</v>
      </c>
      <c r="P276" s="56">
        <v>3.0999999999999999E-3</v>
      </c>
      <c r="Q276" s="56">
        <v>5.0000000000000001E-4</v>
      </c>
    </row>
    <row r="277" spans="1:17">
      <c r="A277" t="s">
        <v>3473</v>
      </c>
      <c r="B277" t="s">
        <v>2196</v>
      </c>
      <c r="C277" t="s">
        <v>2550</v>
      </c>
      <c r="D277" s="111" t="s">
        <v>3562</v>
      </c>
      <c r="E277" t="s">
        <v>2810</v>
      </c>
      <c r="F277" t="s">
        <v>2551</v>
      </c>
      <c r="G277" s="111" t="s">
        <v>3562</v>
      </c>
      <c r="H277" s="55">
        <v>4.6900000000000004</v>
      </c>
      <c r="I277" t="s">
        <v>336</v>
      </c>
      <c r="J277" t="s">
        <v>98</v>
      </c>
      <c r="K277" s="56">
        <v>0.05</v>
      </c>
      <c r="L277" s="56">
        <v>6.7100000000000007E-2</v>
      </c>
      <c r="M277" s="55">
        <v>42639.41</v>
      </c>
      <c r="N277" s="55">
        <v>96.56</v>
      </c>
      <c r="O277" s="55">
        <v>41.172614295999999</v>
      </c>
      <c r="P277" s="56">
        <v>2.3E-3</v>
      </c>
      <c r="Q277" s="56">
        <v>2.9999999999999997E-4</v>
      </c>
    </row>
    <row r="278" spans="1:17">
      <c r="A278" t="s">
        <v>3473</v>
      </c>
      <c r="B278" t="s">
        <v>2196</v>
      </c>
      <c r="C278" t="s">
        <v>2552</v>
      </c>
      <c r="D278" s="111" t="s">
        <v>3562</v>
      </c>
      <c r="E278" t="s">
        <v>2810</v>
      </c>
      <c r="F278" t="s">
        <v>2553</v>
      </c>
      <c r="G278" s="111" t="s">
        <v>3562</v>
      </c>
      <c r="H278" s="55">
        <v>4.6900000000000004</v>
      </c>
      <c r="I278" t="s">
        <v>336</v>
      </c>
      <c r="J278" t="s">
        <v>98</v>
      </c>
      <c r="K278" s="56">
        <v>0.05</v>
      </c>
      <c r="L278" s="56">
        <v>4.1799999999999997E-2</v>
      </c>
      <c r="M278" s="55">
        <v>20334.32</v>
      </c>
      <c r="N278" s="55">
        <v>107.78</v>
      </c>
      <c r="O278" s="55">
        <v>21.916330095999999</v>
      </c>
      <c r="P278" s="56">
        <v>1.1999999999999999E-3</v>
      </c>
      <c r="Q278" s="56">
        <v>2.0000000000000001E-4</v>
      </c>
    </row>
    <row r="279" spans="1:17">
      <c r="A279" t="s">
        <v>3473</v>
      </c>
      <c r="B279" t="s">
        <v>2196</v>
      </c>
      <c r="C279" t="s">
        <v>2554</v>
      </c>
      <c r="D279" s="111" t="s">
        <v>3562</v>
      </c>
      <c r="E279" t="s">
        <v>2810</v>
      </c>
      <c r="F279" t="s">
        <v>2555</v>
      </c>
      <c r="G279" s="111" t="s">
        <v>3562</v>
      </c>
      <c r="H279" s="55">
        <v>4.6900000000000004</v>
      </c>
      <c r="I279" t="s">
        <v>336</v>
      </c>
      <c r="J279" t="s">
        <v>98</v>
      </c>
      <c r="K279" s="56">
        <v>0.05</v>
      </c>
      <c r="L279" s="56">
        <v>5.2499999999999998E-2</v>
      </c>
      <c r="M279" s="55">
        <v>18362.12</v>
      </c>
      <c r="N279" s="55">
        <v>101.37</v>
      </c>
      <c r="O279" s="55">
        <v>18.613681044</v>
      </c>
      <c r="P279" s="56">
        <v>1E-3</v>
      </c>
      <c r="Q279" s="56">
        <v>2.0000000000000001E-4</v>
      </c>
    </row>
    <row r="280" spans="1:17">
      <c r="A280" t="s">
        <v>3473</v>
      </c>
      <c r="B280" t="s">
        <v>2196</v>
      </c>
      <c r="C280" t="s">
        <v>2556</v>
      </c>
      <c r="D280" s="111" t="s">
        <v>3562</v>
      </c>
      <c r="E280" t="s">
        <v>2810</v>
      </c>
      <c r="F280" t="s">
        <v>2557</v>
      </c>
      <c r="G280" s="111" t="s">
        <v>3562</v>
      </c>
      <c r="H280" s="55">
        <v>4.6900000000000004</v>
      </c>
      <c r="I280" t="s">
        <v>336</v>
      </c>
      <c r="J280" t="s">
        <v>98</v>
      </c>
      <c r="K280" s="56">
        <v>0.05</v>
      </c>
      <c r="L280" s="56">
        <v>4.9200000000000001E-2</v>
      </c>
      <c r="M280" s="55">
        <v>21941.54</v>
      </c>
      <c r="N280" s="55">
        <v>101.61</v>
      </c>
      <c r="O280" s="55">
        <v>22.294798793999998</v>
      </c>
      <c r="P280" s="56">
        <v>1.1999999999999999E-3</v>
      </c>
      <c r="Q280" s="56">
        <v>2.0000000000000001E-4</v>
      </c>
    </row>
    <row r="281" spans="1:17">
      <c r="A281" t="s">
        <v>3472</v>
      </c>
      <c r="B281" t="s">
        <v>2196</v>
      </c>
      <c r="C281" t="s">
        <v>2576</v>
      </c>
      <c r="D281" s="111" t="s">
        <v>3562</v>
      </c>
      <c r="E281" t="s">
        <v>2810</v>
      </c>
      <c r="F281" t="s">
        <v>352</v>
      </c>
      <c r="G281" s="111" t="s">
        <v>3562</v>
      </c>
      <c r="H281" s="55">
        <v>5.54</v>
      </c>
      <c r="I281" t="s">
        <v>669</v>
      </c>
      <c r="J281" t="s">
        <v>98</v>
      </c>
      <c r="K281" s="56">
        <v>4.4999999999999998E-2</v>
      </c>
      <c r="L281" s="56">
        <v>9.0700000000000003E-2</v>
      </c>
      <c r="M281" s="55">
        <v>14619.48</v>
      </c>
      <c r="N281" s="55">
        <v>87.22</v>
      </c>
      <c r="O281" s="55">
        <v>12.751110455999999</v>
      </c>
      <c r="P281" s="56">
        <v>6.9999999999999999E-4</v>
      </c>
      <c r="Q281" s="56">
        <v>1E-4</v>
      </c>
    </row>
    <row r="282" spans="1:17">
      <c r="A282" t="s">
        <v>3472</v>
      </c>
      <c r="B282" t="s">
        <v>2196</v>
      </c>
      <c r="C282" t="s">
        <v>2563</v>
      </c>
      <c r="D282" s="111" t="s">
        <v>3562</v>
      </c>
      <c r="E282" t="s">
        <v>2810</v>
      </c>
      <c r="F282" t="s">
        <v>352</v>
      </c>
      <c r="G282" s="111" t="s">
        <v>3562</v>
      </c>
      <c r="H282" s="55">
        <v>5.54</v>
      </c>
      <c r="I282" t="s">
        <v>669</v>
      </c>
      <c r="J282" t="s">
        <v>98</v>
      </c>
      <c r="K282" s="56">
        <v>4.4999999999999998E-2</v>
      </c>
      <c r="L282" s="56">
        <v>9.0700000000000003E-2</v>
      </c>
      <c r="M282" s="55">
        <v>9882.94</v>
      </c>
      <c r="N282" s="55">
        <v>87.75</v>
      </c>
      <c r="O282" s="55">
        <v>8.6722798500000007</v>
      </c>
      <c r="P282" s="56">
        <v>5.0000000000000001E-4</v>
      </c>
      <c r="Q282" s="56">
        <v>1E-4</v>
      </c>
    </row>
    <row r="283" spans="1:17">
      <c r="A283" t="s">
        <v>3472</v>
      </c>
      <c r="B283" t="s">
        <v>2196</v>
      </c>
      <c r="C283" t="s">
        <v>2564</v>
      </c>
      <c r="D283" s="111" t="s">
        <v>3562</v>
      </c>
      <c r="E283" t="s">
        <v>2810</v>
      </c>
      <c r="F283" t="s">
        <v>352</v>
      </c>
      <c r="G283" s="111" t="s">
        <v>3562</v>
      </c>
      <c r="H283" s="55">
        <v>5.54</v>
      </c>
      <c r="I283" t="s">
        <v>669</v>
      </c>
      <c r="J283" t="s">
        <v>98</v>
      </c>
      <c r="K283" s="56">
        <v>4.4999999999999998E-2</v>
      </c>
      <c r="L283" s="56">
        <v>9.0700000000000003E-2</v>
      </c>
      <c r="M283" s="55">
        <v>9094.5400000000009</v>
      </c>
      <c r="N283" s="55">
        <v>87.57</v>
      </c>
      <c r="O283" s="55">
        <v>7.9640886780000004</v>
      </c>
      <c r="P283" s="56">
        <v>4.0000000000000002E-4</v>
      </c>
      <c r="Q283" s="56">
        <v>1E-4</v>
      </c>
    </row>
    <row r="284" spans="1:17">
      <c r="A284" t="s">
        <v>3472</v>
      </c>
      <c r="B284" t="s">
        <v>2196</v>
      </c>
      <c r="C284" t="s">
        <v>2565</v>
      </c>
      <c r="D284" s="111" t="s">
        <v>3562</v>
      </c>
      <c r="E284" t="s">
        <v>2810</v>
      </c>
      <c r="F284" t="s">
        <v>352</v>
      </c>
      <c r="G284" s="111" t="s">
        <v>3562</v>
      </c>
      <c r="H284" s="55">
        <v>5.54</v>
      </c>
      <c r="I284" t="s">
        <v>669</v>
      </c>
      <c r="J284" t="s">
        <v>98</v>
      </c>
      <c r="K284" s="56">
        <v>4.4999999999999998E-2</v>
      </c>
      <c r="L284" s="56">
        <v>9.0700000000000003E-2</v>
      </c>
      <c r="M284" s="55">
        <v>10801.45</v>
      </c>
      <c r="N284" s="55">
        <v>88.46</v>
      </c>
      <c r="O284" s="55">
        <v>9.5549626700000001</v>
      </c>
      <c r="P284" s="56">
        <v>5.0000000000000001E-4</v>
      </c>
      <c r="Q284" s="56">
        <v>1E-4</v>
      </c>
    </row>
    <row r="285" spans="1:17">
      <c r="A285" t="s">
        <v>3472</v>
      </c>
      <c r="B285" t="s">
        <v>2196</v>
      </c>
      <c r="C285" t="s">
        <v>2560</v>
      </c>
      <c r="D285" s="111" t="s">
        <v>3562</v>
      </c>
      <c r="E285" t="s">
        <v>2810</v>
      </c>
      <c r="F285" t="s">
        <v>352</v>
      </c>
      <c r="G285" s="111" t="s">
        <v>3562</v>
      </c>
      <c r="H285" s="55">
        <v>5.54</v>
      </c>
      <c r="I285" t="s">
        <v>669</v>
      </c>
      <c r="J285" t="s">
        <v>98</v>
      </c>
      <c r="K285" s="56">
        <v>4.4999999999999998E-2</v>
      </c>
      <c r="L285" s="56">
        <v>9.0700000000000003E-2</v>
      </c>
      <c r="M285" s="55">
        <v>10503.82</v>
      </c>
      <c r="N285" s="55">
        <v>87.75</v>
      </c>
      <c r="O285" s="55">
        <v>9.2171020499999994</v>
      </c>
      <c r="P285" s="56">
        <v>5.0000000000000001E-4</v>
      </c>
      <c r="Q285" s="56">
        <v>1E-4</v>
      </c>
    </row>
    <row r="286" spans="1:17">
      <c r="A286" t="s">
        <v>3472</v>
      </c>
      <c r="B286" t="s">
        <v>2196</v>
      </c>
      <c r="C286" t="s">
        <v>2566</v>
      </c>
      <c r="D286" s="111" t="s">
        <v>3562</v>
      </c>
      <c r="E286" t="s">
        <v>2810</v>
      </c>
      <c r="F286" t="s">
        <v>352</v>
      </c>
      <c r="G286" s="111" t="s">
        <v>3562</v>
      </c>
      <c r="H286" s="55">
        <v>5.56</v>
      </c>
      <c r="I286" t="s">
        <v>669</v>
      </c>
      <c r="J286" t="s">
        <v>98</v>
      </c>
      <c r="K286" s="56">
        <v>4.4999999999999998E-2</v>
      </c>
      <c r="L286" s="56">
        <v>8.9399999999999993E-2</v>
      </c>
      <c r="M286" s="55">
        <v>7597.62</v>
      </c>
      <c r="N286" s="55">
        <v>88.86</v>
      </c>
      <c r="O286" s="55">
        <v>6.7512451320000002</v>
      </c>
      <c r="P286" s="56">
        <v>4.0000000000000002E-4</v>
      </c>
      <c r="Q286" s="56">
        <v>1E-4</v>
      </c>
    </row>
    <row r="287" spans="1:17">
      <c r="A287" t="s">
        <v>3472</v>
      </c>
      <c r="B287" t="s">
        <v>2196</v>
      </c>
      <c r="C287" t="s">
        <v>2575</v>
      </c>
      <c r="D287" s="111" t="s">
        <v>3562</v>
      </c>
      <c r="E287" t="s">
        <v>2810</v>
      </c>
      <c r="F287" t="s">
        <v>352</v>
      </c>
      <c r="G287" s="111" t="s">
        <v>3562</v>
      </c>
      <c r="H287" s="55">
        <v>5.54</v>
      </c>
      <c r="I287" t="s">
        <v>669</v>
      </c>
      <c r="J287" t="s">
        <v>98</v>
      </c>
      <c r="K287" s="56">
        <v>4.4999999999999998E-2</v>
      </c>
      <c r="L287" s="56">
        <v>9.0700000000000003E-2</v>
      </c>
      <c r="M287" s="55">
        <v>9935.2099999999991</v>
      </c>
      <c r="N287" s="55">
        <v>87.66</v>
      </c>
      <c r="O287" s="55">
        <v>8.7092050860000008</v>
      </c>
      <c r="P287" s="56">
        <v>5.0000000000000001E-4</v>
      </c>
      <c r="Q287" s="56">
        <v>1E-4</v>
      </c>
    </row>
    <row r="288" spans="1:17">
      <c r="A288" t="s">
        <v>3472</v>
      </c>
      <c r="B288" t="s">
        <v>2196</v>
      </c>
      <c r="C288" t="s">
        <v>2561</v>
      </c>
      <c r="D288" s="111" t="s">
        <v>3562</v>
      </c>
      <c r="E288" t="s">
        <v>2810</v>
      </c>
      <c r="F288" t="s">
        <v>352</v>
      </c>
      <c r="G288" s="111" t="s">
        <v>3562</v>
      </c>
      <c r="H288" s="55">
        <v>5.54</v>
      </c>
      <c r="I288" t="s">
        <v>669</v>
      </c>
      <c r="J288" t="s">
        <v>98</v>
      </c>
      <c r="K288" s="56">
        <v>4.4999999999999998E-2</v>
      </c>
      <c r="L288" s="56">
        <v>9.0700000000000003E-2</v>
      </c>
      <c r="M288" s="55">
        <v>4070.92</v>
      </c>
      <c r="N288" s="55">
        <v>87.66</v>
      </c>
      <c r="O288" s="55">
        <v>3.5685684719999999</v>
      </c>
      <c r="P288" s="56">
        <v>2.0000000000000001E-4</v>
      </c>
      <c r="Q288" s="56">
        <v>0</v>
      </c>
    </row>
    <row r="289" spans="1:17">
      <c r="A289" t="s">
        <v>3472</v>
      </c>
      <c r="B289" t="s">
        <v>2196</v>
      </c>
      <c r="C289" t="s">
        <v>2573</v>
      </c>
      <c r="D289" s="111" t="s">
        <v>3562</v>
      </c>
      <c r="E289" t="s">
        <v>2810</v>
      </c>
      <c r="F289" t="s">
        <v>352</v>
      </c>
      <c r="G289" s="111" t="s">
        <v>3562</v>
      </c>
      <c r="H289" s="55">
        <v>5.54</v>
      </c>
      <c r="I289" t="s">
        <v>669</v>
      </c>
      <c r="J289" t="s">
        <v>98</v>
      </c>
      <c r="K289" s="56">
        <v>4.4999999999999998E-2</v>
      </c>
      <c r="L289" s="56">
        <v>9.0700000000000003E-2</v>
      </c>
      <c r="M289" s="55">
        <v>3079.89</v>
      </c>
      <c r="N289" s="55">
        <v>87.84</v>
      </c>
      <c r="O289" s="55">
        <v>2.7053753760000001</v>
      </c>
      <c r="P289" s="56">
        <v>1E-4</v>
      </c>
      <c r="Q289" s="56">
        <v>0</v>
      </c>
    </row>
    <row r="290" spans="1:17">
      <c r="A290" t="s">
        <v>3472</v>
      </c>
      <c r="B290" t="s">
        <v>2196</v>
      </c>
      <c r="C290" t="s">
        <v>2572</v>
      </c>
      <c r="D290" s="111" t="s">
        <v>3562</v>
      </c>
      <c r="E290" t="s">
        <v>2810</v>
      </c>
      <c r="F290" t="s">
        <v>352</v>
      </c>
      <c r="G290" s="111" t="s">
        <v>3562</v>
      </c>
      <c r="H290" s="55">
        <v>5.54</v>
      </c>
      <c r="I290" t="s">
        <v>669</v>
      </c>
      <c r="J290" t="s">
        <v>98</v>
      </c>
      <c r="K290" s="56">
        <v>4.4999999999999998E-2</v>
      </c>
      <c r="L290" s="56">
        <v>9.0700000000000003E-2</v>
      </c>
      <c r="M290" s="55">
        <v>19738.25</v>
      </c>
      <c r="N290" s="55">
        <v>88.37</v>
      </c>
      <c r="O290" s="55">
        <v>17.442691525000001</v>
      </c>
      <c r="P290" s="56">
        <v>1E-3</v>
      </c>
      <c r="Q290" s="56">
        <v>1E-4</v>
      </c>
    </row>
    <row r="291" spans="1:17">
      <c r="A291" t="s">
        <v>3472</v>
      </c>
      <c r="B291" t="s">
        <v>2196</v>
      </c>
      <c r="C291" t="s">
        <v>2574</v>
      </c>
      <c r="D291" s="111" t="s">
        <v>3562</v>
      </c>
      <c r="E291" t="s">
        <v>2810</v>
      </c>
      <c r="F291" t="s">
        <v>352</v>
      </c>
      <c r="G291" s="111" t="s">
        <v>3562</v>
      </c>
      <c r="H291" s="55">
        <v>5.54</v>
      </c>
      <c r="I291" t="s">
        <v>669</v>
      </c>
      <c r="J291" t="s">
        <v>98</v>
      </c>
      <c r="K291" s="56">
        <v>4.4999999999999998E-2</v>
      </c>
      <c r="L291" s="56">
        <v>9.0700000000000003E-2</v>
      </c>
      <c r="M291" s="55">
        <v>3712.26</v>
      </c>
      <c r="N291" s="55">
        <v>87.92</v>
      </c>
      <c r="O291" s="55">
        <v>3.263818992</v>
      </c>
      <c r="P291" s="56">
        <v>2.0000000000000001E-4</v>
      </c>
      <c r="Q291" s="56">
        <v>0</v>
      </c>
    </row>
    <row r="292" spans="1:17">
      <c r="A292" t="s">
        <v>3472</v>
      </c>
      <c r="B292" t="s">
        <v>2196</v>
      </c>
      <c r="C292" t="s">
        <v>2567</v>
      </c>
      <c r="D292" s="111" t="s">
        <v>3562</v>
      </c>
      <c r="E292" t="s">
        <v>2810</v>
      </c>
      <c r="F292" t="s">
        <v>352</v>
      </c>
      <c r="G292" s="111" t="s">
        <v>3562</v>
      </c>
      <c r="H292" s="55">
        <v>5.54</v>
      </c>
      <c r="I292" t="s">
        <v>669</v>
      </c>
      <c r="J292" t="s">
        <v>98</v>
      </c>
      <c r="K292" s="56">
        <v>4.4999999999999998E-2</v>
      </c>
      <c r="L292" s="56">
        <v>9.0700000000000003E-2</v>
      </c>
      <c r="M292" s="55">
        <v>4677.91</v>
      </c>
      <c r="N292" s="55">
        <v>88.28</v>
      </c>
      <c r="O292" s="55">
        <v>4.1296589480000003</v>
      </c>
      <c r="P292" s="56">
        <v>2.0000000000000001E-4</v>
      </c>
      <c r="Q292" s="56">
        <v>0</v>
      </c>
    </row>
    <row r="293" spans="1:17">
      <c r="A293" t="s">
        <v>3472</v>
      </c>
      <c r="B293" t="s">
        <v>2196</v>
      </c>
      <c r="C293" t="s">
        <v>2568</v>
      </c>
      <c r="D293" s="111" t="s">
        <v>3562</v>
      </c>
      <c r="E293" t="s">
        <v>2810</v>
      </c>
      <c r="F293" t="s">
        <v>352</v>
      </c>
      <c r="G293" s="111" t="s">
        <v>3562</v>
      </c>
      <c r="H293" s="55">
        <v>5.54</v>
      </c>
      <c r="I293" t="s">
        <v>669</v>
      </c>
      <c r="J293" t="s">
        <v>98</v>
      </c>
      <c r="K293" s="56">
        <v>4.4999999999999998E-2</v>
      </c>
      <c r="L293" s="56">
        <v>9.0700000000000003E-2</v>
      </c>
      <c r="M293" s="55">
        <v>1449.38</v>
      </c>
      <c r="N293" s="55">
        <v>87.67</v>
      </c>
      <c r="O293" s="55">
        <v>1.2706714459999999</v>
      </c>
      <c r="P293" s="56">
        <v>1E-4</v>
      </c>
      <c r="Q293" s="56">
        <v>0</v>
      </c>
    </row>
    <row r="294" spans="1:17">
      <c r="A294" t="s">
        <v>3472</v>
      </c>
      <c r="B294" t="s">
        <v>2196</v>
      </c>
      <c r="C294" t="s">
        <v>2569</v>
      </c>
      <c r="D294" s="111" t="s">
        <v>3562</v>
      </c>
      <c r="E294" t="s">
        <v>2810</v>
      </c>
      <c r="F294" t="s">
        <v>352</v>
      </c>
      <c r="G294" s="111" t="s">
        <v>3562</v>
      </c>
      <c r="H294" s="55">
        <v>5.43</v>
      </c>
      <c r="I294" t="s">
        <v>669</v>
      </c>
      <c r="J294" t="s">
        <v>98</v>
      </c>
      <c r="K294" s="56">
        <v>4.4999999999999998E-2</v>
      </c>
      <c r="L294" s="56">
        <v>9.1499999999999998E-2</v>
      </c>
      <c r="M294" s="55">
        <v>1082.95</v>
      </c>
      <c r="N294" s="55">
        <v>88.28</v>
      </c>
      <c r="O294" s="55">
        <v>0.95602825999999996</v>
      </c>
      <c r="P294" s="56">
        <v>1E-4</v>
      </c>
      <c r="Q294" s="56">
        <v>0</v>
      </c>
    </row>
    <row r="295" spans="1:17">
      <c r="A295" t="s">
        <v>3472</v>
      </c>
      <c r="B295" t="s">
        <v>2196</v>
      </c>
      <c r="C295" t="s">
        <v>2570</v>
      </c>
      <c r="D295" s="111" t="s">
        <v>3562</v>
      </c>
      <c r="E295" t="s">
        <v>2810</v>
      </c>
      <c r="F295" t="s">
        <v>352</v>
      </c>
      <c r="G295" s="111" t="s">
        <v>3562</v>
      </c>
      <c r="H295" s="55">
        <v>5.58</v>
      </c>
      <c r="I295" t="s">
        <v>669</v>
      </c>
      <c r="J295" t="s">
        <v>98</v>
      </c>
      <c r="K295" s="56">
        <v>4.4999999999999998E-2</v>
      </c>
      <c r="L295" s="56">
        <v>8.7800000000000003E-2</v>
      </c>
      <c r="M295" s="55">
        <v>2716.87</v>
      </c>
      <c r="N295" s="55">
        <v>88.28</v>
      </c>
      <c r="O295" s="55">
        <v>2.3984528360000001</v>
      </c>
      <c r="P295" s="56">
        <v>1E-4</v>
      </c>
      <c r="Q295" s="56">
        <v>0</v>
      </c>
    </row>
    <row r="296" spans="1:17">
      <c r="A296" t="s">
        <v>3472</v>
      </c>
      <c r="B296" t="s">
        <v>2196</v>
      </c>
      <c r="C296" t="s">
        <v>2571</v>
      </c>
      <c r="D296" s="111" t="s">
        <v>3562</v>
      </c>
      <c r="E296" t="s">
        <v>2810</v>
      </c>
      <c r="F296" t="s">
        <v>352</v>
      </c>
      <c r="G296" s="111" t="s">
        <v>3562</v>
      </c>
      <c r="H296" s="55">
        <v>5.54</v>
      </c>
      <c r="I296" t="s">
        <v>669</v>
      </c>
      <c r="J296" t="s">
        <v>98</v>
      </c>
      <c r="K296" s="56">
        <v>4.4999999999999998E-2</v>
      </c>
      <c r="L296" s="56">
        <v>9.0700000000000003E-2</v>
      </c>
      <c r="M296" s="55">
        <v>2802.15</v>
      </c>
      <c r="N296" s="55">
        <v>86.97</v>
      </c>
      <c r="O296" s="55">
        <v>2.437029855</v>
      </c>
      <c r="P296" s="56">
        <v>1E-4</v>
      </c>
      <c r="Q296" s="56">
        <v>0</v>
      </c>
    </row>
    <row r="297" spans="1:17">
      <c r="A297" t="s">
        <v>3472</v>
      </c>
      <c r="B297" t="s">
        <v>2196</v>
      </c>
      <c r="C297" t="s">
        <v>2559</v>
      </c>
      <c r="D297" s="111" t="s">
        <v>3562</v>
      </c>
      <c r="E297" t="s">
        <v>2810</v>
      </c>
      <c r="F297" t="s">
        <v>352</v>
      </c>
      <c r="G297" s="111" t="s">
        <v>3562</v>
      </c>
      <c r="H297" s="55">
        <v>5.54</v>
      </c>
      <c r="I297" t="s">
        <v>669</v>
      </c>
      <c r="J297" t="s">
        <v>98</v>
      </c>
      <c r="K297" s="56">
        <v>4.4999999999999998E-2</v>
      </c>
      <c r="L297" s="56">
        <v>9.0700000000000003E-2</v>
      </c>
      <c r="M297" s="55">
        <v>2868.19</v>
      </c>
      <c r="N297" s="55">
        <v>86.88</v>
      </c>
      <c r="O297" s="55">
        <v>2.491883472</v>
      </c>
      <c r="P297" s="56">
        <v>1E-4</v>
      </c>
      <c r="Q297" s="56">
        <v>0</v>
      </c>
    </row>
    <row r="298" spans="1:17">
      <c r="A298" t="s">
        <v>3472</v>
      </c>
      <c r="B298" t="s">
        <v>2196</v>
      </c>
      <c r="C298" t="s">
        <v>2562</v>
      </c>
      <c r="D298" s="111" t="s">
        <v>3562</v>
      </c>
      <c r="E298" t="s">
        <v>2810</v>
      </c>
      <c r="F298" t="s">
        <v>352</v>
      </c>
      <c r="G298" s="111" t="s">
        <v>3562</v>
      </c>
      <c r="H298" s="55">
        <v>5.54</v>
      </c>
      <c r="I298" t="s">
        <v>669</v>
      </c>
      <c r="J298" t="s">
        <v>98</v>
      </c>
      <c r="K298" s="56">
        <v>4.4999999999999998E-2</v>
      </c>
      <c r="L298" s="56">
        <v>9.0700000000000003E-2</v>
      </c>
      <c r="M298" s="55">
        <v>5251.84</v>
      </c>
      <c r="N298" s="55">
        <v>87.13</v>
      </c>
      <c r="O298" s="55">
        <v>4.5759281920000001</v>
      </c>
      <c r="P298" s="56">
        <v>2.9999999999999997E-4</v>
      </c>
      <c r="Q298" s="56">
        <v>0</v>
      </c>
    </row>
    <row r="299" spans="1:17">
      <c r="A299" s="80" t="s">
        <v>2577</v>
      </c>
      <c r="B299" s="112" t="s">
        <v>3562</v>
      </c>
      <c r="C299" s="112" t="s">
        <v>3562</v>
      </c>
      <c r="D299" s="113" t="s">
        <v>3562</v>
      </c>
      <c r="E299" s="113" t="s">
        <v>3562</v>
      </c>
      <c r="F299" s="113" t="s">
        <v>3562</v>
      </c>
      <c r="G299" s="113" t="s">
        <v>3562</v>
      </c>
      <c r="H299" s="81">
        <v>0</v>
      </c>
      <c r="I299" s="113" t="s">
        <v>3562</v>
      </c>
      <c r="J299" s="113" t="s">
        <v>3562</v>
      </c>
      <c r="K299" s="113" t="s">
        <v>3562</v>
      </c>
      <c r="L299" s="82">
        <v>0</v>
      </c>
      <c r="M299" s="81">
        <v>0</v>
      </c>
      <c r="N299" s="113" t="s">
        <v>3562</v>
      </c>
      <c r="O299" s="81">
        <v>0</v>
      </c>
      <c r="P299" s="82">
        <v>0</v>
      </c>
      <c r="Q299" s="82">
        <v>0</v>
      </c>
    </row>
    <row r="300" spans="1:17">
      <c r="A300" t="s">
        <v>177</v>
      </c>
      <c r="B300" s="112" t="s">
        <v>3562</v>
      </c>
      <c r="C300" t="s">
        <v>177</v>
      </c>
      <c r="D300" s="113" t="s">
        <v>3562</v>
      </c>
      <c r="E300" t="s">
        <v>177</v>
      </c>
      <c r="F300" s="113" t="s">
        <v>3562</v>
      </c>
      <c r="G300" s="113" t="s">
        <v>3562</v>
      </c>
      <c r="H300" s="55">
        <v>0</v>
      </c>
      <c r="I300" t="s">
        <v>177</v>
      </c>
      <c r="J300" t="s">
        <v>177</v>
      </c>
      <c r="K300" s="56">
        <v>0</v>
      </c>
      <c r="L300" s="56">
        <v>0</v>
      </c>
      <c r="M300" s="55">
        <v>0</v>
      </c>
      <c r="N300" s="55">
        <v>0</v>
      </c>
      <c r="O300" s="55">
        <v>0</v>
      </c>
      <c r="P300" s="56">
        <v>0</v>
      </c>
      <c r="Q300" s="56">
        <v>0</v>
      </c>
    </row>
    <row r="301" spans="1:17">
      <c r="A301" s="80" t="s">
        <v>2578</v>
      </c>
      <c r="B301" s="112" t="s">
        <v>3562</v>
      </c>
      <c r="C301" s="112" t="s">
        <v>3562</v>
      </c>
      <c r="D301" s="113" t="s">
        <v>3562</v>
      </c>
      <c r="E301" s="113" t="s">
        <v>3562</v>
      </c>
      <c r="F301" s="113" t="s">
        <v>3562</v>
      </c>
      <c r="G301" s="113" t="s">
        <v>3562</v>
      </c>
      <c r="H301" s="81">
        <v>0</v>
      </c>
      <c r="I301" s="113" t="s">
        <v>3562</v>
      </c>
      <c r="J301" s="113" t="s">
        <v>3562</v>
      </c>
      <c r="K301" s="113" t="s">
        <v>3562</v>
      </c>
      <c r="L301" s="82">
        <v>0</v>
      </c>
      <c r="M301" s="81">
        <v>0</v>
      </c>
      <c r="N301" s="113" t="s">
        <v>3562</v>
      </c>
      <c r="O301" s="81">
        <v>0</v>
      </c>
      <c r="P301" s="82">
        <v>0</v>
      </c>
      <c r="Q301" s="82">
        <v>0</v>
      </c>
    </row>
    <row r="302" spans="1:17">
      <c r="A302" s="80" t="s">
        <v>2579</v>
      </c>
      <c r="B302" s="112" t="s">
        <v>3562</v>
      </c>
      <c r="C302" s="112" t="s">
        <v>3562</v>
      </c>
      <c r="D302" s="113" t="s">
        <v>3562</v>
      </c>
      <c r="E302" s="113" t="s">
        <v>3562</v>
      </c>
      <c r="F302" s="113" t="s">
        <v>3562</v>
      </c>
      <c r="G302" s="113" t="s">
        <v>3562</v>
      </c>
      <c r="H302" s="81">
        <v>0</v>
      </c>
      <c r="I302" s="113" t="s">
        <v>3562</v>
      </c>
      <c r="J302" s="113" t="s">
        <v>3562</v>
      </c>
      <c r="K302" s="113" t="s">
        <v>3562</v>
      </c>
      <c r="L302" s="82">
        <v>0</v>
      </c>
      <c r="M302" s="81">
        <v>0</v>
      </c>
      <c r="N302" s="113" t="s">
        <v>3562</v>
      </c>
      <c r="O302" s="81">
        <v>0</v>
      </c>
      <c r="P302" s="82">
        <v>0</v>
      </c>
      <c r="Q302" s="82">
        <v>0</v>
      </c>
    </row>
    <row r="303" spans="1:17">
      <c r="A303" t="s">
        <v>177</v>
      </c>
      <c r="B303" s="112" t="s">
        <v>3562</v>
      </c>
      <c r="C303" t="s">
        <v>177</v>
      </c>
      <c r="D303" s="113" t="s">
        <v>3562</v>
      </c>
      <c r="E303" t="s">
        <v>177</v>
      </c>
      <c r="F303" s="113" t="s">
        <v>3562</v>
      </c>
      <c r="G303" s="113" t="s">
        <v>3562</v>
      </c>
      <c r="H303" s="55">
        <v>0</v>
      </c>
      <c r="I303" t="s">
        <v>177</v>
      </c>
      <c r="J303" t="s">
        <v>177</v>
      </c>
      <c r="K303" s="56">
        <v>0</v>
      </c>
      <c r="L303" s="56">
        <v>0</v>
      </c>
      <c r="M303" s="55">
        <v>0</v>
      </c>
      <c r="N303" s="55">
        <v>0</v>
      </c>
      <c r="O303" s="55">
        <v>0</v>
      </c>
      <c r="P303" s="56">
        <v>0</v>
      </c>
      <c r="Q303" s="56">
        <v>0</v>
      </c>
    </row>
    <row r="304" spans="1:17">
      <c r="A304" s="80" t="s">
        <v>2580</v>
      </c>
      <c r="B304" s="112" t="s">
        <v>3562</v>
      </c>
      <c r="C304" s="112" t="s">
        <v>3562</v>
      </c>
      <c r="D304" s="113" t="s">
        <v>3562</v>
      </c>
      <c r="E304" s="113" t="s">
        <v>3562</v>
      </c>
      <c r="F304" s="113" t="s">
        <v>3562</v>
      </c>
      <c r="G304" s="113" t="s">
        <v>3562</v>
      </c>
      <c r="H304" s="81">
        <v>0</v>
      </c>
      <c r="I304" s="113" t="s">
        <v>3562</v>
      </c>
      <c r="J304" s="113" t="s">
        <v>3562</v>
      </c>
      <c r="K304" s="113" t="s">
        <v>3562</v>
      </c>
      <c r="L304" s="82">
        <v>0</v>
      </c>
      <c r="M304" s="81">
        <v>0</v>
      </c>
      <c r="N304" s="113" t="s">
        <v>3562</v>
      </c>
      <c r="O304" s="81">
        <v>0</v>
      </c>
      <c r="P304" s="82">
        <v>0</v>
      </c>
      <c r="Q304" s="82">
        <v>0</v>
      </c>
    </row>
    <row r="305" spans="1:17">
      <c r="A305" t="s">
        <v>177</v>
      </c>
      <c r="B305" s="112" t="s">
        <v>3562</v>
      </c>
      <c r="C305" t="s">
        <v>177</v>
      </c>
      <c r="D305" s="113" t="s">
        <v>3562</v>
      </c>
      <c r="E305" t="s">
        <v>177</v>
      </c>
      <c r="F305" s="113" t="s">
        <v>3562</v>
      </c>
      <c r="G305" s="113" t="s">
        <v>3562</v>
      </c>
      <c r="H305" s="55">
        <v>0</v>
      </c>
      <c r="I305" t="s">
        <v>177</v>
      </c>
      <c r="J305" t="s">
        <v>177</v>
      </c>
      <c r="K305" s="56">
        <v>0</v>
      </c>
      <c r="L305" s="56">
        <v>0</v>
      </c>
      <c r="M305" s="55">
        <v>0</v>
      </c>
      <c r="N305" s="55">
        <v>0</v>
      </c>
      <c r="O305" s="55">
        <v>0</v>
      </c>
      <c r="P305" s="56">
        <v>0</v>
      </c>
      <c r="Q305" s="56">
        <v>0</v>
      </c>
    </row>
    <row r="306" spans="1:17">
      <c r="A306" s="80" t="s">
        <v>2581</v>
      </c>
      <c r="B306" s="112" t="s">
        <v>3562</v>
      </c>
      <c r="C306" s="112" t="s">
        <v>3562</v>
      </c>
      <c r="D306" s="113" t="s">
        <v>3562</v>
      </c>
      <c r="E306" s="113" t="s">
        <v>3562</v>
      </c>
      <c r="F306" s="113" t="s">
        <v>3562</v>
      </c>
      <c r="G306" s="113" t="s">
        <v>3562</v>
      </c>
      <c r="H306" s="81">
        <v>0</v>
      </c>
      <c r="I306" s="113" t="s">
        <v>3562</v>
      </c>
      <c r="J306" s="113" t="s">
        <v>3562</v>
      </c>
      <c r="K306" s="113" t="s">
        <v>3562</v>
      </c>
      <c r="L306" s="82">
        <v>0</v>
      </c>
      <c r="M306" s="81">
        <v>0</v>
      </c>
      <c r="N306" s="113" t="s">
        <v>3562</v>
      </c>
      <c r="O306" s="81">
        <v>0</v>
      </c>
      <c r="P306" s="82">
        <v>0</v>
      </c>
      <c r="Q306" s="82">
        <v>0</v>
      </c>
    </row>
    <row r="307" spans="1:17">
      <c r="A307" t="s">
        <v>177</v>
      </c>
      <c r="B307" s="112" t="s">
        <v>3562</v>
      </c>
      <c r="C307" t="s">
        <v>177</v>
      </c>
      <c r="D307" s="113" t="s">
        <v>3562</v>
      </c>
      <c r="E307" t="s">
        <v>177</v>
      </c>
      <c r="F307" s="113" t="s">
        <v>3562</v>
      </c>
      <c r="G307" s="113" t="s">
        <v>3562</v>
      </c>
      <c r="H307" s="55">
        <v>0</v>
      </c>
      <c r="I307" t="s">
        <v>177</v>
      </c>
      <c r="J307" t="s">
        <v>177</v>
      </c>
      <c r="K307" s="56">
        <v>0</v>
      </c>
      <c r="L307" s="56">
        <v>0</v>
      </c>
      <c r="M307" s="55">
        <v>0</v>
      </c>
      <c r="N307" s="55">
        <v>0</v>
      </c>
      <c r="O307" s="55">
        <v>0</v>
      </c>
      <c r="P307" s="56">
        <v>0</v>
      </c>
      <c r="Q307" s="56">
        <v>0</v>
      </c>
    </row>
    <row r="308" spans="1:17">
      <c r="A308" s="80" t="s">
        <v>2582</v>
      </c>
      <c r="B308" s="112" t="s">
        <v>3562</v>
      </c>
      <c r="C308" s="112" t="s">
        <v>3562</v>
      </c>
      <c r="D308" s="113" t="s">
        <v>3562</v>
      </c>
      <c r="E308" s="113" t="s">
        <v>3562</v>
      </c>
      <c r="F308" s="113" t="s">
        <v>3562</v>
      </c>
      <c r="G308" s="113" t="s">
        <v>3562</v>
      </c>
      <c r="H308" s="81">
        <v>0</v>
      </c>
      <c r="I308" s="113" t="s">
        <v>3562</v>
      </c>
      <c r="J308" s="113" t="s">
        <v>3562</v>
      </c>
      <c r="K308" s="113" t="s">
        <v>3562</v>
      </c>
      <c r="L308" s="82">
        <v>0</v>
      </c>
      <c r="M308" s="81">
        <v>0</v>
      </c>
      <c r="N308" s="113" t="s">
        <v>3562</v>
      </c>
      <c r="O308" s="81">
        <v>0</v>
      </c>
      <c r="P308" s="82">
        <v>0</v>
      </c>
      <c r="Q308" s="82">
        <v>0</v>
      </c>
    </row>
    <row r="309" spans="1:17">
      <c r="A309" t="s">
        <v>177</v>
      </c>
      <c r="B309" s="112" t="s">
        <v>3562</v>
      </c>
      <c r="C309" t="s">
        <v>177</v>
      </c>
      <c r="D309" s="113" t="s">
        <v>3562</v>
      </c>
      <c r="E309" t="s">
        <v>177</v>
      </c>
      <c r="F309" s="113" t="s">
        <v>3562</v>
      </c>
      <c r="G309" s="113" t="s">
        <v>3562</v>
      </c>
      <c r="H309" s="55">
        <v>0</v>
      </c>
      <c r="I309" t="s">
        <v>177</v>
      </c>
      <c r="J309" t="s">
        <v>177</v>
      </c>
      <c r="K309" s="56">
        <v>0</v>
      </c>
      <c r="L309" s="56">
        <v>0</v>
      </c>
      <c r="M309" s="55">
        <v>0</v>
      </c>
      <c r="N309" s="55">
        <v>0</v>
      </c>
      <c r="O309" s="55">
        <v>0</v>
      </c>
      <c r="P309" s="56">
        <v>0</v>
      </c>
      <c r="Q309" s="56">
        <v>0</v>
      </c>
    </row>
    <row r="310" spans="1:17">
      <c r="A310" s="80" t="s">
        <v>184</v>
      </c>
      <c r="B310" s="112" t="s">
        <v>3562</v>
      </c>
      <c r="C310" s="112" t="s">
        <v>3562</v>
      </c>
      <c r="D310" s="113" t="s">
        <v>3562</v>
      </c>
      <c r="E310" s="113" t="s">
        <v>3562</v>
      </c>
      <c r="F310" s="113" t="s">
        <v>3562</v>
      </c>
      <c r="G310" s="113" t="s">
        <v>3562</v>
      </c>
      <c r="H310" s="81">
        <v>2.1</v>
      </c>
      <c r="I310" s="113" t="s">
        <v>3562</v>
      </c>
      <c r="J310" s="113" t="s">
        <v>3562</v>
      </c>
      <c r="K310" s="113" t="s">
        <v>3562</v>
      </c>
      <c r="L310" s="82">
        <v>6.93E-2</v>
      </c>
      <c r="M310" s="81">
        <v>2650631.4</v>
      </c>
      <c r="N310" s="113" t="s">
        <v>3562</v>
      </c>
      <c r="O310" s="81">
        <v>6281.336686037529</v>
      </c>
      <c r="P310" s="82">
        <v>0.34439999999999998</v>
      </c>
      <c r="Q310" s="82">
        <v>5.1700000000000003E-2</v>
      </c>
    </row>
    <row r="311" spans="1:17">
      <c r="A311" s="80" t="s">
        <v>2583</v>
      </c>
      <c r="B311" s="112" t="s">
        <v>3562</v>
      </c>
      <c r="C311" s="112" t="s">
        <v>3562</v>
      </c>
      <c r="D311" s="113" t="s">
        <v>3562</v>
      </c>
      <c r="E311" s="113" t="s">
        <v>3562</v>
      </c>
      <c r="F311" s="113" t="s">
        <v>3562</v>
      </c>
      <c r="G311" s="113" t="s">
        <v>3562</v>
      </c>
      <c r="H311" s="81">
        <v>0</v>
      </c>
      <c r="I311" s="113" t="s">
        <v>3562</v>
      </c>
      <c r="J311" s="113" t="s">
        <v>3562</v>
      </c>
      <c r="K311" s="113" t="s">
        <v>3562</v>
      </c>
      <c r="L311" s="82">
        <v>0</v>
      </c>
      <c r="M311" s="81">
        <v>0</v>
      </c>
      <c r="N311" s="113" t="s">
        <v>3562</v>
      </c>
      <c r="O311" s="81">
        <v>0</v>
      </c>
      <c r="P311" s="82">
        <v>0</v>
      </c>
      <c r="Q311" s="82">
        <v>0</v>
      </c>
    </row>
    <row r="312" spans="1:17">
      <c r="A312" t="s">
        <v>177</v>
      </c>
      <c r="B312" s="112" t="s">
        <v>3562</v>
      </c>
      <c r="C312" t="s">
        <v>177</v>
      </c>
      <c r="D312" s="113" t="s">
        <v>3562</v>
      </c>
      <c r="E312" t="s">
        <v>177</v>
      </c>
      <c r="F312" s="113" t="s">
        <v>3562</v>
      </c>
      <c r="G312" s="113" t="s">
        <v>3562</v>
      </c>
      <c r="H312" s="55">
        <v>0</v>
      </c>
      <c r="I312" t="s">
        <v>177</v>
      </c>
      <c r="J312" t="s">
        <v>177</v>
      </c>
      <c r="K312" s="56">
        <v>0</v>
      </c>
      <c r="L312" s="56">
        <v>0</v>
      </c>
      <c r="M312" s="55">
        <v>0</v>
      </c>
      <c r="N312" s="55">
        <v>0</v>
      </c>
      <c r="O312" s="55">
        <v>0</v>
      </c>
      <c r="P312" s="56">
        <v>0</v>
      </c>
      <c r="Q312" s="56">
        <v>0</v>
      </c>
    </row>
    <row r="313" spans="1:17">
      <c r="A313" s="80" t="s">
        <v>2194</v>
      </c>
      <c r="B313" s="112" t="s">
        <v>3562</v>
      </c>
      <c r="C313" s="112" t="s">
        <v>3562</v>
      </c>
      <c r="D313" s="113" t="s">
        <v>3562</v>
      </c>
      <c r="E313" s="113" t="s">
        <v>3562</v>
      </c>
      <c r="F313" s="113" t="s">
        <v>3562</v>
      </c>
      <c r="G313" s="113" t="s">
        <v>3562</v>
      </c>
      <c r="H313" s="81">
        <v>0</v>
      </c>
      <c r="I313" s="113" t="s">
        <v>3562</v>
      </c>
      <c r="J313" s="113" t="s">
        <v>3562</v>
      </c>
      <c r="K313" s="113" t="s">
        <v>3562</v>
      </c>
      <c r="L313" s="82">
        <v>0</v>
      </c>
      <c r="M313" s="81">
        <v>0</v>
      </c>
      <c r="N313" s="113" t="s">
        <v>3562</v>
      </c>
      <c r="O313" s="81">
        <v>0</v>
      </c>
      <c r="P313" s="82">
        <v>0</v>
      </c>
      <c r="Q313" s="82">
        <v>0</v>
      </c>
    </row>
    <row r="314" spans="1:17">
      <c r="A314" t="s">
        <v>177</v>
      </c>
      <c r="B314" s="112" t="s">
        <v>3562</v>
      </c>
      <c r="C314" t="s">
        <v>177</v>
      </c>
      <c r="D314" s="113" t="s">
        <v>3562</v>
      </c>
      <c r="E314" t="s">
        <v>177</v>
      </c>
      <c r="F314" s="113" t="s">
        <v>3562</v>
      </c>
      <c r="G314" s="113" t="s">
        <v>3562</v>
      </c>
      <c r="H314" s="55">
        <v>0</v>
      </c>
      <c r="I314" t="s">
        <v>177</v>
      </c>
      <c r="J314" t="s">
        <v>177</v>
      </c>
      <c r="K314" s="56">
        <v>0</v>
      </c>
      <c r="L314" s="56">
        <v>0</v>
      </c>
      <c r="M314" s="55">
        <v>0</v>
      </c>
      <c r="N314" s="55">
        <v>0</v>
      </c>
      <c r="O314" s="55">
        <v>0</v>
      </c>
      <c r="P314" s="56">
        <v>0</v>
      </c>
      <c r="Q314" s="56">
        <v>0</v>
      </c>
    </row>
    <row r="315" spans="1:17">
      <c r="A315" s="80" t="s">
        <v>2195</v>
      </c>
      <c r="B315" s="112" t="s">
        <v>3562</v>
      </c>
      <c r="C315" s="112" t="s">
        <v>3562</v>
      </c>
      <c r="D315" s="113" t="s">
        <v>3562</v>
      </c>
      <c r="E315" s="113" t="s">
        <v>3562</v>
      </c>
      <c r="F315" s="113" t="s">
        <v>3562</v>
      </c>
      <c r="G315" s="113" t="s">
        <v>3562</v>
      </c>
      <c r="H315" s="81">
        <v>2.1</v>
      </c>
      <c r="I315" s="113" t="s">
        <v>3562</v>
      </c>
      <c r="J315" s="113" t="s">
        <v>3562</v>
      </c>
      <c r="K315" s="113" t="s">
        <v>3562</v>
      </c>
      <c r="L315" s="82">
        <v>6.93E-2</v>
      </c>
      <c r="M315" s="81">
        <v>2650631.4</v>
      </c>
      <c r="N315" s="113" t="s">
        <v>3562</v>
      </c>
      <c r="O315" s="81">
        <v>6281.336686037529</v>
      </c>
      <c r="P315" s="82">
        <v>0.34439999999999998</v>
      </c>
      <c r="Q315" s="82">
        <v>5.1700000000000003E-2</v>
      </c>
    </row>
    <row r="316" spans="1:17">
      <c r="A316" s="61" t="s">
        <v>3560</v>
      </c>
      <c r="B316" t="s">
        <v>2154</v>
      </c>
      <c r="C316" t="s">
        <v>2586</v>
      </c>
      <c r="D316" s="111" t="s">
        <v>3562</v>
      </c>
      <c r="E316" t="s">
        <v>464</v>
      </c>
      <c r="F316" t="s">
        <v>2587</v>
      </c>
      <c r="G316" t="s">
        <v>175</v>
      </c>
      <c r="H316" s="55">
        <v>3.33</v>
      </c>
      <c r="I316" t="s">
        <v>669</v>
      </c>
      <c r="J316" t="s">
        <v>100</v>
      </c>
      <c r="K316" s="56">
        <v>4.8000000000000001E-2</v>
      </c>
      <c r="L316" s="56">
        <v>6.0100000000000001E-2</v>
      </c>
      <c r="M316" s="55">
        <v>85205.2</v>
      </c>
      <c r="N316" s="55">
        <v>97.74</v>
      </c>
      <c r="O316" s="55">
        <v>302.05497311495998</v>
      </c>
      <c r="P316" s="56">
        <v>1.66E-2</v>
      </c>
      <c r="Q316" s="56">
        <v>2.5000000000000001E-3</v>
      </c>
    </row>
    <row r="317" spans="1:17">
      <c r="A317" s="61" t="s">
        <v>3560</v>
      </c>
      <c r="B317" t="s">
        <v>2154</v>
      </c>
      <c r="C317" t="s">
        <v>2584</v>
      </c>
      <c r="D317" s="111" t="s">
        <v>3562</v>
      </c>
      <c r="E317" t="s">
        <v>464</v>
      </c>
      <c r="F317" t="s">
        <v>2585</v>
      </c>
      <c r="G317" t="s">
        <v>175</v>
      </c>
      <c r="H317" s="55">
        <v>3.33</v>
      </c>
      <c r="I317" t="s">
        <v>669</v>
      </c>
      <c r="J317" t="s">
        <v>100</v>
      </c>
      <c r="K317" s="56">
        <v>4.5999999999999999E-2</v>
      </c>
      <c r="L317" s="56">
        <v>6.4399999999999999E-2</v>
      </c>
      <c r="M317" s="55">
        <v>42494.15</v>
      </c>
      <c r="N317" s="55">
        <v>95.72</v>
      </c>
      <c r="O317" s="55">
        <v>147.52967717825999</v>
      </c>
      <c r="P317" s="56">
        <v>8.0999999999999996E-3</v>
      </c>
      <c r="Q317" s="56">
        <v>1.1999999999999999E-3</v>
      </c>
    </row>
    <row r="318" spans="1:17">
      <c r="A318" s="61" t="s">
        <v>3560</v>
      </c>
      <c r="B318" t="s">
        <v>2154</v>
      </c>
      <c r="C318" t="s">
        <v>2588</v>
      </c>
      <c r="D318" s="111" t="s">
        <v>3562</v>
      </c>
      <c r="E318" t="s">
        <v>464</v>
      </c>
      <c r="F318" t="s">
        <v>2589</v>
      </c>
      <c r="G318" t="s">
        <v>175</v>
      </c>
      <c r="H318" s="55">
        <v>3.26</v>
      </c>
      <c r="I318" t="s">
        <v>669</v>
      </c>
      <c r="J318" t="s">
        <v>100</v>
      </c>
      <c r="K318" s="56">
        <v>5.4399999999999997E-2</v>
      </c>
      <c r="L318" s="56">
        <v>7.5999999999999998E-2</v>
      </c>
      <c r="M318" s="55">
        <v>43181.35</v>
      </c>
      <c r="N318" s="55">
        <v>95.24</v>
      </c>
      <c r="O318" s="55">
        <v>149.16370364298001</v>
      </c>
      <c r="P318" s="56">
        <v>8.2000000000000007E-3</v>
      </c>
      <c r="Q318" s="56">
        <v>1.1999999999999999E-3</v>
      </c>
    </row>
    <row r="319" spans="1:17">
      <c r="A319" t="s">
        <v>3536</v>
      </c>
      <c r="B319" t="s">
        <v>2196</v>
      </c>
      <c r="C319" t="s">
        <v>2603</v>
      </c>
      <c r="D319" s="111" t="s">
        <v>3562</v>
      </c>
      <c r="E319" t="s">
        <v>2254</v>
      </c>
      <c r="F319" t="s">
        <v>2604</v>
      </c>
      <c r="G319" t="s">
        <v>1975</v>
      </c>
      <c r="H319" s="55">
        <v>0.23</v>
      </c>
      <c r="I319" t="s">
        <v>954</v>
      </c>
      <c r="J319" t="s">
        <v>100</v>
      </c>
      <c r="K319" s="56">
        <v>7.9699999999999993E-2</v>
      </c>
      <c r="L319" s="56">
        <v>8.8599999999999998E-2</v>
      </c>
      <c r="M319" s="55">
        <v>33772.550000000003</v>
      </c>
      <c r="N319" s="55">
        <v>100.14</v>
      </c>
      <c r="O319" s="55">
        <v>122.66452910439</v>
      </c>
      <c r="P319" s="56">
        <v>6.7000000000000002E-3</v>
      </c>
      <c r="Q319" s="56">
        <v>1E-3</v>
      </c>
    </row>
    <row r="320" spans="1:17">
      <c r="A320" t="s">
        <v>3536</v>
      </c>
      <c r="B320" t="s">
        <v>2196</v>
      </c>
      <c r="C320" t="s">
        <v>2605</v>
      </c>
      <c r="D320" s="111" t="s">
        <v>3562</v>
      </c>
      <c r="E320" t="s">
        <v>2254</v>
      </c>
      <c r="F320" t="s">
        <v>2606</v>
      </c>
      <c r="G320" t="s">
        <v>1975</v>
      </c>
      <c r="H320" s="55">
        <v>0.23</v>
      </c>
      <c r="I320" t="s">
        <v>954</v>
      </c>
      <c r="J320" t="s">
        <v>100</v>
      </c>
      <c r="K320" s="56">
        <v>7.9699999999999993E-2</v>
      </c>
      <c r="L320" s="56">
        <v>8.8599999999999998E-2</v>
      </c>
      <c r="M320" s="55">
        <v>94.19</v>
      </c>
      <c r="N320" s="55">
        <v>103.45198610958913</v>
      </c>
      <c r="O320" s="55">
        <v>0.353420051074188</v>
      </c>
      <c r="P320" s="56">
        <v>0</v>
      </c>
      <c r="Q320" s="56">
        <v>0</v>
      </c>
    </row>
    <row r="321" spans="1:17">
      <c r="A321" t="s">
        <v>3536</v>
      </c>
      <c r="B321" t="s">
        <v>2196</v>
      </c>
      <c r="C321" t="s">
        <v>2607</v>
      </c>
      <c r="D321" s="111" t="s">
        <v>3562</v>
      </c>
      <c r="E321" t="s">
        <v>2254</v>
      </c>
      <c r="F321" t="s">
        <v>233</v>
      </c>
      <c r="G321" t="s">
        <v>1975</v>
      </c>
      <c r="H321" s="55">
        <v>0.23</v>
      </c>
      <c r="I321" t="s">
        <v>954</v>
      </c>
      <c r="J321" t="s">
        <v>100</v>
      </c>
      <c r="K321" s="56">
        <v>7.9699999999999993E-2</v>
      </c>
      <c r="L321" s="56">
        <v>8.8599999999999998E-2</v>
      </c>
      <c r="M321" s="55">
        <v>128.63999999999999</v>
      </c>
      <c r="N321" s="55">
        <v>100.14</v>
      </c>
      <c r="O321" s="55">
        <v>0.46723048819200003</v>
      </c>
      <c r="P321" s="56">
        <v>0</v>
      </c>
      <c r="Q321" s="56">
        <v>0</v>
      </c>
    </row>
    <row r="322" spans="1:17">
      <c r="A322" t="s">
        <v>3536</v>
      </c>
      <c r="B322" t="s">
        <v>2196</v>
      </c>
      <c r="C322" t="s">
        <v>2608</v>
      </c>
      <c r="D322" s="111" t="s">
        <v>3562</v>
      </c>
      <c r="E322" t="s">
        <v>2254</v>
      </c>
      <c r="F322" t="s">
        <v>2609</v>
      </c>
      <c r="G322" t="s">
        <v>1975</v>
      </c>
      <c r="H322" s="55">
        <v>0.23</v>
      </c>
      <c r="I322" t="s">
        <v>954</v>
      </c>
      <c r="J322" t="s">
        <v>100</v>
      </c>
      <c r="K322" s="56">
        <v>7.9600000000000004E-2</v>
      </c>
      <c r="L322" s="56">
        <v>8.8599999999999998E-2</v>
      </c>
      <c r="M322" s="55">
        <v>66.8</v>
      </c>
      <c r="N322" s="55">
        <v>100.14</v>
      </c>
      <c r="O322" s="55">
        <v>0.24262279704</v>
      </c>
      <c r="P322" s="56">
        <v>0</v>
      </c>
      <c r="Q322" s="56">
        <v>0</v>
      </c>
    </row>
    <row r="323" spans="1:17">
      <c r="A323" t="s">
        <v>3536</v>
      </c>
      <c r="B323" t="s">
        <v>2196</v>
      </c>
      <c r="C323" t="s">
        <v>2610</v>
      </c>
      <c r="D323" s="111" t="s">
        <v>3562</v>
      </c>
      <c r="E323" t="s">
        <v>2254</v>
      </c>
      <c r="F323" t="s">
        <v>2611</v>
      </c>
      <c r="G323" t="s">
        <v>1975</v>
      </c>
      <c r="H323" s="55">
        <v>0.23</v>
      </c>
      <c r="I323" t="s">
        <v>954</v>
      </c>
      <c r="J323" t="s">
        <v>100</v>
      </c>
      <c r="K323" s="56">
        <v>7.9699999999999993E-2</v>
      </c>
      <c r="L323" s="56">
        <v>8.8599999999999998E-2</v>
      </c>
      <c r="M323" s="55">
        <v>244.06</v>
      </c>
      <c r="N323" s="55">
        <v>100.14</v>
      </c>
      <c r="O323" s="55">
        <v>0.88644490786800001</v>
      </c>
      <c r="P323" s="56">
        <v>0</v>
      </c>
      <c r="Q323" s="56">
        <v>0</v>
      </c>
    </row>
    <row r="324" spans="1:17">
      <c r="A324" t="s">
        <v>3536</v>
      </c>
      <c r="B324" t="s">
        <v>2196</v>
      </c>
      <c r="C324" t="s">
        <v>2612</v>
      </c>
      <c r="D324" s="111" t="s">
        <v>3562</v>
      </c>
      <c r="E324" t="s">
        <v>2254</v>
      </c>
      <c r="F324" t="s">
        <v>244</v>
      </c>
      <c r="G324" t="s">
        <v>1975</v>
      </c>
      <c r="H324" s="55">
        <v>0.23</v>
      </c>
      <c r="I324" t="s">
        <v>954</v>
      </c>
      <c r="J324" t="s">
        <v>100</v>
      </c>
      <c r="K324" s="56">
        <v>7.9699999999999993E-2</v>
      </c>
      <c r="L324" s="56">
        <v>8.8599999999999998E-2</v>
      </c>
      <c r="M324" s="55">
        <v>131.9</v>
      </c>
      <c r="N324" s="55">
        <v>100.14</v>
      </c>
      <c r="O324" s="55">
        <v>0.47907106181999998</v>
      </c>
      <c r="P324" s="56">
        <v>0</v>
      </c>
      <c r="Q324" s="56">
        <v>0</v>
      </c>
    </row>
    <row r="325" spans="1:17">
      <c r="A325" t="s">
        <v>3536</v>
      </c>
      <c r="B325" t="s">
        <v>2196</v>
      </c>
      <c r="C325" t="s">
        <v>2613</v>
      </c>
      <c r="D325" s="111" t="s">
        <v>3562</v>
      </c>
      <c r="E325" t="s">
        <v>2254</v>
      </c>
      <c r="F325" t="s">
        <v>247</v>
      </c>
      <c r="G325" t="s">
        <v>1975</v>
      </c>
      <c r="H325" s="55">
        <v>0.23</v>
      </c>
      <c r="I325" t="s">
        <v>954</v>
      </c>
      <c r="J325" t="s">
        <v>100</v>
      </c>
      <c r="K325" s="56">
        <v>7.9699999999999993E-2</v>
      </c>
      <c r="L325" s="56">
        <v>8.8599999999999998E-2</v>
      </c>
      <c r="M325" s="55">
        <v>103</v>
      </c>
      <c r="N325" s="55">
        <v>100.14</v>
      </c>
      <c r="O325" s="55">
        <v>0.37410401339999999</v>
      </c>
      <c r="P325" s="56">
        <v>0</v>
      </c>
      <c r="Q325" s="56">
        <v>0</v>
      </c>
    </row>
    <row r="326" spans="1:17">
      <c r="A326" t="s">
        <v>3536</v>
      </c>
      <c r="B326" t="s">
        <v>2196</v>
      </c>
      <c r="C326" t="s">
        <v>2614</v>
      </c>
      <c r="D326" s="111" t="s">
        <v>3562</v>
      </c>
      <c r="E326" t="s">
        <v>2254</v>
      </c>
      <c r="F326" t="s">
        <v>2615</v>
      </c>
      <c r="G326" t="s">
        <v>1975</v>
      </c>
      <c r="H326" s="55">
        <v>0.23</v>
      </c>
      <c r="I326" t="s">
        <v>954</v>
      </c>
      <c r="J326" t="s">
        <v>100</v>
      </c>
      <c r="K326" s="56">
        <v>7.9699999999999993E-2</v>
      </c>
      <c r="L326" s="56">
        <v>8.8599999999999998E-2</v>
      </c>
      <c r="M326" s="55">
        <v>252.77</v>
      </c>
      <c r="N326" s="55">
        <v>100.14</v>
      </c>
      <c r="O326" s="55">
        <v>0.91808030550599995</v>
      </c>
      <c r="P326" s="56">
        <v>1E-4</v>
      </c>
      <c r="Q326" s="56">
        <v>0</v>
      </c>
    </row>
    <row r="327" spans="1:17">
      <c r="A327" t="s">
        <v>3536</v>
      </c>
      <c r="B327" t="s">
        <v>2196</v>
      </c>
      <c r="C327" t="s">
        <v>2616</v>
      </c>
      <c r="D327" s="111" t="s">
        <v>3562</v>
      </c>
      <c r="E327" t="s">
        <v>2254</v>
      </c>
      <c r="F327" t="s">
        <v>239</v>
      </c>
      <c r="G327" t="s">
        <v>1975</v>
      </c>
      <c r="H327" s="55">
        <v>0.23</v>
      </c>
      <c r="I327" t="s">
        <v>954</v>
      </c>
      <c r="J327" t="s">
        <v>100</v>
      </c>
      <c r="K327" s="56">
        <v>7.9699999999999993E-2</v>
      </c>
      <c r="L327" s="56">
        <v>8.8599999999999998E-2</v>
      </c>
      <c r="M327" s="55">
        <v>127.54</v>
      </c>
      <c r="N327" s="55">
        <v>100.14</v>
      </c>
      <c r="O327" s="55">
        <v>0.46323520261200002</v>
      </c>
      <c r="P327" s="56">
        <v>0</v>
      </c>
      <c r="Q327" s="56">
        <v>0</v>
      </c>
    </row>
    <row r="328" spans="1:17">
      <c r="A328" t="s">
        <v>3536</v>
      </c>
      <c r="B328" t="s">
        <v>2196</v>
      </c>
      <c r="C328" t="s">
        <v>2617</v>
      </c>
      <c r="D328" s="111" t="s">
        <v>3562</v>
      </c>
      <c r="E328" t="s">
        <v>2254</v>
      </c>
      <c r="F328" t="s">
        <v>2618</v>
      </c>
      <c r="G328" t="s">
        <v>1975</v>
      </c>
      <c r="H328" s="55">
        <v>0.23</v>
      </c>
      <c r="I328" t="s">
        <v>954</v>
      </c>
      <c r="J328" t="s">
        <v>100</v>
      </c>
      <c r="K328" s="56">
        <v>7.9699999999999993E-2</v>
      </c>
      <c r="L328" s="56">
        <v>8.8599999999999998E-2</v>
      </c>
      <c r="M328" s="55">
        <v>129.75</v>
      </c>
      <c r="N328" s="55">
        <v>100.14</v>
      </c>
      <c r="O328" s="55">
        <v>0.47126209455000001</v>
      </c>
      <c r="P328" s="56">
        <v>0</v>
      </c>
      <c r="Q328" s="56">
        <v>0</v>
      </c>
    </row>
    <row r="329" spans="1:17">
      <c r="A329" t="s">
        <v>3536</v>
      </c>
      <c r="B329" t="s">
        <v>2196</v>
      </c>
      <c r="C329" t="s">
        <v>2619</v>
      </c>
      <c r="D329" s="111" t="s">
        <v>3562</v>
      </c>
      <c r="E329" t="s">
        <v>2254</v>
      </c>
      <c r="F329" t="s">
        <v>2620</v>
      </c>
      <c r="G329" t="s">
        <v>1975</v>
      </c>
      <c r="H329" s="55">
        <v>0.23</v>
      </c>
      <c r="I329" t="s">
        <v>954</v>
      </c>
      <c r="J329" t="s">
        <v>100</v>
      </c>
      <c r="K329" s="56">
        <v>7.9699999999999993E-2</v>
      </c>
      <c r="L329" s="56">
        <v>8.8599999999999998E-2</v>
      </c>
      <c r="M329" s="55">
        <v>96.51</v>
      </c>
      <c r="N329" s="55">
        <v>100.14</v>
      </c>
      <c r="O329" s="55">
        <v>0.35053182847800002</v>
      </c>
      <c r="P329" s="56">
        <v>0</v>
      </c>
      <c r="Q329" s="56">
        <v>0</v>
      </c>
    </row>
    <row r="330" spans="1:17">
      <c r="A330" t="s">
        <v>3537</v>
      </c>
      <c r="B330" t="s">
        <v>2196</v>
      </c>
      <c r="C330" t="s">
        <v>2598</v>
      </c>
      <c r="D330" s="111" t="s">
        <v>3562</v>
      </c>
      <c r="E330" t="s">
        <v>2254</v>
      </c>
      <c r="F330" t="s">
        <v>359</v>
      </c>
      <c r="G330" t="s">
        <v>1975</v>
      </c>
      <c r="H330" s="55">
        <v>0.6</v>
      </c>
      <c r="I330" t="s">
        <v>1576</v>
      </c>
      <c r="J330" t="s">
        <v>171</v>
      </c>
      <c r="K330" s="56">
        <v>7.7299999999999994E-2</v>
      </c>
      <c r="L330" s="56">
        <v>7.9899999999999999E-2</v>
      </c>
      <c r="M330" s="55">
        <v>328601.61</v>
      </c>
      <c r="N330" s="55">
        <v>101.34999999999957</v>
      </c>
      <c r="O330" s="55">
        <v>118.528128724486</v>
      </c>
      <c r="P330" s="56">
        <v>6.4999999999999997E-3</v>
      </c>
      <c r="Q330" s="56">
        <v>1E-3</v>
      </c>
    </row>
    <row r="331" spans="1:17">
      <c r="A331" t="s">
        <v>3537</v>
      </c>
      <c r="B331" t="s">
        <v>2196</v>
      </c>
      <c r="C331" t="s">
        <v>2599</v>
      </c>
      <c r="D331" s="111" t="s">
        <v>3562</v>
      </c>
      <c r="E331" t="s">
        <v>2254</v>
      </c>
      <c r="F331" t="s">
        <v>2501</v>
      </c>
      <c r="G331" t="s">
        <v>1975</v>
      </c>
      <c r="H331" s="55">
        <v>0.6</v>
      </c>
      <c r="I331" t="s">
        <v>1576</v>
      </c>
      <c r="J331" t="s">
        <v>169</v>
      </c>
      <c r="K331" s="56">
        <v>7.1199999999999999E-2</v>
      </c>
      <c r="L331" s="56">
        <v>6.9599999999999995E-2</v>
      </c>
      <c r="M331" s="55">
        <v>9007.51</v>
      </c>
      <c r="N331" s="55">
        <v>101.43</v>
      </c>
      <c r="O331" s="55">
        <v>3.3137423184411001</v>
      </c>
      <c r="P331" s="56">
        <v>2.0000000000000001E-4</v>
      </c>
      <c r="Q331" s="56">
        <v>0</v>
      </c>
    </row>
    <row r="332" spans="1:17">
      <c r="A332" t="s">
        <v>3537</v>
      </c>
      <c r="B332" t="s">
        <v>2196</v>
      </c>
      <c r="C332" t="s">
        <v>2600</v>
      </c>
      <c r="D332" s="111" t="s">
        <v>3562</v>
      </c>
      <c r="E332" t="s">
        <v>2254</v>
      </c>
      <c r="F332" t="s">
        <v>233</v>
      </c>
      <c r="G332" t="s">
        <v>1975</v>
      </c>
      <c r="H332" s="55">
        <v>0.6</v>
      </c>
      <c r="I332" t="s">
        <v>1576</v>
      </c>
      <c r="J332" t="s">
        <v>169</v>
      </c>
      <c r="K332" s="56">
        <v>7.1199999999999999E-2</v>
      </c>
      <c r="L332" s="56">
        <v>6.9599999999999995E-2</v>
      </c>
      <c r="M332" s="55">
        <v>3487.03</v>
      </c>
      <c r="N332" s="55">
        <v>101.43</v>
      </c>
      <c r="O332" s="55">
        <v>1.2828316456683</v>
      </c>
      <c r="P332" s="56">
        <v>1E-4</v>
      </c>
      <c r="Q332" s="56">
        <v>0</v>
      </c>
    </row>
    <row r="333" spans="1:17">
      <c r="A333" t="s">
        <v>3537</v>
      </c>
      <c r="B333" t="s">
        <v>2196</v>
      </c>
      <c r="C333" t="s">
        <v>2601</v>
      </c>
      <c r="D333" s="111" t="s">
        <v>3562</v>
      </c>
      <c r="E333" t="s">
        <v>2254</v>
      </c>
      <c r="F333" t="s">
        <v>244</v>
      </c>
      <c r="G333" t="s">
        <v>1975</v>
      </c>
      <c r="H333" s="55">
        <v>0.6</v>
      </c>
      <c r="I333" t="s">
        <v>1576</v>
      </c>
      <c r="J333" t="s">
        <v>169</v>
      </c>
      <c r="K333" s="56">
        <v>7.1199999999999999E-2</v>
      </c>
      <c r="L333" s="56">
        <v>6.9599999999999995E-2</v>
      </c>
      <c r="M333" s="55">
        <v>5721.51</v>
      </c>
      <c r="N333" s="55">
        <v>101.43</v>
      </c>
      <c r="O333" s="55">
        <v>2.1048669179810999</v>
      </c>
      <c r="P333" s="56">
        <v>1E-4</v>
      </c>
      <c r="Q333" s="56">
        <v>0</v>
      </c>
    </row>
    <row r="334" spans="1:17">
      <c r="A334" t="s">
        <v>3538</v>
      </c>
      <c r="B334" t="s">
        <v>2196</v>
      </c>
      <c r="C334" t="s">
        <v>2590</v>
      </c>
      <c r="D334" s="111" t="s">
        <v>3562</v>
      </c>
      <c r="E334" t="s">
        <v>2254</v>
      </c>
      <c r="F334" t="s">
        <v>2591</v>
      </c>
      <c r="G334" t="s">
        <v>1975</v>
      </c>
      <c r="H334" s="55">
        <v>0.6</v>
      </c>
      <c r="I334" t="s">
        <v>1576</v>
      </c>
      <c r="J334" t="s">
        <v>171</v>
      </c>
      <c r="K334" s="56">
        <v>7.7299999999999994E-2</v>
      </c>
      <c r="L334" s="56">
        <v>8.1500000000000003E-2</v>
      </c>
      <c r="M334" s="55">
        <v>33988.86</v>
      </c>
      <c r="N334" s="55">
        <v>101.26</v>
      </c>
      <c r="O334" s="55">
        <v>12.2490528784524</v>
      </c>
      <c r="P334" s="56">
        <v>6.9999999999999999E-4</v>
      </c>
      <c r="Q334" s="56">
        <v>1E-4</v>
      </c>
    </row>
    <row r="335" spans="1:17">
      <c r="A335" t="s">
        <v>3538</v>
      </c>
      <c r="B335" t="s">
        <v>2196</v>
      </c>
      <c r="C335" t="s">
        <v>2592</v>
      </c>
      <c r="D335" s="111" t="s">
        <v>3562</v>
      </c>
      <c r="E335" t="s">
        <v>2254</v>
      </c>
      <c r="F335" t="s">
        <v>764</v>
      </c>
      <c r="G335" t="s">
        <v>1975</v>
      </c>
      <c r="H335" s="55">
        <v>0.6</v>
      </c>
      <c r="I335" t="s">
        <v>1576</v>
      </c>
      <c r="J335" t="s">
        <v>171</v>
      </c>
      <c r="K335" s="56">
        <v>7.7299999999999994E-2</v>
      </c>
      <c r="L335" s="56">
        <v>8.1299999999999997E-2</v>
      </c>
      <c r="M335" s="55">
        <v>14381.09</v>
      </c>
      <c r="N335" s="55">
        <v>101.27</v>
      </c>
      <c r="O335" s="55">
        <v>5.1832314511237003</v>
      </c>
      <c r="P335" s="56">
        <v>2.9999999999999997E-4</v>
      </c>
      <c r="Q335" s="56">
        <v>0</v>
      </c>
    </row>
    <row r="336" spans="1:17">
      <c r="A336" t="s">
        <v>3538</v>
      </c>
      <c r="B336" t="s">
        <v>2196</v>
      </c>
      <c r="C336" t="s">
        <v>2593</v>
      </c>
      <c r="D336" s="111" t="s">
        <v>3562</v>
      </c>
      <c r="E336" t="s">
        <v>2254</v>
      </c>
      <c r="F336" t="s">
        <v>2594</v>
      </c>
      <c r="G336" t="s">
        <v>1975</v>
      </c>
      <c r="H336" s="55">
        <v>0.61</v>
      </c>
      <c r="I336" t="s">
        <v>1576</v>
      </c>
      <c r="J336" t="s">
        <v>171</v>
      </c>
      <c r="K336" s="56">
        <v>7.7299999999999994E-2</v>
      </c>
      <c r="L336" s="56">
        <v>8.0699999999999994E-2</v>
      </c>
      <c r="M336" s="55">
        <v>9989.4500000000007</v>
      </c>
      <c r="N336" s="55">
        <v>101.26</v>
      </c>
      <c r="O336" s="55">
        <v>3.600041345213</v>
      </c>
      <c r="P336" s="56">
        <v>2.0000000000000001E-4</v>
      </c>
      <c r="Q336" s="56">
        <v>0</v>
      </c>
    </row>
    <row r="337" spans="1:17">
      <c r="A337" t="s">
        <v>3538</v>
      </c>
      <c r="B337" t="s">
        <v>2196</v>
      </c>
      <c r="C337" t="s">
        <v>2595</v>
      </c>
      <c r="D337" s="111" t="s">
        <v>3562</v>
      </c>
      <c r="E337" t="s">
        <v>2254</v>
      </c>
      <c r="F337" t="s">
        <v>687</v>
      </c>
      <c r="G337" t="s">
        <v>1975</v>
      </c>
      <c r="H337" s="55">
        <v>0.6</v>
      </c>
      <c r="I337" t="s">
        <v>1576</v>
      </c>
      <c r="J337" t="s">
        <v>171</v>
      </c>
      <c r="K337" s="56">
        <v>7.7200000000000005E-2</v>
      </c>
      <c r="L337" s="56">
        <v>8.1500000000000003E-2</v>
      </c>
      <c r="M337" s="55">
        <v>6015.32</v>
      </c>
      <c r="N337" s="55">
        <v>101.28</v>
      </c>
      <c r="O337" s="55">
        <v>2.1682552985663999</v>
      </c>
      <c r="P337" s="56">
        <v>1E-4</v>
      </c>
      <c r="Q337" s="56">
        <v>0</v>
      </c>
    </row>
    <row r="338" spans="1:17">
      <c r="A338" t="s">
        <v>3538</v>
      </c>
      <c r="B338" t="s">
        <v>2196</v>
      </c>
      <c r="C338" t="s">
        <v>2596</v>
      </c>
      <c r="D338" s="111" t="s">
        <v>3562</v>
      </c>
      <c r="E338" t="s">
        <v>2254</v>
      </c>
      <c r="F338" t="s">
        <v>2597</v>
      </c>
      <c r="G338" t="s">
        <v>1975</v>
      </c>
      <c r="H338" s="55">
        <v>0.6</v>
      </c>
      <c r="I338" t="s">
        <v>1576</v>
      </c>
      <c r="J338" t="s">
        <v>171</v>
      </c>
      <c r="K338" s="56">
        <v>7.6700000000000004E-2</v>
      </c>
      <c r="L338" s="56">
        <v>8.2799999999999999E-2</v>
      </c>
      <c r="M338" s="55">
        <v>1345.33</v>
      </c>
      <c r="N338" s="55">
        <v>100.39</v>
      </c>
      <c r="O338" s="55">
        <v>0.48067027849330002</v>
      </c>
      <c r="P338" s="56">
        <v>0</v>
      </c>
      <c r="Q338" s="56">
        <v>0</v>
      </c>
    </row>
    <row r="339" spans="1:17">
      <c r="A339" t="s">
        <v>3538</v>
      </c>
      <c r="B339" t="s">
        <v>2196</v>
      </c>
      <c r="C339" t="s">
        <v>2602</v>
      </c>
      <c r="D339" s="111" t="s">
        <v>3562</v>
      </c>
      <c r="E339" t="s">
        <v>2254</v>
      </c>
      <c r="F339" t="s">
        <v>2597</v>
      </c>
      <c r="G339" t="s">
        <v>1975</v>
      </c>
      <c r="H339" s="55">
        <v>0.6</v>
      </c>
      <c r="I339" t="s">
        <v>1576</v>
      </c>
      <c r="J339" t="s">
        <v>169</v>
      </c>
      <c r="K339" s="56">
        <v>7.0099999999999996E-2</v>
      </c>
      <c r="L339" s="56">
        <v>7.0300000000000001E-2</v>
      </c>
      <c r="M339" s="55">
        <v>5110.7</v>
      </c>
      <c r="N339" s="55">
        <v>100.65</v>
      </c>
      <c r="O339" s="55">
        <v>1.8656996207850001</v>
      </c>
      <c r="P339" s="56">
        <v>1E-4</v>
      </c>
      <c r="Q339" s="56">
        <v>0</v>
      </c>
    </row>
    <row r="340" spans="1:17">
      <c r="A340" t="s">
        <v>3491</v>
      </c>
      <c r="B340" t="s">
        <v>2196</v>
      </c>
      <c r="C340" t="s">
        <v>2623</v>
      </c>
      <c r="D340" s="111" t="s">
        <v>3562</v>
      </c>
      <c r="E340" t="s">
        <v>293</v>
      </c>
      <c r="F340" t="s">
        <v>2624</v>
      </c>
      <c r="G340" t="s">
        <v>1975</v>
      </c>
      <c r="H340" s="55">
        <v>2.69</v>
      </c>
      <c r="I340" t="s">
        <v>954</v>
      </c>
      <c r="J340" t="s">
        <v>102</v>
      </c>
      <c r="K340" s="56">
        <v>6.0600000000000001E-2</v>
      </c>
      <c r="L340" s="56">
        <v>6.0699999999999997E-2</v>
      </c>
      <c r="M340" s="55">
        <v>49765.3</v>
      </c>
      <c r="N340" s="55">
        <v>100.52</v>
      </c>
      <c r="O340" s="55">
        <v>200.67659756289601</v>
      </c>
      <c r="P340" s="56">
        <v>1.0999999999999999E-2</v>
      </c>
      <c r="Q340" s="56">
        <v>1.6999999999999999E-3</v>
      </c>
    </row>
    <row r="341" spans="1:17">
      <c r="A341" t="s">
        <v>3491</v>
      </c>
      <c r="B341" t="s">
        <v>2196</v>
      </c>
      <c r="C341" t="s">
        <v>2621</v>
      </c>
      <c r="D341" s="111" t="s">
        <v>3562</v>
      </c>
      <c r="E341" t="s">
        <v>293</v>
      </c>
      <c r="F341" t="s">
        <v>2622</v>
      </c>
      <c r="G341" t="s">
        <v>1975</v>
      </c>
      <c r="H341" s="55">
        <v>2.63</v>
      </c>
      <c r="I341" t="s">
        <v>954</v>
      </c>
      <c r="J341" t="s">
        <v>104</v>
      </c>
      <c r="K341" s="56">
        <v>7.3599999999999999E-2</v>
      </c>
      <c r="L341" s="56">
        <v>7.4099999999999999E-2</v>
      </c>
      <c r="M341" s="55">
        <v>12753.01</v>
      </c>
      <c r="N341" s="55">
        <v>100.53</v>
      </c>
      <c r="O341" s="55">
        <v>59.242714943717701</v>
      </c>
      <c r="P341" s="56">
        <v>3.2000000000000002E-3</v>
      </c>
      <c r="Q341" s="56">
        <v>5.0000000000000001E-4</v>
      </c>
    </row>
    <row r="342" spans="1:17">
      <c r="A342" t="s">
        <v>3491</v>
      </c>
      <c r="B342" t="s">
        <v>2196</v>
      </c>
      <c r="C342" t="s">
        <v>2629</v>
      </c>
      <c r="D342" s="111" t="s">
        <v>3562</v>
      </c>
      <c r="E342" t="s">
        <v>293</v>
      </c>
      <c r="F342" t="s">
        <v>2630</v>
      </c>
      <c r="G342" t="s">
        <v>1975</v>
      </c>
      <c r="H342" s="55">
        <v>2.67</v>
      </c>
      <c r="I342" t="s">
        <v>954</v>
      </c>
      <c r="J342" t="s">
        <v>102</v>
      </c>
      <c r="K342" s="56">
        <v>6.0600000000000001E-2</v>
      </c>
      <c r="L342" s="56">
        <v>5.96E-2</v>
      </c>
      <c r="M342" s="55">
        <v>872.2</v>
      </c>
      <c r="N342" s="55">
        <v>100.8</v>
      </c>
      <c r="O342" s="55">
        <v>3.5269088601599998</v>
      </c>
      <c r="P342" s="56">
        <v>2.0000000000000001E-4</v>
      </c>
      <c r="Q342" s="56">
        <v>0</v>
      </c>
    </row>
    <row r="343" spans="1:17">
      <c r="A343" t="s">
        <v>3491</v>
      </c>
      <c r="B343" t="s">
        <v>2196</v>
      </c>
      <c r="C343" t="s">
        <v>2625</v>
      </c>
      <c r="D343" s="111" t="s">
        <v>3562</v>
      </c>
      <c r="E343" t="s">
        <v>293</v>
      </c>
      <c r="F343" t="s">
        <v>2626</v>
      </c>
      <c r="G343" t="s">
        <v>1975</v>
      </c>
      <c r="H343" s="55">
        <v>2.67</v>
      </c>
      <c r="I343" t="s">
        <v>954</v>
      </c>
      <c r="J343" t="s">
        <v>102</v>
      </c>
      <c r="K343" s="56">
        <v>6.0600000000000001E-2</v>
      </c>
      <c r="L343" s="56">
        <v>5.96E-2</v>
      </c>
      <c r="M343" s="55">
        <v>794.5</v>
      </c>
      <c r="N343" s="55">
        <v>100.8</v>
      </c>
      <c r="O343" s="55">
        <v>3.2127139296</v>
      </c>
      <c r="P343" s="56">
        <v>2.0000000000000001E-4</v>
      </c>
      <c r="Q343" s="56">
        <v>0</v>
      </c>
    </row>
    <row r="344" spans="1:17">
      <c r="A344" t="s">
        <v>3491</v>
      </c>
      <c r="B344" t="s">
        <v>2196</v>
      </c>
      <c r="C344" t="s">
        <v>2627</v>
      </c>
      <c r="D344" s="111" t="s">
        <v>3562</v>
      </c>
      <c r="E344" t="s">
        <v>293</v>
      </c>
      <c r="F344" t="s">
        <v>2628</v>
      </c>
      <c r="G344" t="s">
        <v>1975</v>
      </c>
      <c r="H344" s="55">
        <v>2.67</v>
      </c>
      <c r="I344" t="s">
        <v>954</v>
      </c>
      <c r="J344" t="s">
        <v>102</v>
      </c>
      <c r="K344" s="56">
        <v>6.0499999999999998E-2</v>
      </c>
      <c r="L344" s="56">
        <v>5.96E-2</v>
      </c>
      <c r="M344" s="55">
        <v>617.33000000000004</v>
      </c>
      <c r="N344" s="55">
        <v>100.9</v>
      </c>
      <c r="O344" s="55">
        <v>2.4987693572519998</v>
      </c>
      <c r="P344" s="56">
        <v>1E-4</v>
      </c>
      <c r="Q344" s="56">
        <v>0</v>
      </c>
    </row>
    <row r="345" spans="1:17">
      <c r="A345" t="s">
        <v>3492</v>
      </c>
      <c r="B345" t="s">
        <v>2196</v>
      </c>
      <c r="C345" t="s">
        <v>2631</v>
      </c>
      <c r="D345" s="111" t="s">
        <v>3562</v>
      </c>
      <c r="E345" t="s">
        <v>293</v>
      </c>
      <c r="F345" t="s">
        <v>663</v>
      </c>
      <c r="G345" t="s">
        <v>1975</v>
      </c>
      <c r="H345" s="55">
        <v>2.63</v>
      </c>
      <c r="I345" t="s">
        <v>1576</v>
      </c>
      <c r="J345" t="s">
        <v>171</v>
      </c>
      <c r="K345" s="56">
        <v>0.115</v>
      </c>
      <c r="L345" s="56">
        <v>0.1221</v>
      </c>
      <c r="M345" s="55">
        <v>100196.49</v>
      </c>
      <c r="N345" s="55">
        <v>100</v>
      </c>
      <c r="O345" s="55">
        <v>35.659930791000001</v>
      </c>
      <c r="P345" s="56">
        <v>2E-3</v>
      </c>
      <c r="Q345" s="56">
        <v>2.9999999999999997E-4</v>
      </c>
    </row>
    <row r="346" spans="1:17">
      <c r="A346" t="s">
        <v>3492</v>
      </c>
      <c r="B346" t="s">
        <v>2196</v>
      </c>
      <c r="C346" t="s">
        <v>2632</v>
      </c>
      <c r="D346" s="111" t="s">
        <v>3562</v>
      </c>
      <c r="E346" t="s">
        <v>293</v>
      </c>
      <c r="F346" t="s">
        <v>663</v>
      </c>
      <c r="G346" t="s">
        <v>1975</v>
      </c>
      <c r="H346" s="55">
        <v>2.8</v>
      </c>
      <c r="I346" t="s">
        <v>1576</v>
      </c>
      <c r="J346" t="s">
        <v>171</v>
      </c>
      <c r="K346" s="56">
        <v>7.5800000000000006E-2</v>
      </c>
      <c r="L346" s="56">
        <v>7.9299999999999995E-2</v>
      </c>
      <c r="M346" s="55">
        <v>321664.02</v>
      </c>
      <c r="N346" s="55">
        <v>100</v>
      </c>
      <c r="O346" s="55">
        <v>114.480224718</v>
      </c>
      <c r="P346" s="56">
        <v>6.3E-3</v>
      </c>
      <c r="Q346" s="56">
        <v>8.9999999999999998E-4</v>
      </c>
    </row>
    <row r="347" spans="1:17">
      <c r="A347" t="s">
        <v>3492</v>
      </c>
      <c r="B347" t="s">
        <v>2196</v>
      </c>
      <c r="C347" t="s">
        <v>2633</v>
      </c>
      <c r="D347" s="111" t="s">
        <v>3562</v>
      </c>
      <c r="E347" t="s">
        <v>293</v>
      </c>
      <c r="F347" t="s">
        <v>2634</v>
      </c>
      <c r="G347" t="s">
        <v>1975</v>
      </c>
      <c r="H347" s="55">
        <v>2.73</v>
      </c>
      <c r="I347" t="s">
        <v>1576</v>
      </c>
      <c r="J347" t="s">
        <v>171</v>
      </c>
      <c r="K347" s="56">
        <v>7.9399999999999998E-2</v>
      </c>
      <c r="L347" s="56">
        <v>8.1500000000000003E-2</v>
      </c>
      <c r="M347" s="55">
        <v>16272</v>
      </c>
      <c r="N347" s="55">
        <v>101.98</v>
      </c>
      <c r="O347" s="55">
        <v>5.9058706550400002</v>
      </c>
      <c r="P347" s="56">
        <v>2.9999999999999997E-4</v>
      </c>
      <c r="Q347" s="56">
        <v>0</v>
      </c>
    </row>
    <row r="348" spans="1:17">
      <c r="A348" t="s">
        <v>3492</v>
      </c>
      <c r="B348" t="s">
        <v>2196</v>
      </c>
      <c r="C348" t="s">
        <v>2635</v>
      </c>
      <c r="D348" s="111" t="s">
        <v>3562</v>
      </c>
      <c r="E348" t="s">
        <v>293</v>
      </c>
      <c r="F348" t="s">
        <v>2636</v>
      </c>
      <c r="G348" t="s">
        <v>1975</v>
      </c>
      <c r="H348" s="55">
        <v>2.75</v>
      </c>
      <c r="I348" t="s">
        <v>1576</v>
      </c>
      <c r="J348" t="s">
        <v>171</v>
      </c>
      <c r="K348" s="56">
        <v>7.8700000000000006E-2</v>
      </c>
      <c r="L348" s="56">
        <v>8.3299999999999999E-2</v>
      </c>
      <c r="M348" s="55">
        <v>24079.35</v>
      </c>
      <c r="N348" s="55">
        <v>100.52</v>
      </c>
      <c r="O348" s="55">
        <v>8.6144038364579991</v>
      </c>
      <c r="P348" s="56">
        <v>5.0000000000000001E-4</v>
      </c>
      <c r="Q348" s="56">
        <v>1E-4</v>
      </c>
    </row>
    <row r="349" spans="1:17">
      <c r="A349" t="s">
        <v>3492</v>
      </c>
      <c r="B349" t="s">
        <v>2196</v>
      </c>
      <c r="C349" t="s">
        <v>2637</v>
      </c>
      <c r="D349" s="111" t="s">
        <v>3562</v>
      </c>
      <c r="E349" t="s">
        <v>293</v>
      </c>
      <c r="F349" t="s">
        <v>2638</v>
      </c>
      <c r="G349" t="s">
        <v>1975</v>
      </c>
      <c r="H349" s="55">
        <v>2.75</v>
      </c>
      <c r="I349" t="s">
        <v>1576</v>
      </c>
      <c r="J349" t="s">
        <v>171</v>
      </c>
      <c r="K349" s="56">
        <v>7.8700000000000006E-2</v>
      </c>
      <c r="L349" s="56">
        <v>8.3299999999999999E-2</v>
      </c>
      <c r="M349" s="55">
        <v>22944.7</v>
      </c>
      <c r="N349" s="55">
        <v>100.41</v>
      </c>
      <c r="O349" s="55">
        <v>8.1994994067930005</v>
      </c>
      <c r="P349" s="56">
        <v>4.0000000000000002E-4</v>
      </c>
      <c r="Q349" s="56">
        <v>1E-4</v>
      </c>
    </row>
    <row r="350" spans="1:17">
      <c r="A350" t="s">
        <v>3492</v>
      </c>
      <c r="B350" t="s">
        <v>2196</v>
      </c>
      <c r="C350" t="s">
        <v>2639</v>
      </c>
      <c r="D350" s="111" t="s">
        <v>3562</v>
      </c>
      <c r="E350" t="s">
        <v>293</v>
      </c>
      <c r="F350" t="s">
        <v>2640</v>
      </c>
      <c r="G350" t="s">
        <v>1975</v>
      </c>
      <c r="H350" s="55">
        <v>2.75</v>
      </c>
      <c r="I350" t="s">
        <v>1576</v>
      </c>
      <c r="J350" t="s">
        <v>171</v>
      </c>
      <c r="K350" s="56">
        <v>7.8700000000000006E-2</v>
      </c>
      <c r="L350" s="56">
        <v>8.3299999999999999E-2</v>
      </c>
      <c r="M350" s="55">
        <v>33225.08</v>
      </c>
      <c r="N350" s="55">
        <v>100.43</v>
      </c>
      <c r="O350" s="55">
        <v>11.8756526376796</v>
      </c>
      <c r="P350" s="56">
        <v>6.9999999999999999E-4</v>
      </c>
      <c r="Q350" s="56">
        <v>1E-4</v>
      </c>
    </row>
    <row r="351" spans="1:17">
      <c r="A351" t="s">
        <v>3492</v>
      </c>
      <c r="B351" t="s">
        <v>2196</v>
      </c>
      <c r="C351" t="s">
        <v>2641</v>
      </c>
      <c r="D351" s="111" t="s">
        <v>3562</v>
      </c>
      <c r="E351" t="s">
        <v>293</v>
      </c>
      <c r="F351" t="s">
        <v>2642</v>
      </c>
      <c r="G351" t="s">
        <v>1975</v>
      </c>
      <c r="H351" s="55">
        <v>2.73</v>
      </c>
      <c r="I351" t="s">
        <v>1576</v>
      </c>
      <c r="J351" t="s">
        <v>171</v>
      </c>
      <c r="K351" s="56">
        <v>7.9500000000000001E-2</v>
      </c>
      <c r="L351" s="56">
        <v>8.3400000000000002E-2</v>
      </c>
      <c r="M351" s="55">
        <v>41179.01</v>
      </c>
      <c r="N351" s="55">
        <v>101.16</v>
      </c>
      <c r="O351" s="55">
        <v>14.8256147310444</v>
      </c>
      <c r="P351" s="56">
        <v>8.0000000000000004E-4</v>
      </c>
      <c r="Q351" s="56">
        <v>1E-4</v>
      </c>
    </row>
    <row r="352" spans="1:17">
      <c r="A352" t="s">
        <v>3492</v>
      </c>
      <c r="B352" t="s">
        <v>2196</v>
      </c>
      <c r="C352" t="s">
        <v>2643</v>
      </c>
      <c r="D352" s="111" t="s">
        <v>3562</v>
      </c>
      <c r="E352" t="s">
        <v>293</v>
      </c>
      <c r="F352" t="s">
        <v>2644</v>
      </c>
      <c r="G352" t="s">
        <v>1975</v>
      </c>
      <c r="H352" s="55">
        <v>2.75</v>
      </c>
      <c r="I352" t="s">
        <v>1576</v>
      </c>
      <c r="J352" t="s">
        <v>171</v>
      </c>
      <c r="K352" s="56">
        <v>7.8700000000000006E-2</v>
      </c>
      <c r="L352" s="56">
        <v>8.3299999999999999E-2</v>
      </c>
      <c r="M352" s="55">
        <v>12358.34</v>
      </c>
      <c r="N352" s="55">
        <v>100.43</v>
      </c>
      <c r="O352" s="55">
        <v>4.4172460387857999</v>
      </c>
      <c r="P352" s="56">
        <v>2.0000000000000001E-4</v>
      </c>
      <c r="Q352" s="56">
        <v>0</v>
      </c>
    </row>
    <row r="353" spans="1:17">
      <c r="A353" t="s">
        <v>3539</v>
      </c>
      <c r="B353" t="s">
        <v>2196</v>
      </c>
      <c r="C353" t="s">
        <v>2645</v>
      </c>
      <c r="D353" s="111" t="s">
        <v>3562</v>
      </c>
      <c r="E353" t="s">
        <v>827</v>
      </c>
      <c r="F353" t="s">
        <v>2646</v>
      </c>
      <c r="G353" t="s">
        <v>824</v>
      </c>
      <c r="H353" s="55">
        <v>6.99</v>
      </c>
      <c r="I353" t="s">
        <v>842</v>
      </c>
      <c r="J353" t="s">
        <v>100</v>
      </c>
      <c r="K353" s="56">
        <v>4.36E-2</v>
      </c>
      <c r="L353" s="56">
        <v>3.5900000000000001E-2</v>
      </c>
      <c r="M353" s="55">
        <v>26297.17</v>
      </c>
      <c r="N353" s="55">
        <v>107.83</v>
      </c>
      <c r="O353" s="55">
        <v>102.84807671669699</v>
      </c>
      <c r="P353" s="56">
        <v>5.5999999999999999E-3</v>
      </c>
      <c r="Q353" s="56">
        <v>8.0000000000000004E-4</v>
      </c>
    </row>
    <row r="354" spans="1:17">
      <c r="A354" t="s">
        <v>3540</v>
      </c>
      <c r="B354" t="s">
        <v>2196</v>
      </c>
      <c r="C354" t="s">
        <v>2647</v>
      </c>
      <c r="D354" s="111" t="s">
        <v>3562</v>
      </c>
      <c r="E354" t="s">
        <v>947</v>
      </c>
      <c r="F354" t="s">
        <v>2648</v>
      </c>
      <c r="G354" t="s">
        <v>861</v>
      </c>
      <c r="H354" s="55">
        <v>7.2</v>
      </c>
      <c r="I354" t="s">
        <v>842</v>
      </c>
      <c r="J354" t="s">
        <v>100</v>
      </c>
      <c r="K354" s="56">
        <v>4.48E-2</v>
      </c>
      <c r="L354" s="56">
        <v>6.0400000000000002E-2</v>
      </c>
      <c r="M354" s="55">
        <v>8568.0300000000007</v>
      </c>
      <c r="N354" s="55">
        <v>91.39</v>
      </c>
      <c r="O354" s="55">
        <v>28.400580131859002</v>
      </c>
      <c r="P354" s="56">
        <v>1.6000000000000001E-3</v>
      </c>
      <c r="Q354" s="56">
        <v>2.0000000000000001E-4</v>
      </c>
    </row>
    <row r="355" spans="1:17">
      <c r="A355" t="s">
        <v>3541</v>
      </c>
      <c r="B355" t="s">
        <v>2196</v>
      </c>
      <c r="C355" t="s">
        <v>2537</v>
      </c>
      <c r="D355" s="111" t="s">
        <v>3562</v>
      </c>
      <c r="E355" t="s">
        <v>835</v>
      </c>
      <c r="F355" t="s">
        <v>325</v>
      </c>
      <c r="G355" t="s">
        <v>294</v>
      </c>
      <c r="H355" s="55">
        <v>3.9</v>
      </c>
      <c r="I355" t="s">
        <v>842</v>
      </c>
      <c r="J355" t="s">
        <v>105</v>
      </c>
      <c r="K355" s="56">
        <v>4.2200000000000001E-2</v>
      </c>
      <c r="L355" s="56">
        <v>6.6600000000000006E-2</v>
      </c>
      <c r="M355" s="55">
        <v>20016.27</v>
      </c>
      <c r="N355" s="55">
        <v>91.4</v>
      </c>
      <c r="O355" s="55">
        <v>50.111480553497998</v>
      </c>
      <c r="P355" s="56">
        <v>2.7000000000000001E-3</v>
      </c>
      <c r="Q355" s="56">
        <v>4.0000000000000002E-4</v>
      </c>
    </row>
    <row r="356" spans="1:17">
      <c r="A356" t="s">
        <v>3542</v>
      </c>
      <c r="B356" t="s">
        <v>2196</v>
      </c>
      <c r="C356" t="s">
        <v>2649</v>
      </c>
      <c r="D356" s="111" t="s">
        <v>3562</v>
      </c>
      <c r="E356" t="s">
        <v>835</v>
      </c>
      <c r="F356" t="s">
        <v>2650</v>
      </c>
      <c r="G356" t="s">
        <v>294</v>
      </c>
      <c r="H356" s="55">
        <v>2</v>
      </c>
      <c r="I356" t="s">
        <v>842</v>
      </c>
      <c r="J356" t="s">
        <v>100</v>
      </c>
      <c r="K356" s="56">
        <v>5.0200000000000002E-2</v>
      </c>
      <c r="L356" s="56">
        <v>6.2399999999999997E-2</v>
      </c>
      <c r="M356" s="55">
        <v>3587.64</v>
      </c>
      <c r="N356" s="55">
        <v>100.26</v>
      </c>
      <c r="O356" s="55">
        <v>13.046202442727999</v>
      </c>
      <c r="P356" s="56">
        <v>6.9999999999999999E-4</v>
      </c>
      <c r="Q356" s="56">
        <v>1E-4</v>
      </c>
    </row>
    <row r="357" spans="1:17">
      <c r="A357" t="s">
        <v>3496</v>
      </c>
      <c r="B357" t="s">
        <v>2196</v>
      </c>
      <c r="C357" t="s">
        <v>2704</v>
      </c>
      <c r="D357" s="111" t="s">
        <v>3562</v>
      </c>
      <c r="E357" t="s">
        <v>2810</v>
      </c>
      <c r="F357" t="s">
        <v>2705</v>
      </c>
      <c r="G357" s="111" t="s">
        <v>3562</v>
      </c>
      <c r="H357" s="55">
        <v>0.82</v>
      </c>
      <c r="I357" t="s">
        <v>882</v>
      </c>
      <c r="J357" t="s">
        <v>100</v>
      </c>
      <c r="K357" s="56">
        <v>7.7100000000000002E-2</v>
      </c>
      <c r="L357" s="56">
        <v>7.8100000000000003E-2</v>
      </c>
      <c r="M357" s="55">
        <v>3186.97</v>
      </c>
      <c r="N357" s="55">
        <v>100.7</v>
      </c>
      <c r="O357" s="55">
        <v>11.64005417133</v>
      </c>
      <c r="P357" s="56">
        <v>5.9999999999999995E-4</v>
      </c>
      <c r="Q357" s="56">
        <v>1E-4</v>
      </c>
    </row>
    <row r="358" spans="1:17">
      <c r="A358" t="s">
        <v>3543</v>
      </c>
      <c r="B358" t="s">
        <v>2196</v>
      </c>
      <c r="C358" t="s">
        <v>2668</v>
      </c>
      <c r="D358" s="111" t="s">
        <v>3562</v>
      </c>
      <c r="E358" t="s">
        <v>2810</v>
      </c>
      <c r="F358" t="s">
        <v>200</v>
      </c>
      <c r="G358" s="111" t="s">
        <v>3562</v>
      </c>
      <c r="H358" s="55">
        <v>0.49</v>
      </c>
      <c r="I358" t="s">
        <v>842</v>
      </c>
      <c r="J358" t="s">
        <v>100</v>
      </c>
      <c r="K358" s="56">
        <v>8.1799999999999998E-2</v>
      </c>
      <c r="L358" s="56">
        <v>8.3000000000000004E-2</v>
      </c>
      <c r="M358" s="55">
        <v>3656.62</v>
      </c>
      <c r="N358" s="55">
        <v>100.15</v>
      </c>
      <c r="O358" s="55">
        <v>13.282454581110001</v>
      </c>
      <c r="P358" s="56">
        <v>6.9999999999999999E-4</v>
      </c>
      <c r="Q358" s="56">
        <v>1E-4</v>
      </c>
    </row>
    <row r="359" spans="1:17">
      <c r="A359" t="s">
        <v>3543</v>
      </c>
      <c r="B359" t="s">
        <v>2196</v>
      </c>
      <c r="C359" t="s">
        <v>2669</v>
      </c>
      <c r="D359" s="111" t="s">
        <v>3562</v>
      </c>
      <c r="E359" t="s">
        <v>2810</v>
      </c>
      <c r="F359" t="s">
        <v>216</v>
      </c>
      <c r="G359" s="111" t="s">
        <v>3562</v>
      </c>
      <c r="H359" s="55">
        <v>0.49</v>
      </c>
      <c r="I359" t="s">
        <v>842</v>
      </c>
      <c r="J359" t="s">
        <v>100</v>
      </c>
      <c r="K359" s="56">
        <v>8.1799999999999998E-2</v>
      </c>
      <c r="L359" s="56">
        <v>6.9599999999999995E-2</v>
      </c>
      <c r="M359" s="55">
        <v>30.42</v>
      </c>
      <c r="N359" s="55">
        <v>99.97</v>
      </c>
      <c r="O359" s="55">
        <v>0.110300239998</v>
      </c>
      <c r="P359" s="56">
        <v>0</v>
      </c>
      <c r="Q359" s="56">
        <v>0</v>
      </c>
    </row>
    <row r="360" spans="1:17">
      <c r="A360" t="s">
        <v>3544</v>
      </c>
      <c r="B360" t="s">
        <v>2196</v>
      </c>
      <c r="C360" t="s">
        <v>2662</v>
      </c>
      <c r="D360" s="111" t="s">
        <v>3562</v>
      </c>
      <c r="E360" t="s">
        <v>2810</v>
      </c>
      <c r="F360" t="s">
        <v>244</v>
      </c>
      <c r="G360" s="111" t="s">
        <v>3562</v>
      </c>
      <c r="H360" s="55">
        <v>0.51</v>
      </c>
      <c r="I360" t="s">
        <v>842</v>
      </c>
      <c r="J360" t="s">
        <v>105</v>
      </c>
      <c r="K360" s="56">
        <v>7.2300000000000003E-2</v>
      </c>
      <c r="L360" s="56">
        <v>7.0800000000000002E-2</v>
      </c>
      <c r="M360" s="55">
        <v>1725.48</v>
      </c>
      <c r="N360" s="55">
        <v>101.92</v>
      </c>
      <c r="O360" s="55">
        <v>4.8170065035456</v>
      </c>
      <c r="P360" s="56">
        <v>2.9999999999999997E-4</v>
      </c>
      <c r="Q360" s="56">
        <v>0</v>
      </c>
    </row>
    <row r="361" spans="1:17">
      <c r="A361" t="s">
        <v>3544</v>
      </c>
      <c r="B361" t="s">
        <v>2196</v>
      </c>
      <c r="C361" t="s">
        <v>2663</v>
      </c>
      <c r="D361" s="111" t="s">
        <v>3562</v>
      </c>
      <c r="E361" t="s">
        <v>2810</v>
      </c>
      <c r="F361" t="s">
        <v>244</v>
      </c>
      <c r="G361" s="111" t="s">
        <v>3562</v>
      </c>
      <c r="H361" s="55">
        <v>4.82</v>
      </c>
      <c r="I361" t="s">
        <v>842</v>
      </c>
      <c r="J361" t="s">
        <v>105</v>
      </c>
      <c r="K361" s="56">
        <v>7.3300000000000004E-2</v>
      </c>
      <c r="L361" s="56">
        <v>7.22E-2</v>
      </c>
      <c r="M361" s="55">
        <v>5318.62</v>
      </c>
      <c r="N361" s="55">
        <v>102.77</v>
      </c>
      <c r="O361" s="55">
        <v>14.9717720695634</v>
      </c>
      <c r="P361" s="56">
        <v>8.0000000000000004E-4</v>
      </c>
      <c r="Q361" s="56">
        <v>1E-4</v>
      </c>
    </row>
    <row r="362" spans="1:17">
      <c r="A362" t="s">
        <v>3544</v>
      </c>
      <c r="B362" t="s">
        <v>2196</v>
      </c>
      <c r="C362" t="s">
        <v>2664</v>
      </c>
      <c r="D362" s="111" t="s">
        <v>3562</v>
      </c>
      <c r="E362" t="s">
        <v>2810</v>
      </c>
      <c r="F362" t="s">
        <v>244</v>
      </c>
      <c r="G362" s="111" t="s">
        <v>3562</v>
      </c>
      <c r="H362" s="55">
        <v>5.15</v>
      </c>
      <c r="I362" t="s">
        <v>842</v>
      </c>
      <c r="J362" t="s">
        <v>105</v>
      </c>
      <c r="K362" s="56">
        <v>4.4999999999999998E-2</v>
      </c>
      <c r="L362" s="56">
        <v>6.08E-2</v>
      </c>
      <c r="M362" s="55">
        <v>21274.46</v>
      </c>
      <c r="N362" s="55">
        <v>93.81</v>
      </c>
      <c r="O362" s="55">
        <v>54.665782523406598</v>
      </c>
      <c r="P362" s="56">
        <v>3.0000000000000001E-3</v>
      </c>
      <c r="Q362" s="56">
        <v>4.0000000000000002E-4</v>
      </c>
    </row>
    <row r="363" spans="1:17">
      <c r="A363" t="s">
        <v>3493</v>
      </c>
      <c r="B363" t="s">
        <v>2196</v>
      </c>
      <c r="C363" t="s">
        <v>2687</v>
      </c>
      <c r="D363" s="111" t="s">
        <v>3562</v>
      </c>
      <c r="E363" t="s">
        <v>2810</v>
      </c>
      <c r="F363" t="s">
        <v>2688</v>
      </c>
      <c r="G363" s="111" t="s">
        <v>3562</v>
      </c>
      <c r="H363" s="55">
        <v>0.7</v>
      </c>
      <c r="I363" t="s">
        <v>882</v>
      </c>
      <c r="J363" t="s">
        <v>100</v>
      </c>
      <c r="K363" s="56">
        <v>7.4499999999999997E-2</v>
      </c>
      <c r="L363" s="56">
        <v>7.6999999999999999E-2</v>
      </c>
      <c r="M363" s="55">
        <v>122096.85</v>
      </c>
      <c r="N363" s="55">
        <v>100.71</v>
      </c>
      <c r="O363" s="55">
        <v>445.98947640214499</v>
      </c>
      <c r="P363" s="56">
        <v>2.4500000000000001E-2</v>
      </c>
      <c r="Q363" s="56">
        <v>3.7000000000000002E-3</v>
      </c>
    </row>
    <row r="364" spans="1:17">
      <c r="A364" t="s">
        <v>3493</v>
      </c>
      <c r="B364" t="s">
        <v>2196</v>
      </c>
      <c r="C364" t="s">
        <v>2689</v>
      </c>
      <c r="D364" s="111" t="s">
        <v>3562</v>
      </c>
      <c r="E364" t="s">
        <v>2810</v>
      </c>
      <c r="F364" t="s">
        <v>663</v>
      </c>
      <c r="G364" s="111" t="s">
        <v>3562</v>
      </c>
      <c r="H364" s="55">
        <v>0.7</v>
      </c>
      <c r="I364" t="s">
        <v>882</v>
      </c>
      <c r="J364" t="s">
        <v>100</v>
      </c>
      <c r="K364" s="56">
        <v>7.4499999999999997E-2</v>
      </c>
      <c r="L364" s="56">
        <v>7.6999999999999999E-2</v>
      </c>
      <c r="M364" s="55">
        <v>1051.4100000000001</v>
      </c>
      <c r="N364" s="55">
        <v>100.71</v>
      </c>
      <c r="O364" s="55">
        <v>3.8405396648969998</v>
      </c>
      <c r="P364" s="56">
        <v>2.0000000000000001E-4</v>
      </c>
      <c r="Q364" s="56">
        <v>0</v>
      </c>
    </row>
    <row r="365" spans="1:17">
      <c r="A365" t="s">
        <v>3493</v>
      </c>
      <c r="B365" t="s">
        <v>2196</v>
      </c>
      <c r="C365" t="s">
        <v>2690</v>
      </c>
      <c r="D365" s="111" t="s">
        <v>3562</v>
      </c>
      <c r="E365" t="s">
        <v>2810</v>
      </c>
      <c r="F365" t="s">
        <v>2691</v>
      </c>
      <c r="G365" s="111" t="s">
        <v>3562</v>
      </c>
      <c r="H365" s="55">
        <v>0.7</v>
      </c>
      <c r="I365" t="s">
        <v>882</v>
      </c>
      <c r="J365" t="s">
        <v>100</v>
      </c>
      <c r="K365" s="56">
        <v>7.4499999999999997E-2</v>
      </c>
      <c r="L365" s="56">
        <v>7.6999999999999999E-2</v>
      </c>
      <c r="M365" s="55">
        <v>1902.6</v>
      </c>
      <c r="N365" s="55">
        <v>100.71</v>
      </c>
      <c r="O365" s="55">
        <v>6.9497253844199998</v>
      </c>
      <c r="P365" s="56">
        <v>4.0000000000000002E-4</v>
      </c>
      <c r="Q365" s="56">
        <v>1E-4</v>
      </c>
    </row>
    <row r="366" spans="1:17">
      <c r="A366" t="s">
        <v>3545</v>
      </c>
      <c r="B366" t="s">
        <v>2196</v>
      </c>
      <c r="C366" t="s">
        <v>2539</v>
      </c>
      <c r="D366" s="111" t="s">
        <v>3562</v>
      </c>
      <c r="E366" t="s">
        <v>2810</v>
      </c>
      <c r="F366" t="s">
        <v>352</v>
      </c>
      <c r="G366" s="111" t="s">
        <v>3562</v>
      </c>
      <c r="H366" s="55">
        <v>4.2699999999999996</v>
      </c>
      <c r="I366" t="s">
        <v>842</v>
      </c>
      <c r="J366" t="s">
        <v>104</v>
      </c>
      <c r="K366" s="56">
        <v>3.0300000000000001E-2</v>
      </c>
      <c r="L366" s="56">
        <v>6.3E-2</v>
      </c>
      <c r="M366" s="55">
        <v>54713.05</v>
      </c>
      <c r="N366" s="55">
        <v>87.409999999999798</v>
      </c>
      <c r="O366" s="55">
        <v>220.99304997240401</v>
      </c>
      <c r="P366" s="56">
        <v>1.21E-2</v>
      </c>
      <c r="Q366" s="56">
        <v>1.8E-3</v>
      </c>
    </row>
    <row r="367" spans="1:17">
      <c r="A367" t="s">
        <v>3546</v>
      </c>
      <c r="B367" t="s">
        <v>2196</v>
      </c>
      <c r="C367" t="s">
        <v>2684</v>
      </c>
      <c r="D367" s="111" t="s">
        <v>3562</v>
      </c>
      <c r="E367" t="s">
        <v>2810</v>
      </c>
      <c r="F367" t="s">
        <v>411</v>
      </c>
      <c r="G367" s="111" t="s">
        <v>3562</v>
      </c>
      <c r="H367" s="55">
        <v>0.25</v>
      </c>
      <c r="I367" t="s">
        <v>882</v>
      </c>
      <c r="J367" t="s">
        <v>100</v>
      </c>
      <c r="K367" s="56">
        <v>7.2700000000000001E-2</v>
      </c>
      <c r="L367" s="56">
        <v>1E-4</v>
      </c>
      <c r="M367" s="55">
        <v>106377.32</v>
      </c>
      <c r="N367" s="55">
        <v>91.92679600000001</v>
      </c>
      <c r="O367" s="55">
        <v>354.681653080562</v>
      </c>
      <c r="P367" s="56">
        <v>1.9400000000000001E-2</v>
      </c>
      <c r="Q367" s="56">
        <v>2.8999999999999998E-3</v>
      </c>
    </row>
    <row r="368" spans="1:17">
      <c r="A368" t="s">
        <v>3546</v>
      </c>
      <c r="B368" t="s">
        <v>2196</v>
      </c>
      <c r="C368" t="s">
        <v>2681</v>
      </c>
      <c r="D368" s="111" t="s">
        <v>3562</v>
      </c>
      <c r="E368" t="s">
        <v>2810</v>
      </c>
      <c r="F368" t="s">
        <v>411</v>
      </c>
      <c r="G368" s="111" t="s">
        <v>3562</v>
      </c>
      <c r="H368" s="55">
        <v>0.25</v>
      </c>
      <c r="I368" t="s">
        <v>882</v>
      </c>
      <c r="J368" t="s">
        <v>100</v>
      </c>
      <c r="K368" s="56">
        <v>7.2700000000000001E-2</v>
      </c>
      <c r="L368" s="56">
        <v>1E-4</v>
      </c>
      <c r="M368" s="55">
        <v>252.21</v>
      </c>
      <c r="N368" s="55">
        <v>91.926797000000008</v>
      </c>
      <c r="O368" s="55">
        <v>0.84091478048658996</v>
      </c>
      <c r="P368" s="56">
        <v>0</v>
      </c>
      <c r="Q368" s="56">
        <v>0</v>
      </c>
    </row>
    <row r="369" spans="1:17">
      <c r="A369" t="s">
        <v>3546</v>
      </c>
      <c r="B369" t="s">
        <v>2196</v>
      </c>
      <c r="C369" t="s">
        <v>2682</v>
      </c>
      <c r="D369" s="111" t="s">
        <v>3562</v>
      </c>
      <c r="E369" t="s">
        <v>2810</v>
      </c>
      <c r="F369" t="s">
        <v>2683</v>
      </c>
      <c r="G369" s="111" t="s">
        <v>3562</v>
      </c>
      <c r="H369" s="55">
        <v>0.25</v>
      </c>
      <c r="I369" t="s">
        <v>882</v>
      </c>
      <c r="J369" t="s">
        <v>100</v>
      </c>
      <c r="K369" s="56">
        <v>7.2700000000000001E-2</v>
      </c>
      <c r="L369" s="56">
        <v>1E-4</v>
      </c>
      <c r="M369" s="55">
        <v>53.37</v>
      </c>
      <c r="N369" s="55">
        <v>91.926798999999946</v>
      </c>
      <c r="O369" s="55">
        <v>0.17794545343559001</v>
      </c>
      <c r="P369" s="56">
        <v>0</v>
      </c>
      <c r="Q369" s="56">
        <v>0</v>
      </c>
    </row>
    <row r="370" spans="1:17">
      <c r="A370" t="s">
        <v>3546</v>
      </c>
      <c r="B370" t="s">
        <v>2196</v>
      </c>
      <c r="C370" t="s">
        <v>2672</v>
      </c>
      <c r="D370" s="111" t="s">
        <v>3562</v>
      </c>
      <c r="E370" t="s">
        <v>2810</v>
      </c>
      <c r="F370" t="s">
        <v>278</v>
      </c>
      <c r="G370" s="111" t="s">
        <v>3562</v>
      </c>
      <c r="H370" s="55">
        <v>0.25</v>
      </c>
      <c r="I370" t="s">
        <v>882</v>
      </c>
      <c r="J370" t="s">
        <v>100</v>
      </c>
      <c r="K370" s="56">
        <v>7.2700000000000001E-2</v>
      </c>
      <c r="L370" s="56">
        <v>1E-4</v>
      </c>
      <c r="M370" s="55">
        <v>79.290000000000006</v>
      </c>
      <c r="N370" s="55">
        <v>91.926800999999898</v>
      </c>
      <c r="O370" s="55">
        <v>0.26436753438028798</v>
      </c>
      <c r="P370" s="56">
        <v>0</v>
      </c>
      <c r="Q370" s="56">
        <v>0</v>
      </c>
    </row>
    <row r="371" spans="1:17">
      <c r="A371" t="s">
        <v>3546</v>
      </c>
      <c r="B371" t="s">
        <v>2196</v>
      </c>
      <c r="C371" t="s">
        <v>2673</v>
      </c>
      <c r="D371" s="111" t="s">
        <v>3562</v>
      </c>
      <c r="E371" t="s">
        <v>2810</v>
      </c>
      <c r="F371" t="s">
        <v>598</v>
      </c>
      <c r="G371" s="111" t="s">
        <v>3562</v>
      </c>
      <c r="H371" s="55">
        <v>0.25</v>
      </c>
      <c r="I371" t="s">
        <v>882</v>
      </c>
      <c r="J371" t="s">
        <v>100</v>
      </c>
      <c r="K371" s="56">
        <v>7.2700000000000001E-2</v>
      </c>
      <c r="L371" s="56">
        <v>1E-4</v>
      </c>
      <c r="M371" s="55">
        <v>315.75</v>
      </c>
      <c r="N371" s="55">
        <v>91.926798000000431</v>
      </c>
      <c r="O371" s="55">
        <v>1.0527689022125</v>
      </c>
      <c r="P371" s="56">
        <v>1E-4</v>
      </c>
      <c r="Q371" s="56">
        <v>0</v>
      </c>
    </row>
    <row r="372" spans="1:17">
      <c r="A372" t="s">
        <v>3546</v>
      </c>
      <c r="B372" t="s">
        <v>2196</v>
      </c>
      <c r="C372" t="s">
        <v>2674</v>
      </c>
      <c r="D372" s="111" t="s">
        <v>3562</v>
      </c>
      <c r="E372" t="s">
        <v>2810</v>
      </c>
      <c r="F372" t="s">
        <v>2675</v>
      </c>
      <c r="G372" s="111" t="s">
        <v>3562</v>
      </c>
      <c r="H372" s="55">
        <v>0.25</v>
      </c>
      <c r="I372" t="s">
        <v>882</v>
      </c>
      <c r="J372" t="s">
        <v>100</v>
      </c>
      <c r="K372" s="56">
        <v>7.2700000000000001E-2</v>
      </c>
      <c r="L372" s="56">
        <v>1E-4</v>
      </c>
      <c r="M372" s="55">
        <v>61.98</v>
      </c>
      <c r="N372" s="55">
        <v>91.926793999999816</v>
      </c>
      <c r="O372" s="55">
        <v>0.20665277504319199</v>
      </c>
      <c r="P372" s="56">
        <v>0</v>
      </c>
      <c r="Q372" s="56">
        <v>0</v>
      </c>
    </row>
    <row r="373" spans="1:17">
      <c r="A373" t="s">
        <v>3546</v>
      </c>
      <c r="B373" t="s">
        <v>2196</v>
      </c>
      <c r="C373" t="s">
        <v>2676</v>
      </c>
      <c r="D373" s="111" t="s">
        <v>3562</v>
      </c>
      <c r="E373" t="s">
        <v>2810</v>
      </c>
      <c r="F373" t="s">
        <v>2677</v>
      </c>
      <c r="G373" s="111" t="s">
        <v>3562</v>
      </c>
      <c r="H373" s="55">
        <v>0.25</v>
      </c>
      <c r="I373" t="s">
        <v>882</v>
      </c>
      <c r="J373" t="s">
        <v>100</v>
      </c>
      <c r="K373" s="56">
        <v>7.2700000000000001E-2</v>
      </c>
      <c r="L373" s="56">
        <v>1E-4</v>
      </c>
      <c r="M373" s="55">
        <v>14.87</v>
      </c>
      <c r="N373" s="55">
        <v>91.926783</v>
      </c>
      <c r="O373" s="55">
        <v>4.9579322316626699E-2</v>
      </c>
      <c r="P373" s="56">
        <v>0</v>
      </c>
      <c r="Q373" s="56">
        <v>0</v>
      </c>
    </row>
    <row r="374" spans="1:17">
      <c r="A374" t="s">
        <v>3546</v>
      </c>
      <c r="B374" t="s">
        <v>2196</v>
      </c>
      <c r="C374" t="s">
        <v>2678</v>
      </c>
      <c r="D374" s="111" t="s">
        <v>3562</v>
      </c>
      <c r="E374" t="s">
        <v>2810</v>
      </c>
      <c r="F374" t="s">
        <v>227</v>
      </c>
      <c r="G374" s="111" t="s">
        <v>3562</v>
      </c>
      <c r="H374" s="55">
        <v>0.25</v>
      </c>
      <c r="I374" t="s">
        <v>882</v>
      </c>
      <c r="J374" t="s">
        <v>100</v>
      </c>
      <c r="K374" s="56">
        <v>7.2700000000000001E-2</v>
      </c>
      <c r="L374" s="56">
        <v>1E-4</v>
      </c>
      <c r="M374" s="55">
        <v>81.260000000000005</v>
      </c>
      <c r="N374" s="55">
        <v>91.926793000000131</v>
      </c>
      <c r="O374" s="55">
        <v>0.27093585539425902</v>
      </c>
      <c r="P374" s="56">
        <v>0</v>
      </c>
      <c r="Q374" s="56">
        <v>0</v>
      </c>
    </row>
    <row r="375" spans="1:17">
      <c r="A375" t="s">
        <v>3546</v>
      </c>
      <c r="B375" t="s">
        <v>2196</v>
      </c>
      <c r="C375" t="s">
        <v>2679</v>
      </c>
      <c r="D375" s="111" t="s">
        <v>3562</v>
      </c>
      <c r="E375" t="s">
        <v>2810</v>
      </c>
      <c r="F375" t="s">
        <v>2680</v>
      </c>
      <c r="G375" s="111" t="s">
        <v>3562</v>
      </c>
      <c r="H375" s="55">
        <v>0.25</v>
      </c>
      <c r="I375" t="s">
        <v>882</v>
      </c>
      <c r="J375" t="s">
        <v>100</v>
      </c>
      <c r="K375" s="56">
        <v>7.2700000000000001E-2</v>
      </c>
      <c r="L375" s="56">
        <v>1E-4</v>
      </c>
      <c r="M375" s="55">
        <v>27.09</v>
      </c>
      <c r="N375" s="55">
        <v>91.926809000000006</v>
      </c>
      <c r="O375" s="55">
        <v>9.0323081468228705E-2</v>
      </c>
      <c r="P375" s="56">
        <v>0</v>
      </c>
      <c r="Q375" s="56">
        <v>0</v>
      </c>
    </row>
    <row r="376" spans="1:17">
      <c r="A376" t="s">
        <v>3547</v>
      </c>
      <c r="B376" t="s">
        <v>2196</v>
      </c>
      <c r="C376" t="s">
        <v>2708</v>
      </c>
      <c r="D376" s="111" t="s">
        <v>3562</v>
      </c>
      <c r="E376" t="s">
        <v>2810</v>
      </c>
      <c r="F376" t="s">
        <v>411</v>
      </c>
      <c r="G376" s="111" t="s">
        <v>3562</v>
      </c>
      <c r="H376" s="55">
        <v>0.51</v>
      </c>
      <c r="I376" t="s">
        <v>882</v>
      </c>
      <c r="J376" t="s">
        <v>100</v>
      </c>
      <c r="K376" s="56">
        <v>7.6999999999999999E-2</v>
      </c>
      <c r="L376" s="56">
        <v>7.5600000000000001E-2</v>
      </c>
      <c r="M376" s="55">
        <v>64496.46</v>
      </c>
      <c r="N376" s="55">
        <v>100.73</v>
      </c>
      <c r="O376" s="55">
        <v>235.636339641066</v>
      </c>
      <c r="P376" s="56">
        <v>1.29E-2</v>
      </c>
      <c r="Q376" s="56">
        <v>1.9E-3</v>
      </c>
    </row>
    <row r="377" spans="1:17">
      <c r="A377" t="s">
        <v>3548</v>
      </c>
      <c r="B377" t="s">
        <v>2196</v>
      </c>
      <c r="C377" t="s">
        <v>2652</v>
      </c>
      <c r="D377" s="111" t="s">
        <v>3562</v>
      </c>
      <c r="E377" t="s">
        <v>2810</v>
      </c>
      <c r="F377" t="s">
        <v>359</v>
      </c>
      <c r="G377" s="111" t="s">
        <v>3562</v>
      </c>
      <c r="H377" s="55">
        <v>2.2999999999999998</v>
      </c>
      <c r="I377" t="s">
        <v>842</v>
      </c>
      <c r="J377" t="s">
        <v>100</v>
      </c>
      <c r="K377" s="56">
        <v>7.9600000000000004E-2</v>
      </c>
      <c r="L377" s="56">
        <v>7.6700000000000004E-2</v>
      </c>
      <c r="M377" s="55">
        <v>17722.14</v>
      </c>
      <c r="N377" s="55">
        <v>101.66</v>
      </c>
      <c r="O377" s="55">
        <v>65.345219929547994</v>
      </c>
      <c r="P377" s="56">
        <v>3.5999999999999999E-3</v>
      </c>
      <c r="Q377" s="56">
        <v>5.0000000000000001E-4</v>
      </c>
    </row>
    <row r="378" spans="1:17">
      <c r="A378" t="s">
        <v>3548</v>
      </c>
      <c r="B378" t="s">
        <v>2196</v>
      </c>
      <c r="C378" t="s">
        <v>2651</v>
      </c>
      <c r="D378" s="111" t="s">
        <v>3562</v>
      </c>
      <c r="E378" t="s">
        <v>2810</v>
      </c>
      <c r="F378" t="s">
        <v>359</v>
      </c>
      <c r="G378" s="111" t="s">
        <v>3562</v>
      </c>
      <c r="H378" s="55">
        <v>2.2999999999999998</v>
      </c>
      <c r="I378" t="s">
        <v>842</v>
      </c>
      <c r="J378" t="s">
        <v>100</v>
      </c>
      <c r="K378" s="56">
        <v>7.9600000000000004E-2</v>
      </c>
      <c r="L378" s="56">
        <v>7.6700000000000004E-2</v>
      </c>
      <c r="M378" s="55">
        <v>14299.46</v>
      </c>
      <c r="N378" s="55">
        <v>101.67</v>
      </c>
      <c r="O378" s="55">
        <v>52.730272581713997</v>
      </c>
      <c r="P378" s="56">
        <v>2.8999999999999998E-3</v>
      </c>
      <c r="Q378" s="56">
        <v>4.0000000000000002E-4</v>
      </c>
    </row>
    <row r="379" spans="1:17">
      <c r="A379" t="s">
        <v>3548</v>
      </c>
      <c r="B379" t="s">
        <v>2196</v>
      </c>
      <c r="C379" t="s">
        <v>2653</v>
      </c>
      <c r="D379" s="111" t="s">
        <v>3562</v>
      </c>
      <c r="E379" t="s">
        <v>2810</v>
      </c>
      <c r="F379" t="s">
        <v>2654</v>
      </c>
      <c r="G379" s="111" t="s">
        <v>3562</v>
      </c>
      <c r="H379" s="55">
        <v>2.2999999999999998</v>
      </c>
      <c r="I379" t="s">
        <v>842</v>
      </c>
      <c r="J379" t="s">
        <v>100</v>
      </c>
      <c r="K379" s="56">
        <v>7.9600000000000004E-2</v>
      </c>
      <c r="L379" s="56">
        <v>7.5999999999999998E-2</v>
      </c>
      <c r="M379" s="55">
        <v>13059.11</v>
      </c>
      <c r="N379" s="55">
        <v>101.67</v>
      </c>
      <c r="O379" s="55">
        <v>48.156394015898996</v>
      </c>
      <c r="P379" s="56">
        <v>2.5999999999999999E-3</v>
      </c>
      <c r="Q379" s="56">
        <v>4.0000000000000002E-4</v>
      </c>
    </row>
    <row r="380" spans="1:17">
      <c r="A380" t="s">
        <v>3549</v>
      </c>
      <c r="B380" t="s">
        <v>2196</v>
      </c>
      <c r="C380" t="s">
        <v>2709</v>
      </c>
      <c r="D380" s="111" t="s">
        <v>3562</v>
      </c>
      <c r="E380" t="s">
        <v>2810</v>
      </c>
      <c r="F380" t="s">
        <v>2710</v>
      </c>
      <c r="G380" s="111" t="s">
        <v>3562</v>
      </c>
      <c r="H380" s="55">
        <v>1</v>
      </c>
      <c r="I380" t="s">
        <v>882</v>
      </c>
      <c r="J380" t="s">
        <v>100</v>
      </c>
      <c r="K380" s="56">
        <v>7.8799999999999995E-2</v>
      </c>
      <c r="L380" s="56">
        <v>1E-4</v>
      </c>
      <c r="M380" s="55">
        <v>80301.22</v>
      </c>
      <c r="N380" s="55">
        <v>78.199743000000026</v>
      </c>
      <c r="O380" s="55">
        <v>227.758725984091</v>
      </c>
      <c r="P380" s="56">
        <v>1.2500000000000001E-2</v>
      </c>
      <c r="Q380" s="56">
        <v>1.9E-3</v>
      </c>
    </row>
    <row r="381" spans="1:17">
      <c r="A381" t="s">
        <v>3550</v>
      </c>
      <c r="B381" t="s">
        <v>2196</v>
      </c>
      <c r="C381" t="s">
        <v>2538</v>
      </c>
      <c r="D381" s="111" t="s">
        <v>3562</v>
      </c>
      <c r="E381" t="s">
        <v>2810</v>
      </c>
      <c r="F381" t="s">
        <v>384</v>
      </c>
      <c r="G381" s="111" t="s">
        <v>3562</v>
      </c>
      <c r="H381" s="55">
        <v>1.77</v>
      </c>
      <c r="I381" t="s">
        <v>842</v>
      </c>
      <c r="J381" t="s">
        <v>100</v>
      </c>
      <c r="K381" s="56">
        <v>8.4599999999999995E-2</v>
      </c>
      <c r="L381" s="56">
        <v>8.5599999999999996E-2</v>
      </c>
      <c r="M381" s="55">
        <v>32335.54</v>
      </c>
      <c r="N381" s="55">
        <v>100.61</v>
      </c>
      <c r="O381" s="55">
        <v>117.996417701838</v>
      </c>
      <c r="P381" s="56">
        <v>6.4999999999999997E-3</v>
      </c>
      <c r="Q381" s="56">
        <v>1E-3</v>
      </c>
    </row>
    <row r="382" spans="1:17">
      <c r="A382" t="s">
        <v>3551</v>
      </c>
      <c r="B382" t="s">
        <v>2196</v>
      </c>
      <c r="C382" t="s">
        <v>2685</v>
      </c>
      <c r="D382" s="111" t="s">
        <v>3562</v>
      </c>
      <c r="E382" t="s">
        <v>2810</v>
      </c>
      <c r="F382" t="s">
        <v>2686</v>
      </c>
      <c r="G382" s="111" t="s">
        <v>3562</v>
      </c>
      <c r="H382" s="55">
        <v>2.86</v>
      </c>
      <c r="I382" t="s">
        <v>842</v>
      </c>
      <c r="J382" t="s">
        <v>100</v>
      </c>
      <c r="K382" s="56">
        <v>8.7499999999999994E-2</v>
      </c>
      <c r="L382" s="56">
        <v>9.1300000000000006E-2</v>
      </c>
      <c r="M382" s="55">
        <v>86994.2</v>
      </c>
      <c r="N382" s="55">
        <v>100.15</v>
      </c>
      <c r="O382" s="55">
        <v>316.00125534509999</v>
      </c>
      <c r="P382" s="56">
        <v>1.7299999999999999E-2</v>
      </c>
      <c r="Q382" s="56">
        <v>2.5999999999999999E-3</v>
      </c>
    </row>
    <row r="383" spans="1:17">
      <c r="A383" t="s">
        <v>3552</v>
      </c>
      <c r="B383" t="s">
        <v>2196</v>
      </c>
      <c r="C383" t="s">
        <v>2655</v>
      </c>
      <c r="D383" s="111" t="s">
        <v>3562</v>
      </c>
      <c r="E383" t="s">
        <v>2810</v>
      </c>
      <c r="F383" t="s">
        <v>325</v>
      </c>
      <c r="G383" s="111" t="s">
        <v>3562</v>
      </c>
      <c r="H383" s="55">
        <v>0.94</v>
      </c>
      <c r="I383" t="s">
        <v>882</v>
      </c>
      <c r="J383" t="s">
        <v>100</v>
      </c>
      <c r="K383" s="56">
        <v>8.0299999999999996E-2</v>
      </c>
      <c r="L383" s="56">
        <v>8.2500000000000004E-2</v>
      </c>
      <c r="M383" s="55">
        <v>100147.49</v>
      </c>
      <c r="N383" s="55">
        <v>100.86</v>
      </c>
      <c r="O383" s="55">
        <v>366.358766767578</v>
      </c>
      <c r="P383" s="56">
        <v>2.01E-2</v>
      </c>
      <c r="Q383" s="56">
        <v>3.0000000000000001E-3</v>
      </c>
    </row>
    <row r="384" spans="1:17">
      <c r="A384" t="s">
        <v>3553</v>
      </c>
      <c r="B384" t="s">
        <v>2196</v>
      </c>
      <c r="C384" t="s">
        <v>2706</v>
      </c>
      <c r="D384" s="111" t="s">
        <v>3562</v>
      </c>
      <c r="E384" t="s">
        <v>2810</v>
      </c>
      <c r="F384" t="s">
        <v>2707</v>
      </c>
      <c r="G384" s="111" t="s">
        <v>3562</v>
      </c>
      <c r="H384" s="55">
        <v>0.25</v>
      </c>
      <c r="I384" t="s">
        <v>882</v>
      </c>
      <c r="J384" t="s">
        <v>100</v>
      </c>
      <c r="K384" s="56">
        <v>7.0099999999999996E-2</v>
      </c>
      <c r="L384" s="56">
        <v>1E-4</v>
      </c>
      <c r="M384" s="55">
        <v>70978.16</v>
      </c>
      <c r="N384" s="55">
        <v>88.007138000000182</v>
      </c>
      <c r="O384" s="55">
        <v>226.563627870788</v>
      </c>
      <c r="P384" s="56">
        <v>1.24E-2</v>
      </c>
      <c r="Q384" s="56">
        <v>1.9E-3</v>
      </c>
    </row>
    <row r="385" spans="1:17">
      <c r="A385" t="s">
        <v>3554</v>
      </c>
      <c r="B385" t="s">
        <v>2196</v>
      </c>
      <c r="C385" t="s">
        <v>2670</v>
      </c>
      <c r="D385" s="111" t="s">
        <v>3562</v>
      </c>
      <c r="E385" t="s">
        <v>2810</v>
      </c>
      <c r="F385" t="s">
        <v>2671</v>
      </c>
      <c r="G385" s="111" t="s">
        <v>3562</v>
      </c>
      <c r="H385" s="55">
        <v>2.92</v>
      </c>
      <c r="I385" t="s">
        <v>842</v>
      </c>
      <c r="J385" t="s">
        <v>100</v>
      </c>
      <c r="K385" s="56">
        <v>8.8599999999999998E-2</v>
      </c>
      <c r="L385" s="56">
        <v>9.3600000000000003E-2</v>
      </c>
      <c r="M385" s="55">
        <v>47769.83</v>
      </c>
      <c r="N385" s="55">
        <v>99.83</v>
      </c>
      <c r="O385" s="55">
        <v>172.96662941520299</v>
      </c>
      <c r="P385" s="56">
        <v>9.4999999999999998E-3</v>
      </c>
      <c r="Q385" s="56">
        <v>1.4E-3</v>
      </c>
    </row>
    <row r="386" spans="1:17">
      <c r="A386" t="s">
        <v>3555</v>
      </c>
      <c r="B386" t="s">
        <v>2196</v>
      </c>
      <c r="C386" t="s">
        <v>2721</v>
      </c>
      <c r="D386" s="111" t="s">
        <v>3562</v>
      </c>
      <c r="E386" t="s">
        <v>2810</v>
      </c>
      <c r="F386" t="s">
        <v>2722</v>
      </c>
      <c r="G386" s="111" t="s">
        <v>3562</v>
      </c>
      <c r="H386" s="55">
        <v>2.2799999999999998</v>
      </c>
      <c r="I386" t="s">
        <v>842</v>
      </c>
      <c r="J386" t="s">
        <v>100</v>
      </c>
      <c r="K386" s="56">
        <v>8.0600000000000005E-2</v>
      </c>
      <c r="L386" s="56">
        <v>9.2200000000000004E-2</v>
      </c>
      <c r="M386" s="55">
        <v>23314.5</v>
      </c>
      <c r="N386" s="55">
        <v>98.56</v>
      </c>
      <c r="O386" s="55">
        <v>83.344003142399998</v>
      </c>
      <c r="P386" s="56">
        <v>4.5999999999999999E-3</v>
      </c>
      <c r="Q386" s="56">
        <v>6.9999999999999999E-4</v>
      </c>
    </row>
    <row r="387" spans="1:17">
      <c r="A387" t="s">
        <v>3494</v>
      </c>
      <c r="B387" t="s">
        <v>2196</v>
      </c>
      <c r="C387" t="s">
        <v>2692</v>
      </c>
      <c r="D387" s="111" t="s">
        <v>3562</v>
      </c>
      <c r="E387" t="s">
        <v>2810</v>
      </c>
      <c r="F387" t="s">
        <v>2693</v>
      </c>
      <c r="G387" s="111" t="s">
        <v>3562</v>
      </c>
      <c r="H387" s="55">
        <v>0.82</v>
      </c>
      <c r="I387" t="s">
        <v>882</v>
      </c>
      <c r="J387" t="s">
        <v>100</v>
      </c>
      <c r="K387" s="56">
        <v>7.6999999999999999E-2</v>
      </c>
      <c r="L387" s="56">
        <v>8.5099999999999995E-2</v>
      </c>
      <c r="M387" s="55">
        <v>104006.58</v>
      </c>
      <c r="N387" s="55">
        <v>100.16</v>
      </c>
      <c r="O387" s="55">
        <v>377.83543664505601</v>
      </c>
      <c r="P387" s="56">
        <v>2.07E-2</v>
      </c>
      <c r="Q387" s="56">
        <v>3.0999999999999999E-3</v>
      </c>
    </row>
    <row r="388" spans="1:17">
      <c r="A388" t="s">
        <v>3494</v>
      </c>
      <c r="B388" t="s">
        <v>2196</v>
      </c>
      <c r="C388" t="s">
        <v>2694</v>
      </c>
      <c r="D388" s="111" t="s">
        <v>3562</v>
      </c>
      <c r="E388" t="s">
        <v>2810</v>
      </c>
      <c r="F388" t="s">
        <v>227</v>
      </c>
      <c r="G388" s="111" t="s">
        <v>3562</v>
      </c>
      <c r="H388" s="55">
        <v>0.82</v>
      </c>
      <c r="I388" t="s">
        <v>882</v>
      </c>
      <c r="J388" t="s">
        <v>100</v>
      </c>
      <c r="K388" s="56">
        <v>7.6999999999999999E-2</v>
      </c>
      <c r="L388" s="56">
        <v>7.7299999999999994E-2</v>
      </c>
      <c r="M388" s="55">
        <v>298.7</v>
      </c>
      <c r="N388" s="55">
        <v>100.76</v>
      </c>
      <c r="O388" s="55">
        <v>1.09161862524</v>
      </c>
      <c r="P388" s="56">
        <v>1E-4</v>
      </c>
      <c r="Q388" s="56">
        <v>0</v>
      </c>
    </row>
    <row r="389" spans="1:17">
      <c r="A389" t="s">
        <v>3494</v>
      </c>
      <c r="B389" t="s">
        <v>2196</v>
      </c>
      <c r="C389" t="s">
        <v>2695</v>
      </c>
      <c r="D389" s="111" t="s">
        <v>3562</v>
      </c>
      <c r="E389" t="s">
        <v>2810</v>
      </c>
      <c r="F389" t="s">
        <v>2132</v>
      </c>
      <c r="G389" s="111" t="s">
        <v>3562</v>
      </c>
      <c r="H389" s="55">
        <v>0.82</v>
      </c>
      <c r="I389" t="s">
        <v>882</v>
      </c>
      <c r="J389" t="s">
        <v>100</v>
      </c>
      <c r="K389" s="56">
        <v>7.6999999999999999E-2</v>
      </c>
      <c r="L389" s="56">
        <v>7.7299999999999994E-2</v>
      </c>
      <c r="M389" s="55">
        <v>167.91</v>
      </c>
      <c r="N389" s="55">
        <v>100.76</v>
      </c>
      <c r="O389" s="55">
        <v>0.61363804273199996</v>
      </c>
      <c r="P389" s="56">
        <v>0</v>
      </c>
      <c r="Q389" s="56">
        <v>0</v>
      </c>
    </row>
    <row r="390" spans="1:17">
      <c r="A390" t="s">
        <v>3494</v>
      </c>
      <c r="B390" t="s">
        <v>2196</v>
      </c>
      <c r="C390" t="s">
        <v>2696</v>
      </c>
      <c r="D390" s="111" t="s">
        <v>3562</v>
      </c>
      <c r="E390" t="s">
        <v>2810</v>
      </c>
      <c r="F390" t="s">
        <v>2697</v>
      </c>
      <c r="G390" s="111" t="s">
        <v>3562</v>
      </c>
      <c r="H390" s="55">
        <v>0.82</v>
      </c>
      <c r="I390" t="s">
        <v>882</v>
      </c>
      <c r="J390" t="s">
        <v>100</v>
      </c>
      <c r="K390" s="56">
        <v>7.6999999999999999E-2</v>
      </c>
      <c r="L390" s="56">
        <v>7.8100000000000003E-2</v>
      </c>
      <c r="M390" s="55">
        <v>251.59</v>
      </c>
      <c r="N390" s="55">
        <v>100.7</v>
      </c>
      <c r="O390" s="55">
        <v>0.91890454851000003</v>
      </c>
      <c r="P390" s="56">
        <v>1E-4</v>
      </c>
      <c r="Q390" s="56">
        <v>0</v>
      </c>
    </row>
    <row r="391" spans="1:17">
      <c r="A391" t="s">
        <v>3494</v>
      </c>
      <c r="B391" t="s">
        <v>2196</v>
      </c>
      <c r="C391" t="s">
        <v>2698</v>
      </c>
      <c r="D391" s="111" t="s">
        <v>3562</v>
      </c>
      <c r="E391" t="s">
        <v>2810</v>
      </c>
      <c r="F391" t="s">
        <v>2699</v>
      </c>
      <c r="G391" s="111" t="s">
        <v>3562</v>
      </c>
      <c r="H391" s="55">
        <v>0.82</v>
      </c>
      <c r="I391" t="s">
        <v>882</v>
      </c>
      <c r="J391" t="s">
        <v>100</v>
      </c>
      <c r="K391" s="56">
        <v>7.6999999999999999E-2</v>
      </c>
      <c r="L391" s="56">
        <v>7.8100000000000003E-2</v>
      </c>
      <c r="M391" s="55">
        <v>978.67</v>
      </c>
      <c r="N391" s="55">
        <v>100.7</v>
      </c>
      <c r="O391" s="55">
        <v>3.5744835426299999</v>
      </c>
      <c r="P391" s="56">
        <v>2.0000000000000001E-4</v>
      </c>
      <c r="Q391" s="56">
        <v>0</v>
      </c>
    </row>
    <row r="392" spans="1:17">
      <c r="A392" t="s">
        <v>3494</v>
      </c>
      <c r="B392" t="s">
        <v>2196</v>
      </c>
      <c r="C392" t="s">
        <v>2700</v>
      </c>
      <c r="D392" s="111" t="s">
        <v>3562</v>
      </c>
      <c r="E392" t="s">
        <v>2810</v>
      </c>
      <c r="F392" t="s">
        <v>2701</v>
      </c>
      <c r="G392" s="111" t="s">
        <v>3562</v>
      </c>
      <c r="H392" s="55">
        <v>0.82</v>
      </c>
      <c r="I392" t="s">
        <v>882</v>
      </c>
      <c r="J392" t="s">
        <v>100</v>
      </c>
      <c r="K392" s="56">
        <v>7.6999999999999999E-2</v>
      </c>
      <c r="L392" s="56">
        <v>7.8100000000000003E-2</v>
      </c>
      <c r="M392" s="55">
        <v>191.02</v>
      </c>
      <c r="N392" s="55">
        <v>100.7</v>
      </c>
      <c r="O392" s="55">
        <v>0.69767934677999999</v>
      </c>
      <c r="P392" s="56">
        <v>0</v>
      </c>
      <c r="Q392" s="56">
        <v>0</v>
      </c>
    </row>
    <row r="393" spans="1:17">
      <c r="A393" t="s">
        <v>3494</v>
      </c>
      <c r="B393" t="s">
        <v>2196</v>
      </c>
      <c r="C393" t="s">
        <v>2702</v>
      </c>
      <c r="D393" s="111" t="s">
        <v>3562</v>
      </c>
      <c r="E393" t="s">
        <v>2810</v>
      </c>
      <c r="F393" t="s">
        <v>2703</v>
      </c>
      <c r="G393" s="111" t="s">
        <v>3562</v>
      </c>
      <c r="H393" s="55">
        <v>0.82</v>
      </c>
      <c r="I393" t="s">
        <v>882</v>
      </c>
      <c r="J393" t="s">
        <v>100</v>
      </c>
      <c r="K393" s="56">
        <v>7.6999999999999999E-2</v>
      </c>
      <c r="L393" s="56">
        <v>7.8100000000000003E-2</v>
      </c>
      <c r="M393" s="55">
        <v>1032.81</v>
      </c>
      <c r="N393" s="55">
        <v>100.7</v>
      </c>
      <c r="O393" s="55">
        <v>3.7722238830900001</v>
      </c>
      <c r="P393" s="56">
        <v>2.0000000000000001E-4</v>
      </c>
      <c r="Q393" s="56">
        <v>0</v>
      </c>
    </row>
    <row r="394" spans="1:17">
      <c r="A394" t="s">
        <v>3556</v>
      </c>
      <c r="B394" t="s">
        <v>2196</v>
      </c>
      <c r="C394" t="s">
        <v>2720</v>
      </c>
      <c r="D394" s="111" t="s">
        <v>3562</v>
      </c>
      <c r="E394" t="s">
        <v>2810</v>
      </c>
      <c r="F394" t="s">
        <v>423</v>
      </c>
      <c r="G394" s="111" t="s">
        <v>3562</v>
      </c>
      <c r="H394" s="55">
        <v>2.4900000000000002</v>
      </c>
      <c r="I394" t="s">
        <v>842</v>
      </c>
      <c r="J394" t="s">
        <v>100</v>
      </c>
      <c r="K394" s="56">
        <v>8.2000000000000003E-2</v>
      </c>
      <c r="L394" s="56">
        <v>8.5599999999999996E-2</v>
      </c>
      <c r="M394" s="55">
        <v>52906.53</v>
      </c>
      <c r="N394" s="55">
        <v>100.34</v>
      </c>
      <c r="O394" s="55">
        <v>192.544417056654</v>
      </c>
      <c r="P394" s="56">
        <v>1.06E-2</v>
      </c>
      <c r="Q394" s="56">
        <v>1.6000000000000001E-3</v>
      </c>
    </row>
    <row r="395" spans="1:17">
      <c r="A395" t="s">
        <v>3557</v>
      </c>
      <c r="B395" t="s">
        <v>2196</v>
      </c>
      <c r="C395" t="s">
        <v>2545</v>
      </c>
      <c r="D395" s="111" t="s">
        <v>3562</v>
      </c>
      <c r="E395" t="s">
        <v>2810</v>
      </c>
      <c r="F395" t="s">
        <v>2542</v>
      </c>
      <c r="G395" s="111" t="s">
        <v>3562</v>
      </c>
      <c r="H395" s="55">
        <v>2.16</v>
      </c>
      <c r="I395" t="s">
        <v>954</v>
      </c>
      <c r="J395" t="s">
        <v>102</v>
      </c>
      <c r="K395" s="56">
        <v>6.6100000000000006E-2</v>
      </c>
      <c r="L395" s="56">
        <v>7.1400000000000005E-2</v>
      </c>
      <c r="M395" s="55">
        <v>32834.559999999998</v>
      </c>
      <c r="N395" s="55">
        <v>99.989999999999696</v>
      </c>
      <c r="O395" s="55">
        <v>131.70594898390999</v>
      </c>
      <c r="P395" s="56">
        <v>7.1999999999999998E-3</v>
      </c>
      <c r="Q395" s="56">
        <v>1.1000000000000001E-3</v>
      </c>
    </row>
    <row r="396" spans="1:17">
      <c r="A396" t="s">
        <v>3557</v>
      </c>
      <c r="B396" t="s">
        <v>2196</v>
      </c>
      <c r="C396" t="s">
        <v>2540</v>
      </c>
      <c r="D396" s="111" t="s">
        <v>3562</v>
      </c>
      <c r="E396" t="s">
        <v>2810</v>
      </c>
      <c r="F396" t="s">
        <v>587</v>
      </c>
      <c r="G396" s="111" t="s">
        <v>3562</v>
      </c>
      <c r="H396" s="55">
        <v>2.17</v>
      </c>
      <c r="I396" t="s">
        <v>954</v>
      </c>
      <c r="J396" t="s">
        <v>102</v>
      </c>
      <c r="K396" s="56">
        <v>6.6000000000000003E-2</v>
      </c>
      <c r="L396" s="56">
        <v>7.1300000000000002E-2</v>
      </c>
      <c r="M396" s="55">
        <v>3437.23</v>
      </c>
      <c r="N396" s="55">
        <v>100.13</v>
      </c>
      <c r="O396" s="55">
        <v>13.806717297428399</v>
      </c>
      <c r="P396" s="56">
        <v>8.0000000000000004E-4</v>
      </c>
      <c r="Q396" s="56">
        <v>1E-4</v>
      </c>
    </row>
    <row r="397" spans="1:17">
      <c r="A397" t="s">
        <v>3557</v>
      </c>
      <c r="B397" t="s">
        <v>2196</v>
      </c>
      <c r="C397" t="s">
        <v>2541</v>
      </c>
      <c r="D397" s="111" t="s">
        <v>3562</v>
      </c>
      <c r="E397" t="s">
        <v>2810</v>
      </c>
      <c r="F397" t="s">
        <v>2542</v>
      </c>
      <c r="G397" s="111" t="s">
        <v>3562</v>
      </c>
      <c r="H397" s="55">
        <v>2.17</v>
      </c>
      <c r="I397" t="s">
        <v>954</v>
      </c>
      <c r="J397" t="s">
        <v>102</v>
      </c>
      <c r="K397" s="56">
        <v>6.6000000000000003E-2</v>
      </c>
      <c r="L397" s="56">
        <v>7.1499999999999994E-2</v>
      </c>
      <c r="M397" s="55">
        <v>434.18</v>
      </c>
      <c r="N397" s="55">
        <v>100.09</v>
      </c>
      <c r="O397" s="55">
        <v>1.7433240688392</v>
      </c>
      <c r="P397" s="56">
        <v>1E-4</v>
      </c>
      <c r="Q397" s="56">
        <v>0</v>
      </c>
    </row>
    <row r="398" spans="1:17">
      <c r="A398" t="s">
        <v>3557</v>
      </c>
      <c r="B398" t="s">
        <v>2196</v>
      </c>
      <c r="C398" t="s">
        <v>2711</v>
      </c>
      <c r="D398" s="111" t="s">
        <v>3562</v>
      </c>
      <c r="E398" t="s">
        <v>2810</v>
      </c>
      <c r="F398" t="s">
        <v>2542</v>
      </c>
      <c r="G398" s="111" t="s">
        <v>3562</v>
      </c>
      <c r="H398" s="55">
        <v>2.16</v>
      </c>
      <c r="I398" t="s">
        <v>954</v>
      </c>
      <c r="J398" t="s">
        <v>102</v>
      </c>
      <c r="K398" s="56">
        <v>6.6000000000000003E-2</v>
      </c>
      <c r="L398" s="56">
        <v>7.1499999999999994E-2</v>
      </c>
      <c r="M398" s="55">
        <v>506.54</v>
      </c>
      <c r="N398" s="55">
        <v>100.1</v>
      </c>
      <c r="O398" s="55">
        <v>2.0340678998640001</v>
      </c>
      <c r="P398" s="56">
        <v>1E-4</v>
      </c>
      <c r="Q398" s="56">
        <v>0</v>
      </c>
    </row>
    <row r="399" spans="1:17">
      <c r="A399" t="s">
        <v>3557</v>
      </c>
      <c r="B399" t="s">
        <v>2196</v>
      </c>
      <c r="C399" t="s">
        <v>2712</v>
      </c>
      <c r="D399" s="111" t="s">
        <v>3562</v>
      </c>
      <c r="E399" t="s">
        <v>2810</v>
      </c>
      <c r="F399" t="s">
        <v>2542</v>
      </c>
      <c r="G399" s="111" t="s">
        <v>3562</v>
      </c>
      <c r="H399" s="55">
        <v>2.16</v>
      </c>
      <c r="I399" t="s">
        <v>954</v>
      </c>
      <c r="J399" t="s">
        <v>102</v>
      </c>
      <c r="K399" s="56">
        <v>6.6000000000000003E-2</v>
      </c>
      <c r="L399" s="56">
        <v>7.2599999999999998E-2</v>
      </c>
      <c r="M399" s="55">
        <v>651.26</v>
      </c>
      <c r="N399" s="55">
        <v>99.88</v>
      </c>
      <c r="O399" s="55">
        <v>2.6094595024607998</v>
      </c>
      <c r="P399" s="56">
        <v>1E-4</v>
      </c>
      <c r="Q399" s="56">
        <v>0</v>
      </c>
    </row>
    <row r="400" spans="1:17">
      <c r="A400" t="s">
        <v>3557</v>
      </c>
      <c r="B400" t="s">
        <v>2196</v>
      </c>
      <c r="C400" t="s">
        <v>2713</v>
      </c>
      <c r="D400" s="111" t="s">
        <v>3562</v>
      </c>
      <c r="E400" t="s">
        <v>2810</v>
      </c>
      <c r="F400" t="s">
        <v>2542</v>
      </c>
      <c r="G400" s="111" t="s">
        <v>3562</v>
      </c>
      <c r="H400" s="55">
        <v>2.16</v>
      </c>
      <c r="I400" t="s">
        <v>954</v>
      </c>
      <c r="J400" t="s">
        <v>102</v>
      </c>
      <c r="K400" s="56">
        <v>6.6000000000000003E-2</v>
      </c>
      <c r="L400" s="56">
        <v>7.1400000000000005E-2</v>
      </c>
      <c r="M400" s="55">
        <v>3039.23</v>
      </c>
      <c r="N400" s="55">
        <v>100.11</v>
      </c>
      <c r="O400" s="55">
        <v>12.2055864605748</v>
      </c>
      <c r="P400" s="56">
        <v>6.9999999999999999E-4</v>
      </c>
      <c r="Q400" s="56">
        <v>1E-4</v>
      </c>
    </row>
    <row r="401" spans="1:17">
      <c r="A401" t="s">
        <v>3557</v>
      </c>
      <c r="B401" t="s">
        <v>2196</v>
      </c>
      <c r="C401" t="s">
        <v>2543</v>
      </c>
      <c r="D401" s="111" t="s">
        <v>3562</v>
      </c>
      <c r="E401" t="s">
        <v>2810</v>
      </c>
      <c r="F401" t="s">
        <v>663</v>
      </c>
      <c r="G401" s="111" t="s">
        <v>3562</v>
      </c>
      <c r="H401" s="55">
        <v>2.17</v>
      </c>
      <c r="I401" t="s">
        <v>954</v>
      </c>
      <c r="J401" t="s">
        <v>102</v>
      </c>
      <c r="K401" s="56">
        <v>6.6000000000000003E-2</v>
      </c>
      <c r="L401" s="56">
        <v>7.1300000000000002E-2</v>
      </c>
      <c r="M401" s="55">
        <v>271.36</v>
      </c>
      <c r="N401" s="55">
        <v>100.13</v>
      </c>
      <c r="O401" s="55">
        <v>1.0900029401088001</v>
      </c>
      <c r="P401" s="56">
        <v>1E-4</v>
      </c>
      <c r="Q401" s="56">
        <v>0</v>
      </c>
    </row>
    <row r="402" spans="1:17">
      <c r="A402" t="s">
        <v>3557</v>
      </c>
      <c r="B402" t="s">
        <v>2196</v>
      </c>
      <c r="C402" t="s">
        <v>2544</v>
      </c>
      <c r="D402" s="111" t="s">
        <v>3562</v>
      </c>
      <c r="E402" t="s">
        <v>2810</v>
      </c>
      <c r="F402" t="s">
        <v>598</v>
      </c>
      <c r="G402" s="111" t="s">
        <v>3562</v>
      </c>
      <c r="H402" s="55">
        <v>2.16</v>
      </c>
      <c r="I402" t="s">
        <v>954</v>
      </c>
      <c r="J402" t="s">
        <v>102</v>
      </c>
      <c r="K402" s="56">
        <v>6.6000000000000003E-2</v>
      </c>
      <c r="L402" s="56">
        <v>7.1300000000000002E-2</v>
      </c>
      <c r="M402" s="55">
        <v>1628.16</v>
      </c>
      <c r="N402" s="55">
        <v>100.13</v>
      </c>
      <c r="O402" s="55">
        <v>6.5400176406527999</v>
      </c>
      <c r="P402" s="56">
        <v>4.0000000000000002E-4</v>
      </c>
      <c r="Q402" s="56">
        <v>1E-4</v>
      </c>
    </row>
    <row r="403" spans="1:17">
      <c r="A403" t="s">
        <v>3557</v>
      </c>
      <c r="B403" t="s">
        <v>2196</v>
      </c>
      <c r="C403" t="s">
        <v>2714</v>
      </c>
      <c r="D403" s="111" t="s">
        <v>3562</v>
      </c>
      <c r="E403" t="s">
        <v>2810</v>
      </c>
      <c r="F403" t="s">
        <v>285</v>
      </c>
      <c r="G403" s="111" t="s">
        <v>3562</v>
      </c>
      <c r="H403" s="55">
        <v>2.16</v>
      </c>
      <c r="I403" t="s">
        <v>954</v>
      </c>
      <c r="J403" t="s">
        <v>102</v>
      </c>
      <c r="K403" s="56">
        <v>6.6000000000000003E-2</v>
      </c>
      <c r="L403" s="56">
        <v>7.1300000000000002E-2</v>
      </c>
      <c r="M403" s="55">
        <v>741.72</v>
      </c>
      <c r="N403" s="55">
        <v>100.13</v>
      </c>
      <c r="O403" s="55">
        <v>2.9793520811376002</v>
      </c>
      <c r="P403" s="56">
        <v>2.0000000000000001E-4</v>
      </c>
      <c r="Q403" s="56">
        <v>0</v>
      </c>
    </row>
    <row r="404" spans="1:17">
      <c r="A404" t="s">
        <v>3557</v>
      </c>
      <c r="B404" t="s">
        <v>2196</v>
      </c>
      <c r="C404" t="s">
        <v>2715</v>
      </c>
      <c r="D404" s="111" t="s">
        <v>3562</v>
      </c>
      <c r="E404" t="s">
        <v>2810</v>
      </c>
      <c r="F404" t="s">
        <v>233</v>
      </c>
      <c r="G404" s="111" t="s">
        <v>3562</v>
      </c>
      <c r="H404" s="55">
        <v>2.16</v>
      </c>
      <c r="I404" t="s">
        <v>954</v>
      </c>
      <c r="J404" t="s">
        <v>102</v>
      </c>
      <c r="K404" s="56">
        <v>6.6000000000000003E-2</v>
      </c>
      <c r="L404" s="56">
        <v>7.1300000000000002E-2</v>
      </c>
      <c r="M404" s="55">
        <v>1157.8</v>
      </c>
      <c r="N404" s="55">
        <v>100.13</v>
      </c>
      <c r="O404" s="55">
        <v>4.6506684996240004</v>
      </c>
      <c r="P404" s="56">
        <v>2.9999999999999997E-4</v>
      </c>
      <c r="Q404" s="56">
        <v>0</v>
      </c>
    </row>
    <row r="405" spans="1:17">
      <c r="A405" t="s">
        <v>3557</v>
      </c>
      <c r="B405" t="s">
        <v>2196</v>
      </c>
      <c r="C405" t="s">
        <v>2716</v>
      </c>
      <c r="D405" s="111" t="s">
        <v>3562</v>
      </c>
      <c r="E405" t="s">
        <v>2810</v>
      </c>
      <c r="F405" t="s">
        <v>2611</v>
      </c>
      <c r="G405" s="111" t="s">
        <v>3562</v>
      </c>
      <c r="H405" s="55">
        <v>2.16</v>
      </c>
      <c r="I405" t="s">
        <v>954</v>
      </c>
      <c r="J405" t="s">
        <v>102</v>
      </c>
      <c r="K405" s="56">
        <v>6.6000000000000003E-2</v>
      </c>
      <c r="L405" s="56">
        <v>7.1300000000000002E-2</v>
      </c>
      <c r="M405" s="55">
        <v>271.36</v>
      </c>
      <c r="N405" s="55">
        <v>100.13</v>
      </c>
      <c r="O405" s="55">
        <v>1.0900029401088001</v>
      </c>
      <c r="P405" s="56">
        <v>1E-4</v>
      </c>
      <c r="Q405" s="56">
        <v>0</v>
      </c>
    </row>
    <row r="406" spans="1:17">
      <c r="A406" t="s">
        <v>3557</v>
      </c>
      <c r="B406" t="s">
        <v>2196</v>
      </c>
      <c r="C406" t="s">
        <v>2717</v>
      </c>
      <c r="D406" s="111" t="s">
        <v>3562</v>
      </c>
      <c r="E406" t="s">
        <v>2810</v>
      </c>
      <c r="F406" t="s">
        <v>764</v>
      </c>
      <c r="G406" s="111" t="s">
        <v>3562</v>
      </c>
      <c r="H406" s="55">
        <v>2.14</v>
      </c>
      <c r="I406" t="s">
        <v>954</v>
      </c>
      <c r="J406" t="s">
        <v>102</v>
      </c>
      <c r="K406" s="56">
        <v>6.4299999999999996E-2</v>
      </c>
      <c r="L406" s="56">
        <v>7.5999999999999998E-2</v>
      </c>
      <c r="M406" s="55">
        <v>2505.1999999999998</v>
      </c>
      <c r="N406" s="55">
        <v>100.16</v>
      </c>
      <c r="O406" s="55">
        <v>10.065940096512</v>
      </c>
      <c r="P406" s="56">
        <v>5.9999999999999995E-4</v>
      </c>
      <c r="Q406" s="56">
        <v>1E-4</v>
      </c>
    </row>
    <row r="407" spans="1:17">
      <c r="A407" t="s">
        <v>3557</v>
      </c>
      <c r="B407" t="s">
        <v>2196</v>
      </c>
      <c r="C407" t="s">
        <v>2718</v>
      </c>
      <c r="D407" s="111" t="s">
        <v>3562</v>
      </c>
      <c r="E407" t="s">
        <v>2810</v>
      </c>
      <c r="F407" t="s">
        <v>2719</v>
      </c>
      <c r="G407" s="111" t="s">
        <v>3562</v>
      </c>
      <c r="H407" s="55">
        <v>2.15</v>
      </c>
      <c r="I407" t="s">
        <v>954</v>
      </c>
      <c r="J407" t="s">
        <v>102</v>
      </c>
      <c r="K407" s="56">
        <v>6.6100000000000006E-2</v>
      </c>
      <c r="L407" s="56">
        <v>6.9699999999999998E-2</v>
      </c>
      <c r="M407" s="55">
        <v>280.77</v>
      </c>
      <c r="N407" s="55">
        <v>100.72</v>
      </c>
      <c r="O407" s="55">
        <v>1.1344465579103999</v>
      </c>
      <c r="P407" s="56">
        <v>1E-4</v>
      </c>
      <c r="Q407" s="56">
        <v>0</v>
      </c>
    </row>
    <row r="408" spans="1:17">
      <c r="A408" t="s">
        <v>3558</v>
      </c>
      <c r="B408" t="s">
        <v>2196</v>
      </c>
      <c r="C408" t="s">
        <v>2665</v>
      </c>
      <c r="D408" s="111" t="s">
        <v>3562</v>
      </c>
      <c r="E408" t="s">
        <v>2810</v>
      </c>
      <c r="F408" t="s">
        <v>2666</v>
      </c>
      <c r="G408" s="111" t="s">
        <v>3562</v>
      </c>
      <c r="H408" s="55">
        <v>3.25</v>
      </c>
      <c r="I408" t="s">
        <v>900</v>
      </c>
      <c r="J408" t="s">
        <v>102</v>
      </c>
      <c r="K408" s="56">
        <v>7.5700000000000003E-2</v>
      </c>
      <c r="L408" s="56">
        <v>7.3899999999999993E-2</v>
      </c>
      <c r="M408" s="55">
        <v>35753</v>
      </c>
      <c r="N408" s="55">
        <v>101.55</v>
      </c>
      <c r="O408" s="55">
        <v>145.64984918939999</v>
      </c>
      <c r="P408" s="56">
        <v>8.0000000000000002E-3</v>
      </c>
      <c r="Q408" s="56">
        <v>1.1999999999999999E-3</v>
      </c>
    </row>
    <row r="409" spans="1:17">
      <c r="A409" t="s">
        <v>3558</v>
      </c>
      <c r="B409" t="s">
        <v>2196</v>
      </c>
      <c r="C409" t="s">
        <v>2667</v>
      </c>
      <c r="D409" s="111" t="s">
        <v>3562</v>
      </c>
      <c r="E409" t="s">
        <v>2810</v>
      </c>
      <c r="F409" t="s">
        <v>2666</v>
      </c>
      <c r="G409" s="111" t="s">
        <v>3562</v>
      </c>
      <c r="H409" s="55">
        <v>3.17</v>
      </c>
      <c r="I409" t="s">
        <v>900</v>
      </c>
      <c r="J409" t="s">
        <v>100</v>
      </c>
      <c r="K409" s="56">
        <v>9.0800000000000006E-2</v>
      </c>
      <c r="L409" s="56">
        <v>9.5100000000000004E-2</v>
      </c>
      <c r="M409" s="55">
        <v>98452.31</v>
      </c>
      <c r="N409" s="55">
        <v>100.78</v>
      </c>
      <c r="O409" s="55">
        <v>359.87180329128603</v>
      </c>
      <c r="P409" s="56">
        <v>1.9699999999999999E-2</v>
      </c>
      <c r="Q409" s="56">
        <v>3.0000000000000001E-3</v>
      </c>
    </row>
    <row r="410" spans="1:17">
      <c r="A410" t="s">
        <v>3559</v>
      </c>
      <c r="B410" t="s">
        <v>2196</v>
      </c>
      <c r="C410" t="s">
        <v>2660</v>
      </c>
      <c r="D410" s="111" t="s">
        <v>3562</v>
      </c>
      <c r="E410" t="s">
        <v>2810</v>
      </c>
      <c r="F410" t="s">
        <v>359</v>
      </c>
      <c r="G410" s="111" t="s">
        <v>3562</v>
      </c>
      <c r="H410" s="55">
        <v>1.4</v>
      </c>
      <c r="I410" t="s">
        <v>842</v>
      </c>
      <c r="J410" t="s">
        <v>100</v>
      </c>
      <c r="K410" s="56">
        <v>5.7799999999999997E-2</v>
      </c>
      <c r="L410" s="56">
        <v>7.8399999999999997E-2</v>
      </c>
      <c r="M410" s="55">
        <v>8810.06</v>
      </c>
      <c r="N410" s="55">
        <v>97.63</v>
      </c>
      <c r="O410" s="55">
        <v>31.196775743406</v>
      </c>
      <c r="P410" s="56">
        <v>1.6999999999999999E-3</v>
      </c>
      <c r="Q410" s="56">
        <v>2.9999999999999997E-4</v>
      </c>
    </row>
    <row r="411" spans="1:17">
      <c r="A411" t="s">
        <v>3559</v>
      </c>
      <c r="B411" t="s">
        <v>2196</v>
      </c>
      <c r="C411" t="s">
        <v>2656</v>
      </c>
      <c r="D411" s="111" t="s">
        <v>3562</v>
      </c>
      <c r="E411" t="s">
        <v>2810</v>
      </c>
      <c r="F411" t="s">
        <v>2657</v>
      </c>
      <c r="G411" s="111" t="s">
        <v>3562</v>
      </c>
      <c r="H411" s="55">
        <v>1.38</v>
      </c>
      <c r="I411" t="s">
        <v>842</v>
      </c>
      <c r="J411" t="s">
        <v>100</v>
      </c>
      <c r="K411" s="56">
        <v>8.2000000000000003E-2</v>
      </c>
      <c r="L411" s="56">
        <v>6.8000000000000005E-2</v>
      </c>
      <c r="M411" s="55">
        <v>21694.5</v>
      </c>
      <c r="N411" s="55">
        <v>101.82</v>
      </c>
      <c r="O411" s="55">
        <v>80.118035817299997</v>
      </c>
      <c r="P411" s="56">
        <v>4.4000000000000003E-3</v>
      </c>
      <c r="Q411" s="56">
        <v>6.9999999999999999E-4</v>
      </c>
    </row>
    <row r="412" spans="1:17">
      <c r="A412" t="s">
        <v>3559</v>
      </c>
      <c r="B412" t="s">
        <v>2196</v>
      </c>
      <c r="C412" t="s">
        <v>2661</v>
      </c>
      <c r="D412" s="111" t="s">
        <v>3562</v>
      </c>
      <c r="E412" t="s">
        <v>2810</v>
      </c>
      <c r="F412" t="s">
        <v>359</v>
      </c>
      <c r="G412" s="111" t="s">
        <v>3562</v>
      </c>
      <c r="H412" s="55">
        <v>1.38</v>
      </c>
      <c r="I412" t="s">
        <v>842</v>
      </c>
      <c r="J412" t="s">
        <v>100</v>
      </c>
      <c r="K412" s="56">
        <v>8.2000000000000003E-2</v>
      </c>
      <c r="L412" s="56">
        <v>7.9100000000000004E-2</v>
      </c>
      <c r="M412" s="55">
        <v>1276.1500000000001</v>
      </c>
      <c r="N412" s="55">
        <v>100.97</v>
      </c>
      <c r="O412" s="55">
        <v>4.6734934316850003</v>
      </c>
      <c r="P412" s="56">
        <v>2.9999999999999997E-4</v>
      </c>
      <c r="Q412" s="56">
        <v>0</v>
      </c>
    </row>
    <row r="413" spans="1:17">
      <c r="A413" t="s">
        <v>3559</v>
      </c>
      <c r="B413" t="s">
        <v>2196</v>
      </c>
      <c r="C413" t="s">
        <v>2658</v>
      </c>
      <c r="D413" s="111" t="s">
        <v>3562</v>
      </c>
      <c r="E413" t="s">
        <v>2810</v>
      </c>
      <c r="F413" t="s">
        <v>2659</v>
      </c>
      <c r="G413" s="111" t="s">
        <v>3562</v>
      </c>
      <c r="H413" s="55">
        <v>3.37</v>
      </c>
      <c r="I413" t="s">
        <v>842</v>
      </c>
      <c r="J413" t="s">
        <v>100</v>
      </c>
      <c r="K413" s="56">
        <v>9.1999999999999998E-2</v>
      </c>
      <c r="L413" s="56">
        <v>0.1094</v>
      </c>
      <c r="M413" s="55">
        <v>84547.21</v>
      </c>
      <c r="N413" s="55">
        <v>96.08</v>
      </c>
      <c r="O413" s="55">
        <v>294.63194362773601</v>
      </c>
      <c r="P413" s="56">
        <v>1.6199999999999999E-2</v>
      </c>
      <c r="Q413" s="56">
        <v>2.3999999999999998E-3</v>
      </c>
    </row>
    <row r="414" spans="1:17">
      <c r="A414" s="80" t="s">
        <v>2582</v>
      </c>
      <c r="B414" s="112" t="s">
        <v>3562</v>
      </c>
      <c r="C414" s="112" t="s">
        <v>3562</v>
      </c>
      <c r="D414" s="113" t="s">
        <v>3562</v>
      </c>
      <c r="E414" s="113" t="s">
        <v>3562</v>
      </c>
      <c r="F414" s="113" t="s">
        <v>3562</v>
      </c>
      <c r="G414" s="113" t="s">
        <v>3562</v>
      </c>
      <c r="H414" s="81">
        <v>0</v>
      </c>
      <c r="I414" s="113" t="s">
        <v>3562</v>
      </c>
      <c r="J414" s="113" t="s">
        <v>3562</v>
      </c>
      <c r="K414" s="113" t="s">
        <v>3562</v>
      </c>
      <c r="L414" s="82">
        <v>0</v>
      </c>
      <c r="M414" s="81">
        <v>0</v>
      </c>
      <c r="N414" s="113" t="s">
        <v>3562</v>
      </c>
      <c r="O414" s="81">
        <v>0</v>
      </c>
      <c r="P414" s="82">
        <v>0</v>
      </c>
      <c r="Q414" s="82">
        <v>0</v>
      </c>
    </row>
    <row r="415" spans="1:17">
      <c r="A415" t="s">
        <v>177</v>
      </c>
      <c r="B415" s="112" t="s">
        <v>3562</v>
      </c>
      <c r="C415" t="s">
        <v>177</v>
      </c>
      <c r="D415" s="113" t="s">
        <v>3562</v>
      </c>
      <c r="E415" t="s">
        <v>177</v>
      </c>
      <c r="F415" s="113" t="s">
        <v>3562</v>
      </c>
      <c r="G415" s="113" t="s">
        <v>3562</v>
      </c>
      <c r="H415" s="55">
        <v>0</v>
      </c>
      <c r="I415" t="s">
        <v>177</v>
      </c>
      <c r="J415" t="s">
        <v>177</v>
      </c>
      <c r="K415" s="56">
        <v>0</v>
      </c>
      <c r="L415" s="56">
        <v>0</v>
      </c>
      <c r="M415" s="55">
        <v>0</v>
      </c>
      <c r="N415" s="55">
        <v>0</v>
      </c>
      <c r="O415" s="55">
        <v>0</v>
      </c>
      <c r="P415" s="56">
        <v>0</v>
      </c>
      <c r="Q415" s="56">
        <v>0</v>
      </c>
    </row>
    <row r="416" spans="1:17">
      <c r="A416" t="s">
        <v>186</v>
      </c>
      <c r="B416" s="112" t="s">
        <v>3562</v>
      </c>
      <c r="C416" s="112" t="s">
        <v>3562</v>
      </c>
      <c r="D416" s="113" t="s">
        <v>3562</v>
      </c>
      <c r="E416" s="113" t="s">
        <v>3562</v>
      </c>
      <c r="F416" s="113" t="s">
        <v>3562</v>
      </c>
      <c r="G416" s="113" t="s">
        <v>3562</v>
      </c>
      <c r="H416" s="113" t="s">
        <v>3562</v>
      </c>
      <c r="I416" s="113" t="s">
        <v>3562</v>
      </c>
      <c r="J416" s="113" t="s">
        <v>3562</v>
      </c>
      <c r="K416" s="113" t="s">
        <v>3562</v>
      </c>
      <c r="L416" s="113" t="s">
        <v>3562</v>
      </c>
      <c r="M416" s="113" t="s">
        <v>3562</v>
      </c>
      <c r="N416" s="113" t="s">
        <v>3562</v>
      </c>
      <c r="O416" s="113" t="s">
        <v>3562</v>
      </c>
      <c r="P416" s="113" t="s">
        <v>3562</v>
      </c>
      <c r="Q416" s="113" t="s">
        <v>3562</v>
      </c>
    </row>
    <row r="417" spans="1:17">
      <c r="A417" t="s">
        <v>298</v>
      </c>
      <c r="B417" s="112" t="s">
        <v>3562</v>
      </c>
      <c r="C417" s="112" t="s">
        <v>3562</v>
      </c>
      <c r="D417" s="113" t="s">
        <v>3562</v>
      </c>
      <c r="E417" s="113" t="s">
        <v>3562</v>
      </c>
      <c r="F417" s="113" t="s">
        <v>3562</v>
      </c>
      <c r="G417" s="113" t="s">
        <v>3562</v>
      </c>
      <c r="H417" s="113" t="s">
        <v>3562</v>
      </c>
      <c r="I417" s="113" t="s">
        <v>3562</v>
      </c>
      <c r="J417" s="113" t="s">
        <v>3562</v>
      </c>
      <c r="K417" s="113" t="s">
        <v>3562</v>
      </c>
      <c r="L417" s="113" t="s">
        <v>3562</v>
      </c>
      <c r="M417" s="113" t="s">
        <v>3562</v>
      </c>
      <c r="N417" s="113" t="s">
        <v>3562</v>
      </c>
      <c r="O417" s="113" t="s">
        <v>3562</v>
      </c>
      <c r="P417" s="113" t="s">
        <v>3562</v>
      </c>
      <c r="Q417" s="113" t="s">
        <v>3562</v>
      </c>
    </row>
    <row r="418" spans="1:17">
      <c r="A418" t="s">
        <v>299</v>
      </c>
      <c r="B418" s="112" t="s">
        <v>3562</v>
      </c>
      <c r="C418" s="112" t="s">
        <v>3562</v>
      </c>
      <c r="D418" s="113" t="s">
        <v>3562</v>
      </c>
      <c r="E418" s="113" t="s">
        <v>3562</v>
      </c>
      <c r="F418" s="113" t="s">
        <v>3562</v>
      </c>
      <c r="G418" s="113" t="s">
        <v>3562</v>
      </c>
      <c r="H418" s="113" t="s">
        <v>3562</v>
      </c>
      <c r="I418" s="113" t="s">
        <v>3562</v>
      </c>
      <c r="J418" s="113" t="s">
        <v>3562</v>
      </c>
      <c r="K418" s="113" t="s">
        <v>3562</v>
      </c>
      <c r="L418" s="113" t="s">
        <v>3562</v>
      </c>
      <c r="M418" s="113" t="s">
        <v>3562</v>
      </c>
      <c r="N418" s="113" t="s">
        <v>3562</v>
      </c>
      <c r="O418" s="113" t="s">
        <v>3562</v>
      </c>
      <c r="P418" s="113" t="s">
        <v>3562</v>
      </c>
      <c r="Q418" s="113" t="s">
        <v>3562</v>
      </c>
    </row>
    <row r="419" spans="1:17">
      <c r="A419" t="s">
        <v>300</v>
      </c>
      <c r="B419" s="112" t="s">
        <v>3562</v>
      </c>
      <c r="C419" s="112" t="s">
        <v>3562</v>
      </c>
      <c r="D419" s="113" t="s">
        <v>3562</v>
      </c>
      <c r="E419" s="113" t="s">
        <v>3562</v>
      </c>
      <c r="F419" s="113" t="s">
        <v>3562</v>
      </c>
      <c r="G419" s="113" t="s">
        <v>3562</v>
      </c>
      <c r="H419" s="113" t="s">
        <v>3562</v>
      </c>
      <c r="I419" s="113" t="s">
        <v>3562</v>
      </c>
      <c r="J419" s="113" t="s">
        <v>3562</v>
      </c>
      <c r="K419" s="113" t="s">
        <v>3562</v>
      </c>
      <c r="L419" s="113" t="s">
        <v>3562</v>
      </c>
      <c r="M419" s="113" t="s">
        <v>3562</v>
      </c>
      <c r="N419" s="113" t="s">
        <v>3562</v>
      </c>
      <c r="O419" s="113" t="s">
        <v>3562</v>
      </c>
      <c r="P419" s="113" t="s">
        <v>3562</v>
      </c>
      <c r="Q419" s="113" t="s">
        <v>3562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3561</v>
      </c>
    </row>
    <row r="2" spans="1:20" s="1" customFormat="1">
      <c r="A2" s="2" t="s">
        <v>1</v>
      </c>
      <c r="B2" s="9" t="s">
        <v>2772</v>
      </c>
    </row>
    <row r="3" spans="1:20" s="1" customFormat="1">
      <c r="A3" s="2" t="s">
        <v>2</v>
      </c>
      <c r="B3" s="20" t="s">
        <v>2773</v>
      </c>
    </row>
    <row r="4" spans="1:20" s="1" customFormat="1">
      <c r="A4" s="2" t="s">
        <v>3</v>
      </c>
      <c r="B4" s="61" t="s">
        <v>165</v>
      </c>
    </row>
    <row r="5" spans="1:20" s="15" customFormat="1">
      <c r="A5" s="32" t="s">
        <v>92</v>
      </c>
      <c r="B5" s="33" t="s">
        <v>46</v>
      </c>
      <c r="C5" s="33" t="s">
        <v>47</v>
      </c>
      <c r="D5" s="33" t="s">
        <v>48</v>
      </c>
      <c r="E5" s="33" t="s">
        <v>49</v>
      </c>
      <c r="F5" s="33" t="s">
        <v>68</v>
      </c>
      <c r="G5" s="33" t="s">
        <v>50</v>
      </c>
      <c r="H5" s="33" t="s">
        <v>129</v>
      </c>
      <c r="I5" s="33" t="s">
        <v>52</v>
      </c>
      <c r="J5" s="33" t="s">
        <v>155</v>
      </c>
      <c r="K5" s="33" t="s">
        <v>156</v>
      </c>
      <c r="L5" s="33" t="s">
        <v>5</v>
      </c>
      <c r="M5" s="33" t="s">
        <v>54</v>
      </c>
      <c r="N5" s="34" t="s">
        <v>151</v>
      </c>
      <c r="O5" s="13"/>
      <c r="P5" s="13"/>
      <c r="Q5" s="13"/>
      <c r="R5" s="13"/>
      <c r="S5" s="13"/>
      <c r="T5" s="13"/>
    </row>
    <row r="6" spans="1:20" s="15" customFormat="1">
      <c r="A6" s="105" t="s">
        <v>3562</v>
      </c>
      <c r="B6" s="106" t="s">
        <v>3562</v>
      </c>
      <c r="C6" s="106" t="s">
        <v>3562</v>
      </c>
      <c r="D6" s="106" t="s">
        <v>3562</v>
      </c>
      <c r="E6" s="106" t="s">
        <v>3562</v>
      </c>
      <c r="F6" s="21" t="s">
        <v>71</v>
      </c>
      <c r="G6" s="106" t="s">
        <v>3562</v>
      </c>
      <c r="H6" s="21" t="s">
        <v>7</v>
      </c>
      <c r="I6" s="21" t="s">
        <v>7</v>
      </c>
      <c r="J6" s="21" t="s">
        <v>152</v>
      </c>
      <c r="K6" s="106" t="s">
        <v>3562</v>
      </c>
      <c r="L6" s="21" t="s">
        <v>6</v>
      </c>
      <c r="M6" s="21" t="s">
        <v>7</v>
      </c>
      <c r="N6" s="29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107" t="s">
        <v>3562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4" t="s">
        <v>73</v>
      </c>
      <c r="N7" s="24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130</v>
      </c>
      <c r="B8" s="108" t="s">
        <v>3562</v>
      </c>
      <c r="C8" s="108" t="s">
        <v>3562</v>
      </c>
      <c r="D8" s="108" t="s">
        <v>3562</v>
      </c>
      <c r="E8" s="108" t="s">
        <v>3562</v>
      </c>
      <c r="F8" s="108" t="s">
        <v>3562</v>
      </c>
      <c r="G8" s="108" t="s">
        <v>3562</v>
      </c>
      <c r="H8" s="108" t="s">
        <v>3562</v>
      </c>
      <c r="I8" s="108" t="s">
        <v>3562</v>
      </c>
      <c r="J8" s="53">
        <v>0</v>
      </c>
      <c r="K8" s="108" t="s">
        <v>3562</v>
      </c>
      <c r="L8" s="53">
        <v>0</v>
      </c>
      <c r="M8" s="54">
        <v>0</v>
      </c>
      <c r="N8" s="54">
        <v>0</v>
      </c>
      <c r="O8" s="13"/>
      <c r="P8" s="13"/>
      <c r="Q8" s="13"/>
      <c r="R8" s="13"/>
      <c r="S8" s="13"/>
      <c r="T8" s="13"/>
    </row>
    <row r="9" spans="1:20">
      <c r="A9" s="57" t="s">
        <v>172</v>
      </c>
      <c r="B9" s="112" t="s">
        <v>3562</v>
      </c>
      <c r="C9" s="112" t="s">
        <v>3562</v>
      </c>
      <c r="D9" s="113" t="s">
        <v>3562</v>
      </c>
      <c r="E9" s="113" t="s">
        <v>3562</v>
      </c>
      <c r="F9" s="59">
        <v>0</v>
      </c>
      <c r="G9" s="113" t="s">
        <v>3562</v>
      </c>
      <c r="H9" s="113" t="s">
        <v>3562</v>
      </c>
      <c r="I9" s="58">
        <v>0</v>
      </c>
      <c r="J9" s="59">
        <v>0</v>
      </c>
      <c r="K9" s="113" t="s">
        <v>3562</v>
      </c>
      <c r="L9" s="59">
        <v>0</v>
      </c>
      <c r="M9" s="58">
        <v>0</v>
      </c>
      <c r="N9" s="58">
        <v>0</v>
      </c>
    </row>
    <row r="10" spans="1:20">
      <c r="A10" s="57" t="s">
        <v>1904</v>
      </c>
      <c r="B10" s="112" t="s">
        <v>3562</v>
      </c>
      <c r="C10" s="112" t="s">
        <v>3562</v>
      </c>
      <c r="D10" s="113" t="s">
        <v>3562</v>
      </c>
      <c r="E10" s="113" t="s">
        <v>3562</v>
      </c>
      <c r="F10" s="59">
        <v>0</v>
      </c>
      <c r="G10" s="113" t="s">
        <v>3562</v>
      </c>
      <c r="H10" s="113" t="s">
        <v>3562</v>
      </c>
      <c r="I10" s="58">
        <v>0</v>
      </c>
      <c r="J10" s="59">
        <v>0</v>
      </c>
      <c r="K10" s="113" t="s">
        <v>3562</v>
      </c>
      <c r="L10" s="59">
        <v>0</v>
      </c>
      <c r="M10" s="58">
        <v>0</v>
      </c>
      <c r="N10" s="58">
        <v>0</v>
      </c>
    </row>
    <row r="11" spans="1:20">
      <c r="A11" t="s">
        <v>177</v>
      </c>
      <c r="B11" t="s">
        <v>177</v>
      </c>
      <c r="C11" s="112" t="s">
        <v>3562</v>
      </c>
      <c r="D11" t="s">
        <v>177</v>
      </c>
      <c r="E11" s="113" t="s">
        <v>3562</v>
      </c>
      <c r="F11" s="55">
        <v>0</v>
      </c>
      <c r="G11" t="s">
        <v>177</v>
      </c>
      <c r="H11" s="56">
        <v>0</v>
      </c>
      <c r="I11" s="56">
        <v>0</v>
      </c>
      <c r="J11" s="55">
        <v>0</v>
      </c>
      <c r="K11" s="55">
        <v>0</v>
      </c>
      <c r="L11" s="55">
        <v>0</v>
      </c>
      <c r="M11" s="56">
        <v>0</v>
      </c>
      <c r="N11" s="56">
        <v>0</v>
      </c>
    </row>
    <row r="12" spans="1:20">
      <c r="A12" s="57" t="s">
        <v>1905</v>
      </c>
      <c r="B12" s="112" t="s">
        <v>3562</v>
      </c>
      <c r="C12" s="112" t="s">
        <v>3562</v>
      </c>
      <c r="D12" s="113" t="s">
        <v>3562</v>
      </c>
      <c r="E12" s="113" t="s">
        <v>3562</v>
      </c>
      <c r="F12" s="59">
        <v>0</v>
      </c>
      <c r="G12" s="113" t="s">
        <v>3562</v>
      </c>
      <c r="H12" s="113" t="s">
        <v>3562</v>
      </c>
      <c r="I12" s="58">
        <v>0</v>
      </c>
      <c r="J12" s="59">
        <v>0</v>
      </c>
      <c r="K12" s="113" t="s">
        <v>3562</v>
      </c>
      <c r="L12" s="59">
        <v>0</v>
      </c>
      <c r="M12" s="58">
        <v>0</v>
      </c>
      <c r="N12" s="58">
        <v>0</v>
      </c>
    </row>
    <row r="13" spans="1:20">
      <c r="A13" t="s">
        <v>177</v>
      </c>
      <c r="B13" t="s">
        <v>177</v>
      </c>
      <c r="C13" s="112" t="s">
        <v>3562</v>
      </c>
      <c r="D13" t="s">
        <v>177</v>
      </c>
      <c r="E13" s="113" t="s">
        <v>3562</v>
      </c>
      <c r="F13" s="55">
        <v>0</v>
      </c>
      <c r="G13" t="s">
        <v>177</v>
      </c>
      <c r="H13" s="56">
        <v>0</v>
      </c>
      <c r="I13" s="56">
        <v>0</v>
      </c>
      <c r="J13" s="55">
        <v>0</v>
      </c>
      <c r="K13" s="55">
        <v>0</v>
      </c>
      <c r="L13" s="55">
        <v>0</v>
      </c>
      <c r="M13" s="56">
        <v>0</v>
      </c>
      <c r="N13" s="56">
        <v>0</v>
      </c>
    </row>
    <row r="14" spans="1:20">
      <c r="A14" s="57" t="s">
        <v>2723</v>
      </c>
      <c r="B14" s="112" t="s">
        <v>3562</v>
      </c>
      <c r="C14" s="112" t="s">
        <v>3562</v>
      </c>
      <c r="D14" s="113" t="s">
        <v>3562</v>
      </c>
      <c r="E14" s="113" t="s">
        <v>3562</v>
      </c>
      <c r="F14" s="59">
        <v>0</v>
      </c>
      <c r="G14" s="113" t="s">
        <v>3562</v>
      </c>
      <c r="H14" s="113" t="s">
        <v>3562</v>
      </c>
      <c r="I14" s="58">
        <v>0</v>
      </c>
      <c r="J14" s="59">
        <v>0</v>
      </c>
      <c r="K14" s="113" t="s">
        <v>3562</v>
      </c>
      <c r="L14" s="59">
        <v>0</v>
      </c>
      <c r="M14" s="58">
        <v>0</v>
      </c>
      <c r="N14" s="58">
        <v>0</v>
      </c>
    </row>
    <row r="15" spans="1:20">
      <c r="A15" t="s">
        <v>177</v>
      </c>
      <c r="B15" t="s">
        <v>177</v>
      </c>
      <c r="C15" s="112" t="s">
        <v>3562</v>
      </c>
      <c r="D15" t="s">
        <v>177</v>
      </c>
      <c r="E15" s="113" t="s">
        <v>3562</v>
      </c>
      <c r="F15" s="55">
        <v>0</v>
      </c>
      <c r="G15" t="s">
        <v>177</v>
      </c>
      <c r="H15" s="56">
        <v>0</v>
      </c>
      <c r="I15" s="56">
        <v>0</v>
      </c>
      <c r="J15" s="55">
        <v>0</v>
      </c>
      <c r="K15" s="55">
        <v>0</v>
      </c>
      <c r="L15" s="55">
        <v>0</v>
      </c>
      <c r="M15" s="56">
        <v>0</v>
      </c>
      <c r="N15" s="56">
        <v>0</v>
      </c>
    </row>
    <row r="16" spans="1:20">
      <c r="A16" s="57" t="s">
        <v>2724</v>
      </c>
      <c r="B16" s="112" t="s">
        <v>3562</v>
      </c>
      <c r="C16" s="112" t="s">
        <v>3562</v>
      </c>
      <c r="D16" s="113" t="s">
        <v>3562</v>
      </c>
      <c r="E16" s="113" t="s">
        <v>3562</v>
      </c>
      <c r="F16" s="59">
        <v>0</v>
      </c>
      <c r="G16" s="113" t="s">
        <v>3562</v>
      </c>
      <c r="H16" s="113" t="s">
        <v>3562</v>
      </c>
      <c r="I16" s="58">
        <v>0</v>
      </c>
      <c r="J16" s="59">
        <v>0</v>
      </c>
      <c r="K16" s="113" t="s">
        <v>3562</v>
      </c>
      <c r="L16" s="59">
        <v>0</v>
      </c>
      <c r="M16" s="58">
        <v>0</v>
      </c>
      <c r="N16" s="58">
        <v>0</v>
      </c>
    </row>
    <row r="17" spans="1:14">
      <c r="A17" t="s">
        <v>177</v>
      </c>
      <c r="B17" t="s">
        <v>177</v>
      </c>
      <c r="C17" s="112" t="s">
        <v>3562</v>
      </c>
      <c r="D17" t="s">
        <v>177</v>
      </c>
      <c r="E17" s="113" t="s">
        <v>3562</v>
      </c>
      <c r="F17" s="55">
        <v>0</v>
      </c>
      <c r="G17" t="s">
        <v>177</v>
      </c>
      <c r="H17" s="56">
        <v>0</v>
      </c>
      <c r="I17" s="56">
        <v>0</v>
      </c>
      <c r="J17" s="55">
        <v>0</v>
      </c>
      <c r="K17" s="55">
        <v>0</v>
      </c>
      <c r="L17" s="55">
        <v>0</v>
      </c>
      <c r="M17" s="56">
        <v>0</v>
      </c>
      <c r="N17" s="56">
        <v>0</v>
      </c>
    </row>
    <row r="18" spans="1:14">
      <c r="A18" s="57" t="s">
        <v>819</v>
      </c>
      <c r="B18" s="112" t="s">
        <v>3562</v>
      </c>
      <c r="C18" s="112" t="s">
        <v>3562</v>
      </c>
      <c r="D18" s="113" t="s">
        <v>3562</v>
      </c>
      <c r="E18" s="113" t="s">
        <v>3562</v>
      </c>
      <c r="F18" s="59">
        <v>0</v>
      </c>
      <c r="G18" s="113" t="s">
        <v>3562</v>
      </c>
      <c r="H18" s="113" t="s">
        <v>3562</v>
      </c>
      <c r="I18" s="58">
        <v>0</v>
      </c>
      <c r="J18" s="59">
        <v>0</v>
      </c>
      <c r="K18" s="113" t="s">
        <v>3562</v>
      </c>
      <c r="L18" s="59">
        <v>0</v>
      </c>
      <c r="M18" s="58">
        <v>0</v>
      </c>
      <c r="N18" s="58">
        <v>0</v>
      </c>
    </row>
    <row r="19" spans="1:14">
      <c r="A19" t="s">
        <v>177</v>
      </c>
      <c r="B19" t="s">
        <v>177</v>
      </c>
      <c r="C19" s="112" t="s">
        <v>3562</v>
      </c>
      <c r="D19" t="s">
        <v>177</v>
      </c>
      <c r="E19" s="113" t="s">
        <v>3562</v>
      </c>
      <c r="F19" s="55">
        <v>0</v>
      </c>
      <c r="G19" t="s">
        <v>177</v>
      </c>
      <c r="H19" s="56">
        <v>0</v>
      </c>
      <c r="I19" s="56">
        <v>0</v>
      </c>
      <c r="J19" s="55">
        <v>0</v>
      </c>
      <c r="K19" s="55">
        <v>0</v>
      </c>
      <c r="L19" s="55">
        <v>0</v>
      </c>
      <c r="M19" s="56">
        <v>0</v>
      </c>
      <c r="N19" s="56">
        <v>0</v>
      </c>
    </row>
    <row r="20" spans="1:14">
      <c r="A20" s="57" t="s">
        <v>184</v>
      </c>
      <c r="B20" s="112" t="s">
        <v>3562</v>
      </c>
      <c r="C20" s="112" t="s">
        <v>3562</v>
      </c>
      <c r="D20" s="113" t="s">
        <v>3562</v>
      </c>
      <c r="E20" s="113" t="s">
        <v>3562</v>
      </c>
      <c r="F20" s="59">
        <v>0</v>
      </c>
      <c r="G20" s="113" t="s">
        <v>3562</v>
      </c>
      <c r="H20" s="113" t="s">
        <v>3562</v>
      </c>
      <c r="I20" s="58">
        <v>0</v>
      </c>
      <c r="J20" s="59">
        <v>0</v>
      </c>
      <c r="K20" s="113" t="s">
        <v>3562</v>
      </c>
      <c r="L20" s="59">
        <v>0</v>
      </c>
      <c r="M20" s="58">
        <v>0</v>
      </c>
      <c r="N20" s="58">
        <v>0</v>
      </c>
    </row>
    <row r="21" spans="1:14">
      <c r="A21" t="s">
        <v>177</v>
      </c>
      <c r="B21" t="s">
        <v>177</v>
      </c>
      <c r="C21" s="112" t="s">
        <v>3562</v>
      </c>
      <c r="D21" t="s">
        <v>177</v>
      </c>
      <c r="E21" s="113" t="s">
        <v>3562</v>
      </c>
      <c r="F21" s="55">
        <v>0</v>
      </c>
      <c r="G21" t="s">
        <v>177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</row>
    <row r="22" spans="1:14">
      <c r="A22" t="s">
        <v>186</v>
      </c>
      <c r="B22" s="112" t="s">
        <v>3562</v>
      </c>
      <c r="C22" s="112" t="s">
        <v>3562</v>
      </c>
      <c r="D22" s="113" t="s">
        <v>3562</v>
      </c>
      <c r="E22" s="113" t="s">
        <v>3562</v>
      </c>
      <c r="F22" s="113" t="s">
        <v>3562</v>
      </c>
      <c r="G22" s="113" t="s">
        <v>3562</v>
      </c>
      <c r="H22" s="113" t="s">
        <v>3562</v>
      </c>
      <c r="I22" s="113" t="s">
        <v>3562</v>
      </c>
      <c r="J22" s="113" t="s">
        <v>3562</v>
      </c>
      <c r="K22" s="113" t="s">
        <v>3562</v>
      </c>
      <c r="L22" s="113" t="s">
        <v>3562</v>
      </c>
      <c r="M22" s="113" t="s">
        <v>3562</v>
      </c>
      <c r="N22" s="113" t="s">
        <v>3562</v>
      </c>
    </row>
    <row r="23" spans="1:14">
      <c r="A23" t="s">
        <v>298</v>
      </c>
      <c r="B23" s="112" t="s">
        <v>3562</v>
      </c>
      <c r="C23" s="112" t="s">
        <v>3562</v>
      </c>
      <c r="D23" s="113" t="s">
        <v>3562</v>
      </c>
      <c r="E23" s="113" t="s">
        <v>3562</v>
      </c>
      <c r="F23" s="113" t="s">
        <v>3562</v>
      </c>
      <c r="G23" s="113" t="s">
        <v>3562</v>
      </c>
      <c r="H23" s="113" t="s">
        <v>3562</v>
      </c>
      <c r="I23" s="113" t="s">
        <v>3562</v>
      </c>
      <c r="J23" s="113" t="s">
        <v>3562</v>
      </c>
      <c r="K23" s="113" t="s">
        <v>3562</v>
      </c>
      <c r="L23" s="113" t="s">
        <v>3562</v>
      </c>
      <c r="M23" s="113" t="s">
        <v>3562</v>
      </c>
      <c r="N23" s="113" t="s">
        <v>3562</v>
      </c>
    </row>
    <row r="24" spans="1:14">
      <c r="A24" t="s">
        <v>299</v>
      </c>
      <c r="B24" s="112" t="s">
        <v>3562</v>
      </c>
      <c r="C24" s="112" t="s">
        <v>3562</v>
      </c>
      <c r="D24" s="113" t="s">
        <v>3562</v>
      </c>
      <c r="E24" s="113" t="s">
        <v>3562</v>
      </c>
      <c r="F24" s="113" t="s">
        <v>3562</v>
      </c>
      <c r="G24" s="113" t="s">
        <v>3562</v>
      </c>
      <c r="H24" s="113" t="s">
        <v>3562</v>
      </c>
      <c r="I24" s="113" t="s">
        <v>3562</v>
      </c>
      <c r="J24" s="113" t="s">
        <v>3562</v>
      </c>
      <c r="K24" s="113" t="s">
        <v>3562</v>
      </c>
      <c r="L24" s="113" t="s">
        <v>3562</v>
      </c>
      <c r="M24" s="113" t="s">
        <v>3562</v>
      </c>
      <c r="N24" s="113" t="s">
        <v>3562</v>
      </c>
    </row>
    <row r="25" spans="1:14">
      <c r="A25" t="s">
        <v>300</v>
      </c>
      <c r="B25" s="112" t="s">
        <v>3562</v>
      </c>
      <c r="C25" s="112" t="s">
        <v>3562</v>
      </c>
      <c r="D25" s="113" t="s">
        <v>3562</v>
      </c>
      <c r="E25" s="113" t="s">
        <v>3562</v>
      </c>
      <c r="F25" s="113" t="s">
        <v>3562</v>
      </c>
      <c r="G25" s="113" t="s">
        <v>3562</v>
      </c>
      <c r="H25" s="113" t="s">
        <v>3562</v>
      </c>
      <c r="I25" s="113" t="s">
        <v>3562</v>
      </c>
      <c r="J25" s="113" t="s">
        <v>3562</v>
      </c>
      <c r="K25" s="113" t="s">
        <v>3562</v>
      </c>
      <c r="L25" s="113" t="s">
        <v>3562</v>
      </c>
      <c r="M25" s="113" t="s">
        <v>3562</v>
      </c>
      <c r="N25" s="113" t="s">
        <v>3562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3561</v>
      </c>
    </row>
    <row r="2" spans="1:34" s="1" customFormat="1">
      <c r="A2" s="2" t="s">
        <v>1</v>
      </c>
      <c r="B2" s="9" t="s">
        <v>2772</v>
      </c>
    </row>
    <row r="3" spans="1:34" s="1" customFormat="1">
      <c r="A3" s="2" t="s">
        <v>2</v>
      </c>
      <c r="B3" s="20" t="s">
        <v>2773</v>
      </c>
    </row>
    <row r="4" spans="1:34" s="1" customFormat="1">
      <c r="A4" s="2" t="s">
        <v>3</v>
      </c>
      <c r="B4" s="61" t="s">
        <v>165</v>
      </c>
    </row>
    <row r="5" spans="1:34" s="15" customFormat="1">
      <c r="A5" s="32" t="s">
        <v>92</v>
      </c>
      <c r="B5" s="35" t="s">
        <v>131</v>
      </c>
      <c r="C5" s="35" t="s">
        <v>132</v>
      </c>
      <c r="D5" s="35" t="s">
        <v>133</v>
      </c>
      <c r="E5" s="35" t="s">
        <v>50</v>
      </c>
      <c r="F5" s="35" t="s">
        <v>134</v>
      </c>
      <c r="G5" s="35" t="s">
        <v>54</v>
      </c>
      <c r="H5" s="36" t="s">
        <v>55</v>
      </c>
      <c r="I5" s="52" t="s">
        <v>149</v>
      </c>
    </row>
    <row r="6" spans="1:34" s="15" customFormat="1">
      <c r="A6" s="105" t="s">
        <v>3562</v>
      </c>
      <c r="B6" s="16" t="s">
        <v>70</v>
      </c>
      <c r="C6" s="106" t="s">
        <v>3562</v>
      </c>
      <c r="D6" s="16" t="s">
        <v>7</v>
      </c>
      <c r="E6" s="106" t="s">
        <v>3562</v>
      </c>
      <c r="F6" s="16" t="s">
        <v>150</v>
      </c>
      <c r="G6" s="21" t="s">
        <v>7</v>
      </c>
      <c r="H6" s="29" t="s">
        <v>7</v>
      </c>
      <c r="I6" s="130" t="s">
        <v>3562</v>
      </c>
    </row>
    <row r="7" spans="1:34" s="17" customFormat="1" ht="20.25">
      <c r="A7" s="107" t="s">
        <v>3562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4" t="s">
        <v>59</v>
      </c>
      <c r="H7" s="24" t="s">
        <v>60</v>
      </c>
      <c r="I7" s="24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135</v>
      </c>
      <c r="B8" s="108" t="s">
        <v>3562</v>
      </c>
      <c r="C8" s="108" t="s">
        <v>3562</v>
      </c>
      <c r="D8" s="54">
        <f>D9</f>
        <v>4.8955154273584954E-3</v>
      </c>
      <c r="E8" s="108" t="s">
        <v>3562</v>
      </c>
      <c r="F8" s="53">
        <v>195.983</v>
      </c>
      <c r="G8" s="54">
        <f>F8/$F$8</f>
        <v>1</v>
      </c>
      <c r="H8" s="54">
        <f>F8/'סכום נכסי הקרן'!$C$41</f>
        <v>1.613108948376794E-3</v>
      </c>
      <c r="I8" s="131" t="s">
        <v>3562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7" t="s">
        <v>172</v>
      </c>
      <c r="B9" s="112" t="s">
        <v>3562</v>
      </c>
      <c r="C9" s="113" t="s">
        <v>3562</v>
      </c>
      <c r="D9" s="58">
        <f>D10*F10/F9</f>
        <v>4.8955154273584954E-3</v>
      </c>
      <c r="E9" s="124" t="s">
        <v>3562</v>
      </c>
      <c r="F9" s="59">
        <v>195.983</v>
      </c>
      <c r="G9" s="58">
        <f t="shared" ref="G9:G20" si="0">F9/$F$8</f>
        <v>1</v>
      </c>
      <c r="H9" s="58">
        <f>F9/'סכום נכסי הקרן'!$C$41</f>
        <v>1.613108948376794E-3</v>
      </c>
      <c r="I9" s="124" t="s">
        <v>3562</v>
      </c>
    </row>
    <row r="10" spans="1:34">
      <c r="A10" s="57" t="s">
        <v>2725</v>
      </c>
      <c r="B10" s="112" t="s">
        <v>3562</v>
      </c>
      <c r="C10" s="113" t="s">
        <v>3562</v>
      </c>
      <c r="D10" s="58">
        <v>8.8999999999999999E-3</v>
      </c>
      <c r="E10" s="124" t="s">
        <v>3562</v>
      </c>
      <c r="F10" s="59">
        <v>107.80200000000001</v>
      </c>
      <c r="G10" s="58">
        <f t="shared" si="0"/>
        <v>0.55005791318634778</v>
      </c>
      <c r="H10" s="58">
        <f>F10/'סכום נכסי הקרן'!$C$41</f>
        <v>8.8730334188636328E-4</v>
      </c>
      <c r="I10" s="124" t="s">
        <v>3562</v>
      </c>
    </row>
    <row r="11" spans="1:34">
      <c r="A11" t="s">
        <v>2852</v>
      </c>
      <c r="B11" s="70">
        <v>45291</v>
      </c>
      <c r="C11" t="s">
        <v>2851</v>
      </c>
      <c r="D11" s="56">
        <v>8.8999999999999999E-3</v>
      </c>
      <c r="E11" t="s">
        <v>98</v>
      </c>
      <c r="F11" s="55">
        <v>107.80200000000001</v>
      </c>
      <c r="G11" s="56">
        <f t="shared" si="0"/>
        <v>0.55005791318634778</v>
      </c>
      <c r="H11" s="56">
        <f>F11/'סכום נכסי הקרן'!$C$41</f>
        <v>8.8730334188636328E-4</v>
      </c>
      <c r="I11" t="s">
        <v>2853</v>
      </c>
    </row>
    <row r="12" spans="1:34">
      <c r="A12" s="57" t="s">
        <v>2726</v>
      </c>
      <c r="B12" s="112" t="s">
        <v>3562</v>
      </c>
      <c r="C12" s="113" t="s">
        <v>3562</v>
      </c>
      <c r="D12" s="58">
        <v>0</v>
      </c>
      <c r="E12" s="124" t="s">
        <v>3562</v>
      </c>
      <c r="F12" s="59">
        <v>88.180999999999997</v>
      </c>
      <c r="G12" s="58">
        <f t="shared" si="0"/>
        <v>0.44994208681365216</v>
      </c>
      <c r="H12" s="58">
        <f>F12/'סכום נכסי הקרן'!$C$41</f>
        <v>7.2580560649043062E-4</v>
      </c>
      <c r="I12" s="124" t="s">
        <v>3562</v>
      </c>
    </row>
    <row r="13" spans="1:34">
      <c r="A13" t="s">
        <v>2854</v>
      </c>
      <c r="B13" s="70">
        <v>44377</v>
      </c>
      <c r="C13" t="s">
        <v>108</v>
      </c>
      <c r="D13" s="56">
        <v>0</v>
      </c>
      <c r="E13" t="s">
        <v>98</v>
      </c>
      <c r="F13" s="55">
        <v>21.423849999999998</v>
      </c>
      <c r="G13" s="56">
        <f t="shared" si="0"/>
        <v>0.10931483853191347</v>
      </c>
      <c r="H13" s="56">
        <f>F13/'סכום נכסי הקרן'!$C$41</f>
        <v>1.7633674422619396E-4</v>
      </c>
      <c r="I13" t="s">
        <v>2855</v>
      </c>
    </row>
    <row r="14" spans="1:34">
      <c r="A14" t="s">
        <v>2856</v>
      </c>
      <c r="B14" s="70">
        <v>44377</v>
      </c>
      <c r="C14" t="s">
        <v>108</v>
      </c>
      <c r="D14" s="56">
        <v>0</v>
      </c>
      <c r="E14" t="s">
        <v>98</v>
      </c>
      <c r="F14" s="55">
        <v>29.237159999999999</v>
      </c>
      <c r="G14" s="56">
        <f t="shared" si="0"/>
        <v>0.14918212293923452</v>
      </c>
      <c r="H14" s="56">
        <f>F14/'סכום נכסי הקרן'!$C$41</f>
        <v>2.4064701745112618E-4</v>
      </c>
      <c r="I14" t="s">
        <v>2855</v>
      </c>
    </row>
    <row r="15" spans="1:34">
      <c r="A15" t="s">
        <v>2857</v>
      </c>
      <c r="B15" s="70">
        <v>44834</v>
      </c>
      <c r="C15" t="s">
        <v>108</v>
      </c>
      <c r="D15" s="56">
        <v>0</v>
      </c>
      <c r="E15" t="s">
        <v>98</v>
      </c>
      <c r="F15" s="55">
        <v>37.520000000000003</v>
      </c>
      <c r="G15" s="56">
        <f t="shared" si="0"/>
        <v>0.19144517636733799</v>
      </c>
      <c r="H15" s="56">
        <f>F15/'סכום נכסי הקרן'!$C$41</f>
        <v>3.0882192712172643E-4</v>
      </c>
      <c r="I15" t="s">
        <v>2858</v>
      </c>
    </row>
    <row r="16" spans="1:34">
      <c r="A16" s="57" t="s">
        <v>184</v>
      </c>
      <c r="B16" s="112" t="s">
        <v>3562</v>
      </c>
      <c r="C16" s="113" t="s">
        <v>3562</v>
      </c>
      <c r="D16" s="58">
        <v>0</v>
      </c>
      <c r="E16" s="124" t="s">
        <v>3562</v>
      </c>
      <c r="F16" s="59">
        <v>0</v>
      </c>
      <c r="G16" s="58">
        <f t="shared" si="0"/>
        <v>0</v>
      </c>
      <c r="H16" s="58">
        <f>F16/'סכום נכסי הקרן'!$C$41</f>
        <v>0</v>
      </c>
      <c r="I16" s="124" t="s">
        <v>3562</v>
      </c>
    </row>
    <row r="17" spans="1:9">
      <c r="A17" s="57" t="s">
        <v>2725</v>
      </c>
      <c r="B17" s="112" t="s">
        <v>3562</v>
      </c>
      <c r="C17" s="113" t="s">
        <v>3562</v>
      </c>
      <c r="D17" s="58">
        <v>0</v>
      </c>
      <c r="E17" s="124" t="s">
        <v>3562</v>
      </c>
      <c r="F17" s="59">
        <v>0</v>
      </c>
      <c r="G17" s="58">
        <f t="shared" si="0"/>
        <v>0</v>
      </c>
      <c r="H17" s="58">
        <f>F17/'סכום נכסי הקרן'!$C$41</f>
        <v>0</v>
      </c>
      <c r="I17" s="124" t="s">
        <v>3562</v>
      </c>
    </row>
    <row r="18" spans="1:9">
      <c r="A18" t="s">
        <v>177</v>
      </c>
      <c r="B18" s="112" t="s">
        <v>3562</v>
      </c>
      <c r="C18" s="113" t="s">
        <v>3562</v>
      </c>
      <c r="D18" s="56">
        <v>0</v>
      </c>
      <c r="E18" t="s">
        <v>177</v>
      </c>
      <c r="F18" s="55">
        <v>0</v>
      </c>
      <c r="G18" s="56">
        <f t="shared" si="0"/>
        <v>0</v>
      </c>
      <c r="H18" s="56">
        <f>F18/'סכום נכסי הקרן'!$C$41</f>
        <v>0</v>
      </c>
      <c r="I18" s="124" t="s">
        <v>3562</v>
      </c>
    </row>
    <row r="19" spans="1:9">
      <c r="A19" s="57" t="s">
        <v>2726</v>
      </c>
      <c r="B19" s="112" t="s">
        <v>3562</v>
      </c>
      <c r="C19" s="113" t="s">
        <v>3562</v>
      </c>
      <c r="D19" s="58">
        <v>0</v>
      </c>
      <c r="E19" s="124" t="s">
        <v>3562</v>
      </c>
      <c r="F19" s="59">
        <v>0</v>
      </c>
      <c r="G19" s="58">
        <f t="shared" si="0"/>
        <v>0</v>
      </c>
      <c r="H19" s="58">
        <f>F19/'סכום נכסי הקרן'!$C$41</f>
        <v>0</v>
      </c>
      <c r="I19" s="124" t="s">
        <v>3562</v>
      </c>
    </row>
    <row r="20" spans="1:9">
      <c r="A20" t="s">
        <v>177</v>
      </c>
      <c r="B20" s="112" t="s">
        <v>3562</v>
      </c>
      <c r="C20" s="113" t="s">
        <v>3562</v>
      </c>
      <c r="D20" s="56">
        <v>0</v>
      </c>
      <c r="E20" t="s">
        <v>177</v>
      </c>
      <c r="F20" s="55">
        <v>0</v>
      </c>
      <c r="G20" s="56">
        <f t="shared" si="0"/>
        <v>0</v>
      </c>
      <c r="H20" s="56">
        <f>F20/'סכום נכסי הקרן'!$C$41</f>
        <v>0</v>
      </c>
      <c r="I20" s="124" t="s">
        <v>3562</v>
      </c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844" spans="5:7" hidden="1">
      <c r="E844" s="15"/>
      <c r="F844" s="15"/>
      <c r="G844" s="15"/>
    </row>
    <row r="845" spans="5:7" hidden="1">
      <c r="E845" s="15"/>
      <c r="F845" s="15"/>
      <c r="G845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3561</v>
      </c>
    </row>
    <row r="2" spans="1:25" s="1" customFormat="1">
      <c r="A2" s="2" t="s">
        <v>1</v>
      </c>
      <c r="B2" s="9" t="s">
        <v>2772</v>
      </c>
    </row>
    <row r="3" spans="1:25" s="1" customFormat="1">
      <c r="A3" s="2" t="s">
        <v>2</v>
      </c>
      <c r="B3" s="20" t="s">
        <v>2773</v>
      </c>
    </row>
    <row r="4" spans="1:25" s="1" customFormat="1">
      <c r="A4" s="2" t="s">
        <v>3</v>
      </c>
      <c r="B4" s="61" t="s">
        <v>165</v>
      </c>
    </row>
    <row r="5" spans="1:25" s="15" customFormat="1">
      <c r="A5" s="32" t="s">
        <v>92</v>
      </c>
      <c r="B5" s="32" t="s">
        <v>47</v>
      </c>
      <c r="C5" s="32" t="s">
        <v>48</v>
      </c>
      <c r="D5" s="32" t="s">
        <v>136</v>
      </c>
      <c r="E5" s="32" t="s">
        <v>137</v>
      </c>
      <c r="F5" s="32" t="s">
        <v>50</v>
      </c>
      <c r="G5" s="32" t="s">
        <v>138</v>
      </c>
      <c r="H5" s="32" t="s">
        <v>5</v>
      </c>
      <c r="I5" s="32" t="s">
        <v>54</v>
      </c>
      <c r="J5" s="32" t="s">
        <v>55</v>
      </c>
    </row>
    <row r="6" spans="1:25" s="15" customFormat="1">
      <c r="A6" s="105" t="s">
        <v>3562</v>
      </c>
      <c r="B6" s="129" t="s">
        <v>3562</v>
      </c>
      <c r="C6" s="106" t="s">
        <v>3562</v>
      </c>
      <c r="D6" s="106" t="s">
        <v>3562</v>
      </c>
      <c r="E6" s="16" t="s">
        <v>7</v>
      </c>
      <c r="F6" s="106" t="s">
        <v>3562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107" t="s">
        <v>3562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24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139</v>
      </c>
      <c r="B8" s="108" t="s">
        <v>3562</v>
      </c>
      <c r="C8" s="108" t="s">
        <v>3562</v>
      </c>
      <c r="D8" s="108" t="s">
        <v>3562</v>
      </c>
      <c r="E8" s="108" t="s">
        <v>3562</v>
      </c>
      <c r="F8" s="108" t="s">
        <v>3562</v>
      </c>
      <c r="G8" s="108" t="s">
        <v>3562</v>
      </c>
      <c r="H8" s="53">
        <v>0</v>
      </c>
      <c r="I8" s="54">
        <v>0</v>
      </c>
      <c r="J8" s="54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172</v>
      </c>
      <c r="B9" s="112" t="s">
        <v>3562</v>
      </c>
      <c r="C9" s="124" t="s">
        <v>3562</v>
      </c>
      <c r="D9" s="124" t="s">
        <v>3562</v>
      </c>
      <c r="E9" s="124" t="s">
        <v>3562</v>
      </c>
      <c r="F9" s="124" t="s">
        <v>3562</v>
      </c>
      <c r="G9" s="58">
        <v>0</v>
      </c>
      <c r="H9" s="59">
        <v>0</v>
      </c>
      <c r="I9" s="58">
        <v>0</v>
      </c>
      <c r="J9" s="58">
        <v>0</v>
      </c>
    </row>
    <row r="10" spans="1:25">
      <c r="A10" t="s">
        <v>177</v>
      </c>
      <c r="B10" s="112" t="s">
        <v>3562</v>
      </c>
      <c r="C10" t="s">
        <v>177</v>
      </c>
      <c r="D10" s="124" t="s">
        <v>3562</v>
      </c>
      <c r="E10" s="56">
        <v>0</v>
      </c>
      <c r="F10" t="s">
        <v>177</v>
      </c>
      <c r="G10" s="56">
        <v>0</v>
      </c>
      <c r="H10" s="55">
        <v>0</v>
      </c>
      <c r="I10" s="56">
        <v>0</v>
      </c>
      <c r="J10" s="56">
        <v>0</v>
      </c>
    </row>
    <row r="11" spans="1:25">
      <c r="A11" s="57" t="s">
        <v>184</v>
      </c>
      <c r="B11" s="112" t="s">
        <v>3562</v>
      </c>
      <c r="C11" s="124" t="s">
        <v>3562</v>
      </c>
      <c r="D11" s="124" t="s">
        <v>3562</v>
      </c>
      <c r="E11" s="124" t="s">
        <v>3562</v>
      </c>
      <c r="F11" s="124" t="s">
        <v>3562</v>
      </c>
      <c r="G11" s="58">
        <v>0</v>
      </c>
      <c r="H11" s="59">
        <v>0</v>
      </c>
      <c r="I11" s="58">
        <v>0</v>
      </c>
      <c r="J11" s="58">
        <v>0</v>
      </c>
    </row>
    <row r="12" spans="1:25">
      <c r="A12" t="s">
        <v>177</v>
      </c>
      <c r="B12" s="112" t="s">
        <v>3562</v>
      </c>
      <c r="C12" t="s">
        <v>177</v>
      </c>
      <c r="D12" s="124" t="s">
        <v>3562</v>
      </c>
      <c r="E12" s="56">
        <v>0</v>
      </c>
      <c r="F12" t="s">
        <v>177</v>
      </c>
      <c r="G12" s="56">
        <v>0</v>
      </c>
      <c r="H12" s="55">
        <v>0</v>
      </c>
      <c r="I12" s="56">
        <v>0</v>
      </c>
      <c r="J12" s="56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7"/>
      <c r="F598" s="37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3561</v>
      </c>
    </row>
    <row r="2" spans="1:25" s="1" customFormat="1">
      <c r="A2" s="2" t="s">
        <v>1</v>
      </c>
      <c r="B2" s="9" t="s">
        <v>2772</v>
      </c>
    </row>
    <row r="3" spans="1:25" s="1" customFormat="1">
      <c r="A3" s="2" t="s">
        <v>2</v>
      </c>
      <c r="B3" s="20" t="s">
        <v>2773</v>
      </c>
    </row>
    <row r="4" spans="1:25" s="1" customFormat="1">
      <c r="A4" s="2" t="s">
        <v>3</v>
      </c>
      <c r="B4" s="61" t="s">
        <v>165</v>
      </c>
    </row>
    <row r="5" spans="1:25" s="15" customFormat="1">
      <c r="A5" s="32" t="s">
        <v>92</v>
      </c>
      <c r="B5" s="35" t="s">
        <v>46</v>
      </c>
      <c r="C5" s="35" t="s">
        <v>48</v>
      </c>
      <c r="D5" s="35" t="s">
        <v>136</v>
      </c>
      <c r="E5" s="35" t="s">
        <v>137</v>
      </c>
      <c r="F5" s="35" t="s">
        <v>50</v>
      </c>
      <c r="G5" s="35" t="s">
        <v>138</v>
      </c>
      <c r="H5" s="35" t="s">
        <v>5</v>
      </c>
      <c r="I5" s="35" t="s">
        <v>54</v>
      </c>
      <c r="J5" s="36" t="s">
        <v>55</v>
      </c>
    </row>
    <row r="6" spans="1:25" s="15" customFormat="1">
      <c r="A6" s="105" t="s">
        <v>3562</v>
      </c>
      <c r="B6" s="106" t="s">
        <v>3562</v>
      </c>
      <c r="C6" s="106" t="s">
        <v>3562</v>
      </c>
      <c r="D6" s="106" t="s">
        <v>3562</v>
      </c>
      <c r="E6" s="16" t="s">
        <v>7</v>
      </c>
      <c r="F6" s="106" t="s">
        <v>3562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107" t="s">
        <v>3562</v>
      </c>
      <c r="B7" s="24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4" t="s">
        <v>61</v>
      </c>
      <c r="J7" s="24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140</v>
      </c>
      <c r="B8" s="122" t="s">
        <v>3562</v>
      </c>
      <c r="C8" s="108" t="s">
        <v>3562</v>
      </c>
      <c r="D8" s="108" t="s">
        <v>3562</v>
      </c>
      <c r="E8" s="108" t="s">
        <v>3562</v>
      </c>
      <c r="F8" s="108" t="s">
        <v>3562</v>
      </c>
      <c r="G8" s="54">
        <v>1.2999999999999999E-3</v>
      </c>
      <c r="H8" s="53">
        <v>-507.78555544362001</v>
      </c>
      <c r="I8" s="54">
        <v>1</v>
      </c>
      <c r="J8" s="54">
        <v>-4.1999999999999997E-3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172</v>
      </c>
      <c r="B9" s="112" t="s">
        <v>3562</v>
      </c>
      <c r="C9" s="112" t="s">
        <v>3562</v>
      </c>
      <c r="D9" s="112" t="s">
        <v>3562</v>
      </c>
      <c r="E9" s="112" t="s">
        <v>3562</v>
      </c>
      <c r="F9" s="112" t="s">
        <v>3562</v>
      </c>
      <c r="G9" s="58">
        <v>1.4E-3</v>
      </c>
      <c r="H9" s="59">
        <v>-467.90459436600003</v>
      </c>
      <c r="I9" s="58">
        <v>0.92149999999999999</v>
      </c>
      <c r="J9" s="58">
        <v>-3.8999999999999998E-3</v>
      </c>
    </row>
    <row r="10" spans="1:25">
      <c r="A10" t="s">
        <v>2727</v>
      </c>
      <c r="B10" t="s">
        <v>2728</v>
      </c>
      <c r="C10" t="s">
        <v>2810</v>
      </c>
      <c r="D10" s="111" t="s">
        <v>3562</v>
      </c>
      <c r="E10" s="56">
        <v>0</v>
      </c>
      <c r="F10" t="s">
        <v>100</v>
      </c>
      <c r="G10" s="56">
        <v>0</v>
      </c>
      <c r="H10" s="55">
        <v>0.59373989999999999</v>
      </c>
      <c r="I10" s="56">
        <v>-1.1999999999999999E-3</v>
      </c>
      <c r="J10" s="56">
        <v>0</v>
      </c>
    </row>
    <row r="11" spans="1:25">
      <c r="A11" t="s">
        <v>2729</v>
      </c>
      <c r="B11" t="s">
        <v>2730</v>
      </c>
      <c r="C11" t="s">
        <v>2810</v>
      </c>
      <c r="D11" s="111" t="s">
        <v>3562</v>
      </c>
      <c r="E11" s="56">
        <v>0</v>
      </c>
      <c r="F11" t="s">
        <v>98</v>
      </c>
      <c r="G11" s="56">
        <v>0</v>
      </c>
      <c r="H11" s="55">
        <v>5.4718299999999997</v>
      </c>
      <c r="I11" s="56">
        <v>-1.0800000000000001E-2</v>
      </c>
      <c r="J11" s="56">
        <v>0</v>
      </c>
    </row>
    <row r="12" spans="1:25">
      <c r="A12" t="s">
        <v>2731</v>
      </c>
      <c r="B12" t="s">
        <v>2732</v>
      </c>
      <c r="C12" t="s">
        <v>2810</v>
      </c>
      <c r="D12" s="111" t="s">
        <v>3562</v>
      </c>
      <c r="E12" s="56">
        <v>0</v>
      </c>
      <c r="F12" t="s">
        <v>98</v>
      </c>
      <c r="G12" s="56">
        <v>0</v>
      </c>
      <c r="H12" s="55">
        <v>-49.706069999999997</v>
      </c>
      <c r="I12" s="56">
        <v>9.7900000000000001E-2</v>
      </c>
      <c r="J12" s="56">
        <v>-4.0000000000000002E-4</v>
      </c>
    </row>
    <row r="13" spans="1:25">
      <c r="A13" t="s">
        <v>2733</v>
      </c>
      <c r="B13" t="s">
        <v>2734</v>
      </c>
      <c r="C13" t="s">
        <v>2810</v>
      </c>
      <c r="D13" s="111" t="s">
        <v>3562</v>
      </c>
      <c r="E13" s="56">
        <v>0</v>
      </c>
      <c r="F13" t="s">
        <v>98</v>
      </c>
      <c r="G13" s="56">
        <v>0</v>
      </c>
      <c r="H13" s="55">
        <v>-9.0033799999999999</v>
      </c>
      <c r="I13" s="56">
        <v>1.77E-2</v>
      </c>
      <c r="J13" s="56">
        <v>-1E-4</v>
      </c>
    </row>
    <row r="14" spans="1:25">
      <c r="A14" t="s">
        <v>2735</v>
      </c>
      <c r="B14" t="s">
        <v>2736</v>
      </c>
      <c r="C14" t="s">
        <v>2810</v>
      </c>
      <c r="D14" s="111" t="s">
        <v>3562</v>
      </c>
      <c r="E14" s="56">
        <v>0</v>
      </c>
      <c r="F14" t="s">
        <v>98</v>
      </c>
      <c r="G14" s="56">
        <v>0</v>
      </c>
      <c r="H14" s="55">
        <v>4.4241599999999996</v>
      </c>
      <c r="I14" s="56">
        <v>-8.6999999999999994E-3</v>
      </c>
      <c r="J14" s="56">
        <v>0</v>
      </c>
    </row>
    <row r="15" spans="1:25">
      <c r="A15" t="s">
        <v>2737</v>
      </c>
      <c r="B15" t="s">
        <v>2738</v>
      </c>
      <c r="C15" t="s">
        <v>2810</v>
      </c>
      <c r="D15" s="111" t="s">
        <v>3562</v>
      </c>
      <c r="E15" s="56">
        <v>0</v>
      </c>
      <c r="F15" t="s">
        <v>98</v>
      </c>
      <c r="G15" s="56">
        <v>0</v>
      </c>
      <c r="H15" s="55">
        <v>-5.6126800000000001</v>
      </c>
      <c r="I15" s="56">
        <v>1.11E-2</v>
      </c>
      <c r="J15" s="56">
        <v>0</v>
      </c>
    </row>
    <row r="16" spans="1:25">
      <c r="A16" t="s">
        <v>2739</v>
      </c>
      <c r="B16" t="s">
        <v>2740</v>
      </c>
      <c r="C16" t="s">
        <v>2810</v>
      </c>
      <c r="D16" s="111" t="s">
        <v>3562</v>
      </c>
      <c r="E16" s="56">
        <v>0</v>
      </c>
      <c r="F16" t="s">
        <v>98</v>
      </c>
      <c r="G16" s="56">
        <v>0</v>
      </c>
      <c r="H16" s="55">
        <v>-7.0060799999999999</v>
      </c>
      <c r="I16" s="56">
        <v>1.38E-2</v>
      </c>
      <c r="J16" s="56">
        <v>-1E-4</v>
      </c>
    </row>
    <row r="17" spans="1:10">
      <c r="A17" t="s">
        <v>2741</v>
      </c>
      <c r="B17" t="s">
        <v>2742</v>
      </c>
      <c r="C17" t="s">
        <v>2810</v>
      </c>
      <c r="D17" s="111" t="s">
        <v>3562</v>
      </c>
      <c r="E17" s="56">
        <v>0</v>
      </c>
      <c r="F17" t="s">
        <v>98</v>
      </c>
      <c r="G17" s="56">
        <v>0</v>
      </c>
      <c r="H17" s="55">
        <v>-0.87153000000000003</v>
      </c>
      <c r="I17" s="56">
        <v>1.6999999999999999E-3</v>
      </c>
      <c r="J17" s="56">
        <v>0</v>
      </c>
    </row>
    <row r="18" spans="1:10">
      <c r="A18" t="s">
        <v>2743</v>
      </c>
      <c r="B18" t="s">
        <v>2744</v>
      </c>
      <c r="C18" t="s">
        <v>2810</v>
      </c>
      <c r="D18" s="111" t="s">
        <v>3562</v>
      </c>
      <c r="E18" s="56">
        <v>0</v>
      </c>
      <c r="F18" t="s">
        <v>100</v>
      </c>
      <c r="G18" s="56">
        <v>0</v>
      </c>
      <c r="H18" s="55">
        <v>1.3323421799999999</v>
      </c>
      <c r="I18" s="56">
        <v>-2.5999999999999999E-3</v>
      </c>
      <c r="J18" s="56">
        <v>0</v>
      </c>
    </row>
    <row r="19" spans="1:10">
      <c r="A19" t="s">
        <v>2745</v>
      </c>
      <c r="B19" t="s">
        <v>2746</v>
      </c>
      <c r="C19" t="s">
        <v>2810</v>
      </c>
      <c r="D19" s="111" t="s">
        <v>3562</v>
      </c>
      <c r="E19" s="56">
        <v>0</v>
      </c>
      <c r="F19" t="s">
        <v>107</v>
      </c>
      <c r="G19" s="56">
        <v>0</v>
      </c>
      <c r="H19" s="55">
        <v>-2.6658981000000002E-2</v>
      </c>
      <c r="I19" s="56">
        <v>1E-4</v>
      </c>
      <c r="J19" s="56">
        <v>0</v>
      </c>
    </row>
    <row r="20" spans="1:10">
      <c r="A20" t="s">
        <v>2747</v>
      </c>
      <c r="B20" t="s">
        <v>2748</v>
      </c>
      <c r="C20" t="s">
        <v>2810</v>
      </c>
      <c r="D20" s="111" t="s">
        <v>3562</v>
      </c>
      <c r="E20" s="56">
        <v>0</v>
      </c>
      <c r="F20" t="s">
        <v>102</v>
      </c>
      <c r="G20" s="56">
        <v>0</v>
      </c>
      <c r="H20" s="55">
        <v>0.165157572</v>
      </c>
      <c r="I20" s="56">
        <v>-2.9999999999999997E-4</v>
      </c>
      <c r="J20" s="56">
        <v>0</v>
      </c>
    </row>
    <row r="21" spans="1:10">
      <c r="A21" t="s">
        <v>2749</v>
      </c>
      <c r="B21" t="s">
        <v>2750</v>
      </c>
      <c r="C21" t="s">
        <v>2810</v>
      </c>
      <c r="D21" s="111" t="s">
        <v>3562</v>
      </c>
      <c r="E21" s="56">
        <v>0</v>
      </c>
      <c r="F21" t="s">
        <v>171</v>
      </c>
      <c r="G21" s="56">
        <v>0</v>
      </c>
      <c r="H21" s="55">
        <v>-0.47801284900000002</v>
      </c>
      <c r="I21" s="56">
        <v>8.9999999999999998E-4</v>
      </c>
      <c r="J21" s="56">
        <v>0</v>
      </c>
    </row>
    <row r="22" spans="1:10">
      <c r="A22" t="s">
        <v>2751</v>
      </c>
      <c r="B22" t="s">
        <v>2752</v>
      </c>
      <c r="C22" t="s">
        <v>2810</v>
      </c>
      <c r="D22" s="111" t="s">
        <v>3562</v>
      </c>
      <c r="E22" s="56">
        <v>0</v>
      </c>
      <c r="F22" t="s">
        <v>104</v>
      </c>
      <c r="G22" s="56">
        <v>0</v>
      </c>
      <c r="H22" s="55">
        <v>-0.33788020800000002</v>
      </c>
      <c r="I22" s="56">
        <v>6.9999999999999999E-4</v>
      </c>
      <c r="J22" s="56">
        <v>0</v>
      </c>
    </row>
    <row r="23" spans="1:10">
      <c r="A23" t="s">
        <v>2753</v>
      </c>
      <c r="B23" t="s">
        <v>2754</v>
      </c>
      <c r="C23" t="s">
        <v>2810</v>
      </c>
      <c r="D23" s="111" t="s">
        <v>3562</v>
      </c>
      <c r="E23" s="56">
        <v>0</v>
      </c>
      <c r="F23" t="s">
        <v>100</v>
      </c>
      <c r="G23" s="56">
        <v>0</v>
      </c>
      <c r="H23" s="55">
        <v>-85.468477770000007</v>
      </c>
      <c r="I23" s="56">
        <v>0.16830000000000001</v>
      </c>
      <c r="J23" s="56">
        <v>-6.9999999999999999E-4</v>
      </c>
    </row>
    <row r="24" spans="1:10">
      <c r="A24" t="s">
        <v>2755</v>
      </c>
      <c r="B24" t="s">
        <v>2756</v>
      </c>
      <c r="C24" t="s">
        <v>2810</v>
      </c>
      <c r="D24" s="111" t="s">
        <v>3562</v>
      </c>
      <c r="E24" s="56">
        <v>0</v>
      </c>
      <c r="F24" t="s">
        <v>100</v>
      </c>
      <c r="G24" s="56">
        <v>0</v>
      </c>
      <c r="H24" s="55">
        <v>-96.460826670000003</v>
      </c>
      <c r="I24" s="56">
        <v>0.19</v>
      </c>
      <c r="J24" s="56">
        <v>-8.0000000000000004E-4</v>
      </c>
    </row>
    <row r="25" spans="1:10">
      <c r="A25" t="s">
        <v>2757</v>
      </c>
      <c r="B25" t="s">
        <v>2758</v>
      </c>
      <c r="C25" t="s">
        <v>2810</v>
      </c>
      <c r="D25" s="111" t="s">
        <v>3562</v>
      </c>
      <c r="E25" s="56">
        <v>0</v>
      </c>
      <c r="F25" t="s">
        <v>100</v>
      </c>
      <c r="G25" s="56">
        <v>0</v>
      </c>
      <c r="H25" s="55">
        <v>-82.432932660000006</v>
      </c>
      <c r="I25" s="56">
        <v>0.1623</v>
      </c>
      <c r="J25" s="56">
        <v>-6.9999999999999999E-4</v>
      </c>
    </row>
    <row r="26" spans="1:10">
      <c r="A26" t="s">
        <v>2759</v>
      </c>
      <c r="B26" t="s">
        <v>2760</v>
      </c>
      <c r="C26" t="s">
        <v>2810</v>
      </c>
      <c r="D26" s="111" t="s">
        <v>3562</v>
      </c>
      <c r="E26" s="56">
        <v>5.1499999999999997E-2</v>
      </c>
      <c r="F26" t="s">
        <v>98</v>
      </c>
      <c r="G26" s="56">
        <v>3.6299999999999999E-2</v>
      </c>
      <c r="H26" s="55">
        <v>-18.45318</v>
      </c>
      <c r="I26" s="56">
        <v>3.6299999999999999E-2</v>
      </c>
      <c r="J26" s="56">
        <v>-2.0000000000000001E-4</v>
      </c>
    </row>
    <row r="27" spans="1:10">
      <c r="A27" t="s">
        <v>2761</v>
      </c>
      <c r="B27" t="s">
        <v>2762</v>
      </c>
      <c r="C27" t="s">
        <v>2810</v>
      </c>
      <c r="D27" s="111" t="s">
        <v>3562</v>
      </c>
      <c r="E27" s="56">
        <v>0</v>
      </c>
      <c r="F27" t="s">
        <v>100</v>
      </c>
      <c r="G27" s="56">
        <v>0</v>
      </c>
      <c r="H27" s="55">
        <v>-124.03411488</v>
      </c>
      <c r="I27" s="56">
        <v>0.24429999999999999</v>
      </c>
      <c r="J27" s="56">
        <v>-1E-3</v>
      </c>
    </row>
    <row r="28" spans="1:10">
      <c r="A28" s="57" t="s">
        <v>184</v>
      </c>
      <c r="B28" s="113" t="s">
        <v>3562</v>
      </c>
      <c r="C28" s="124" t="s">
        <v>3562</v>
      </c>
      <c r="D28" s="124" t="s">
        <v>3562</v>
      </c>
      <c r="E28" s="124" t="s">
        <v>3562</v>
      </c>
      <c r="F28" s="124" t="s">
        <v>3562</v>
      </c>
      <c r="G28" s="58">
        <v>0</v>
      </c>
      <c r="H28" s="59">
        <v>-39.88096107762</v>
      </c>
      <c r="I28" s="58">
        <v>7.85E-2</v>
      </c>
      <c r="J28" s="58">
        <v>-2.9999999999999997E-4</v>
      </c>
    </row>
    <row r="29" spans="1:10">
      <c r="A29" t="s">
        <v>2763</v>
      </c>
      <c r="B29" t="s">
        <v>2764</v>
      </c>
      <c r="C29" t="s">
        <v>2810</v>
      </c>
      <c r="D29" s="111" t="s">
        <v>3562</v>
      </c>
      <c r="E29" s="56">
        <v>0</v>
      </c>
      <c r="F29" t="s">
        <v>100</v>
      </c>
      <c r="G29" s="56">
        <v>0</v>
      </c>
      <c r="H29" s="55">
        <v>-17.02655253</v>
      </c>
      <c r="I29" s="56">
        <v>3.3500000000000002E-2</v>
      </c>
      <c r="J29" s="56">
        <v>-1E-4</v>
      </c>
    </row>
    <row r="30" spans="1:10">
      <c r="A30" t="s">
        <v>2765</v>
      </c>
      <c r="B30" t="s">
        <v>2766</v>
      </c>
      <c r="C30" t="s">
        <v>2810</v>
      </c>
      <c r="D30" s="111" t="s">
        <v>3562</v>
      </c>
      <c r="E30" s="56">
        <v>0</v>
      </c>
      <c r="F30" t="s">
        <v>102</v>
      </c>
      <c r="G30" s="56">
        <v>0</v>
      </c>
      <c r="H30" s="55">
        <v>7.457604516</v>
      </c>
      <c r="I30" s="56">
        <v>-1.47E-2</v>
      </c>
      <c r="J30" s="56">
        <v>1E-4</v>
      </c>
    </row>
    <row r="31" spans="1:10">
      <c r="A31" t="s">
        <v>2767</v>
      </c>
      <c r="B31" t="s">
        <v>2768</v>
      </c>
      <c r="C31" t="s">
        <v>2810</v>
      </c>
      <c r="D31" s="111" t="s">
        <v>3562</v>
      </c>
      <c r="E31" s="56">
        <v>0</v>
      </c>
      <c r="F31" t="s">
        <v>100</v>
      </c>
      <c r="G31" s="56">
        <v>0</v>
      </c>
      <c r="H31" s="55">
        <v>8.1352884599999999</v>
      </c>
      <c r="I31" s="56">
        <v>-1.6E-2</v>
      </c>
      <c r="J31" s="56">
        <v>1E-4</v>
      </c>
    </row>
    <row r="32" spans="1:10">
      <c r="A32" t="s">
        <v>2767</v>
      </c>
      <c r="B32" t="s">
        <v>2769</v>
      </c>
      <c r="C32" t="s">
        <v>2810</v>
      </c>
      <c r="D32" s="111" t="s">
        <v>3562</v>
      </c>
      <c r="E32" s="56">
        <v>0</v>
      </c>
      <c r="F32" t="s">
        <v>100</v>
      </c>
      <c r="G32" s="56">
        <v>0</v>
      </c>
      <c r="H32" s="55">
        <v>-40.133081429999997</v>
      </c>
      <c r="I32" s="56">
        <v>7.9000000000000001E-2</v>
      </c>
      <c r="J32" s="56">
        <v>-2.9999999999999997E-4</v>
      </c>
    </row>
    <row r="33" spans="1:10">
      <c r="A33" t="s">
        <v>2770</v>
      </c>
      <c r="B33" t="s">
        <v>2771</v>
      </c>
      <c r="C33" t="s">
        <v>2810</v>
      </c>
      <c r="D33" s="111" t="s">
        <v>3562</v>
      </c>
      <c r="E33" s="56">
        <v>0</v>
      </c>
      <c r="F33" t="s">
        <v>168</v>
      </c>
      <c r="G33" s="56">
        <v>0</v>
      </c>
      <c r="H33" s="55">
        <v>1.6857799063800001</v>
      </c>
      <c r="I33" s="56">
        <v>-3.3E-3</v>
      </c>
      <c r="J33" s="56">
        <v>0</v>
      </c>
    </row>
    <row r="34" spans="1:10" hidden="1">
      <c r="C34" s="15"/>
      <c r="D34" s="15"/>
      <c r="E34" s="15"/>
      <c r="F34" s="15"/>
      <c r="G34" s="15"/>
    </row>
    <row r="35" spans="1:10" hidden="1">
      <c r="C35" s="15"/>
      <c r="D35" s="15"/>
      <c r="E35" s="15"/>
      <c r="F35" s="15"/>
      <c r="G35" s="15"/>
    </row>
    <row r="36" spans="1:10" hidden="1">
      <c r="C36" s="15"/>
      <c r="D36" s="15"/>
      <c r="E36" s="15"/>
      <c r="F36" s="15"/>
      <c r="G36" s="15"/>
    </row>
    <row r="37" spans="1:10" hidden="1">
      <c r="C37" s="15"/>
      <c r="D37" s="15"/>
      <c r="E37" s="15"/>
      <c r="F37" s="15"/>
      <c r="G37" s="15"/>
    </row>
    <row r="38" spans="1:10" hidden="1">
      <c r="C38" s="15"/>
      <c r="D38" s="15"/>
      <c r="E38" s="15"/>
      <c r="F38" s="15"/>
      <c r="G38" s="15"/>
    </row>
    <row r="39" spans="1:10" hidden="1">
      <c r="C39" s="15"/>
      <c r="D39" s="15"/>
      <c r="E39" s="15"/>
      <c r="F39" s="15"/>
      <c r="G39" s="15"/>
    </row>
    <row r="40" spans="1:10" hidden="1">
      <c r="C40" s="15"/>
      <c r="D40" s="15"/>
      <c r="E40" s="15"/>
      <c r="F40" s="15"/>
      <c r="G40" s="15"/>
    </row>
    <row r="41" spans="1:10" hidden="1">
      <c r="C41" s="15"/>
      <c r="D41" s="15"/>
      <c r="E41" s="15"/>
      <c r="F41" s="15"/>
      <c r="G41" s="15"/>
    </row>
    <row r="42" spans="1:10" hidden="1">
      <c r="C42" s="15"/>
      <c r="D42" s="15"/>
      <c r="E42" s="15"/>
      <c r="F42" s="15"/>
      <c r="G42" s="15"/>
    </row>
    <row r="43" spans="1:10" hidden="1">
      <c r="C43" s="15"/>
      <c r="D43" s="15"/>
      <c r="E43" s="15"/>
      <c r="F43" s="15"/>
      <c r="G43" s="15"/>
    </row>
    <row r="44" spans="1:10" hidden="1">
      <c r="C44" s="15"/>
      <c r="D44" s="15"/>
      <c r="E44" s="15"/>
      <c r="F44" s="15"/>
      <c r="G44" s="15"/>
    </row>
    <row r="45" spans="1:10" hidden="1">
      <c r="C45" s="15"/>
      <c r="D45" s="15"/>
      <c r="E45" s="15"/>
      <c r="F45" s="15"/>
      <c r="G45" s="15"/>
    </row>
    <row r="46" spans="1:10" hidden="1">
      <c r="C46" s="15"/>
      <c r="D46" s="15"/>
      <c r="E46" s="15"/>
      <c r="F46" s="15"/>
      <c r="G46" s="15"/>
    </row>
    <row r="47" spans="1:10" hidden="1">
      <c r="C47" s="15"/>
      <c r="D47" s="15"/>
      <c r="E47" s="15"/>
      <c r="F47" s="15"/>
      <c r="G47" s="15"/>
    </row>
    <row r="48" spans="1:10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604" spans="3:7" hidden="1">
      <c r="D604" s="37"/>
      <c r="F604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3561</v>
      </c>
    </row>
    <row r="2" spans="1:16" s="1" customFormat="1">
      <c r="A2" s="2" t="s">
        <v>1</v>
      </c>
      <c r="B2" s="9" t="s">
        <v>2772</v>
      </c>
    </row>
    <row r="3" spans="1:16" s="1" customFormat="1">
      <c r="A3" s="2" t="s">
        <v>2</v>
      </c>
      <c r="B3" s="20" t="s">
        <v>2773</v>
      </c>
    </row>
    <row r="4" spans="1:16" s="1" customFormat="1">
      <c r="A4" s="2" t="s">
        <v>3</v>
      </c>
      <c r="B4" s="61" t="s">
        <v>165</v>
      </c>
    </row>
    <row r="5" spans="1:16" s="15" customFormat="1">
      <c r="A5" s="32" t="s">
        <v>92</v>
      </c>
      <c r="B5" s="38" t="s">
        <v>141</v>
      </c>
      <c r="C5" s="39" t="s">
        <v>142</v>
      </c>
    </row>
    <row r="6" spans="1:16" s="15" customFormat="1">
      <c r="A6" s="105" t="s">
        <v>3562</v>
      </c>
      <c r="B6" s="21" t="s">
        <v>153</v>
      </c>
      <c r="C6" s="29" t="s">
        <v>70</v>
      </c>
    </row>
    <row r="7" spans="1:16" s="17" customFormat="1" ht="20.25">
      <c r="A7" s="107" t="s">
        <v>3562</v>
      </c>
      <c r="B7" s="5" t="s">
        <v>8</v>
      </c>
      <c r="C7" s="24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143</v>
      </c>
      <c r="B8" s="53">
        <f>B9+B31</f>
        <v>4115.3890990714972</v>
      </c>
      <c r="C8" s="131" t="s">
        <v>3562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7" t="s">
        <v>172</v>
      </c>
      <c r="B9" s="59">
        <f>SUM(B10:B30)</f>
        <v>3287.9170723156913</v>
      </c>
      <c r="C9" s="113" t="s">
        <v>3562</v>
      </c>
    </row>
    <row r="10" spans="1:16">
      <c r="A10" t="s">
        <v>3483</v>
      </c>
      <c r="B10" s="69">
        <v>11.004522441179381</v>
      </c>
      <c r="C10" s="70">
        <v>45340</v>
      </c>
    </row>
    <row r="11" spans="1:16">
      <c r="A11" t="s">
        <v>3489</v>
      </c>
      <c r="B11" s="69">
        <v>58.894049999999993</v>
      </c>
      <c r="C11" s="70">
        <v>45363</v>
      </c>
    </row>
    <row r="12" spans="1:16">
      <c r="A12" t="s">
        <v>3472</v>
      </c>
      <c r="B12" s="69">
        <v>17.06547812904526</v>
      </c>
      <c r="C12" s="70">
        <v>45383</v>
      </c>
    </row>
    <row r="13" spans="1:16">
      <c r="A13" t="s">
        <v>3476</v>
      </c>
      <c r="B13" s="69">
        <v>134.5339819419039</v>
      </c>
      <c r="C13" s="70">
        <v>45473</v>
      </c>
    </row>
    <row r="14" spans="1:16">
      <c r="A14" t="s">
        <v>3484</v>
      </c>
      <c r="B14" s="69">
        <v>149.075048274084</v>
      </c>
      <c r="C14" s="70">
        <v>45838</v>
      </c>
    </row>
    <row r="15" spans="1:16">
      <c r="A15" t="s">
        <v>3486</v>
      </c>
      <c r="B15" s="69">
        <v>343.7717760124342</v>
      </c>
      <c r="C15" s="70">
        <v>45935</v>
      </c>
    </row>
    <row r="16" spans="1:16">
      <c r="A16" t="s">
        <v>3471</v>
      </c>
      <c r="B16" s="69">
        <v>273.27697958718716</v>
      </c>
      <c r="C16" s="70">
        <v>46022</v>
      </c>
    </row>
    <row r="17" spans="1:3">
      <c r="A17" t="s">
        <v>3477</v>
      </c>
      <c r="B17" s="69">
        <v>281.98687082523463</v>
      </c>
      <c r="C17" s="70">
        <v>46022</v>
      </c>
    </row>
    <row r="18" spans="1:3">
      <c r="A18" t="s">
        <v>3470</v>
      </c>
      <c r="B18" s="69">
        <v>181.47595497148546</v>
      </c>
      <c r="C18" s="70">
        <v>46338</v>
      </c>
    </row>
    <row r="19" spans="1:3">
      <c r="A19" t="s">
        <v>3473</v>
      </c>
      <c r="B19" s="69">
        <v>438.06574911809201</v>
      </c>
      <c r="C19" s="70">
        <v>46871</v>
      </c>
    </row>
    <row r="20" spans="1:3">
      <c r="A20" t="s">
        <v>3485</v>
      </c>
      <c r="B20" s="69">
        <v>355.01622706098999</v>
      </c>
      <c r="C20" s="70">
        <v>47191</v>
      </c>
    </row>
    <row r="21" spans="1:3">
      <c r="A21" t="s">
        <v>3487</v>
      </c>
      <c r="B21" s="69">
        <v>724.13561365404189</v>
      </c>
      <c r="C21" s="70">
        <v>47391</v>
      </c>
    </row>
    <row r="22" spans="1:3">
      <c r="A22" t="s">
        <v>3475</v>
      </c>
      <c r="B22" s="69">
        <v>274.83890069887605</v>
      </c>
      <c r="C22" s="70">
        <v>47525</v>
      </c>
    </row>
    <row r="23" spans="1:3">
      <c r="A23" t="s">
        <v>3474</v>
      </c>
      <c r="B23" s="69">
        <v>15.490150970279482</v>
      </c>
      <c r="C23" s="70">
        <v>48482</v>
      </c>
    </row>
    <row r="24" spans="1:3">
      <c r="A24" t="s">
        <v>3478</v>
      </c>
      <c r="B24" s="69">
        <v>1.1871796637664001</v>
      </c>
      <c r="C24" s="70">
        <v>48844</v>
      </c>
    </row>
    <row r="25" spans="1:3">
      <c r="A25" t="s">
        <v>3479</v>
      </c>
      <c r="B25" s="69">
        <v>1.1497726760191997</v>
      </c>
      <c r="C25" s="70">
        <v>48844</v>
      </c>
    </row>
    <row r="26" spans="1:3">
      <c r="A26" t="s">
        <v>3480</v>
      </c>
      <c r="B26" s="69">
        <v>1.4369697464203999</v>
      </c>
      <c r="C26" s="70">
        <v>48844</v>
      </c>
    </row>
    <row r="27" spans="1:3">
      <c r="A27" t="s">
        <v>3481</v>
      </c>
      <c r="B27" s="69">
        <v>0.98414831579639994</v>
      </c>
      <c r="C27" s="70">
        <v>48844</v>
      </c>
    </row>
    <row r="28" spans="1:3">
      <c r="A28" t="s">
        <v>3482</v>
      </c>
      <c r="B28" s="69">
        <v>1.0117113593995999</v>
      </c>
      <c r="C28" s="70">
        <v>48844</v>
      </c>
    </row>
    <row r="29" spans="1:3">
      <c r="A29" t="s">
        <v>3488</v>
      </c>
      <c r="B29" s="69">
        <v>23.515986869455279</v>
      </c>
      <c r="C29" s="70">
        <v>52047</v>
      </c>
    </row>
    <row r="30" spans="1:3">
      <c r="A30" s="111" t="s">
        <v>3562</v>
      </c>
      <c r="B30" s="111" t="s">
        <v>3562</v>
      </c>
      <c r="C30" s="113" t="s">
        <v>3562</v>
      </c>
    </row>
    <row r="31" spans="1:3">
      <c r="A31" s="57" t="s">
        <v>184</v>
      </c>
      <c r="B31" s="59">
        <f>SUM(B32:B82)</f>
        <v>827.47202675580593</v>
      </c>
      <c r="C31" s="113" t="s">
        <v>3562</v>
      </c>
    </row>
    <row r="32" spans="1:3">
      <c r="A32" t="s">
        <v>2814</v>
      </c>
      <c r="B32" s="69">
        <v>10.328767183743023</v>
      </c>
      <c r="C32" s="70">
        <v>45343</v>
      </c>
    </row>
    <row r="33" spans="1:3">
      <c r="A33" t="s">
        <v>2816</v>
      </c>
      <c r="B33" s="69">
        <v>4.7662989254440715</v>
      </c>
      <c r="C33" s="70">
        <v>45485</v>
      </c>
    </row>
    <row r="34" spans="1:3">
      <c r="A34" t="s">
        <v>2811</v>
      </c>
      <c r="B34" s="69">
        <v>4.2763538188067729</v>
      </c>
      <c r="C34" s="70">
        <v>45494</v>
      </c>
    </row>
    <row r="35" spans="1:3">
      <c r="A35" t="s">
        <v>3490</v>
      </c>
      <c r="B35" s="69">
        <v>15.376048044544</v>
      </c>
      <c r="C35" s="70">
        <v>45515</v>
      </c>
    </row>
    <row r="36" spans="1:3">
      <c r="A36" t="s">
        <v>3493</v>
      </c>
      <c r="B36" s="69">
        <v>33.155500535111678</v>
      </c>
      <c r="C36" s="70">
        <v>45553</v>
      </c>
    </row>
    <row r="37" spans="1:3">
      <c r="A37" t="s">
        <v>2817</v>
      </c>
      <c r="B37" s="69">
        <v>17.343847822722484</v>
      </c>
      <c r="C37" s="70">
        <v>45557</v>
      </c>
    </row>
    <row r="38" spans="1:3">
      <c r="A38" t="s">
        <v>3494</v>
      </c>
      <c r="B38" s="69">
        <v>33.673630214287357</v>
      </c>
      <c r="C38" s="70">
        <v>45602</v>
      </c>
    </row>
    <row r="39" spans="1:3">
      <c r="A39" t="s">
        <v>3491</v>
      </c>
      <c r="B39" s="69">
        <v>90.275289999999998</v>
      </c>
      <c r="C39" s="70">
        <v>45615</v>
      </c>
    </row>
    <row r="40" spans="1:3">
      <c r="A40" t="s">
        <v>2815</v>
      </c>
      <c r="B40" s="69">
        <v>1.3934598107683187</v>
      </c>
      <c r="C40" s="70">
        <v>45710</v>
      </c>
    </row>
    <row r="41" spans="1:3">
      <c r="A41" t="s">
        <v>2818</v>
      </c>
      <c r="B41" s="69">
        <v>4.8345384033999368</v>
      </c>
      <c r="C41" s="70">
        <v>45778</v>
      </c>
    </row>
    <row r="42" spans="1:3">
      <c r="A42" t="s">
        <v>2819</v>
      </c>
      <c r="B42" s="69">
        <v>0.83819640622393254</v>
      </c>
      <c r="C42" s="70">
        <v>45869</v>
      </c>
    </row>
    <row r="43" spans="1:3">
      <c r="A43" t="s">
        <v>2820</v>
      </c>
      <c r="B43" s="69">
        <v>2.4212000729989795</v>
      </c>
      <c r="C43" s="70">
        <v>45869</v>
      </c>
    </row>
    <row r="44" spans="1:3">
      <c r="A44" t="s">
        <v>2812</v>
      </c>
      <c r="B44" s="69">
        <v>6.7522542775166432</v>
      </c>
      <c r="C44" s="70">
        <v>46012</v>
      </c>
    </row>
    <row r="45" spans="1:3">
      <c r="A45" t="s">
        <v>2838</v>
      </c>
      <c r="B45" s="69">
        <v>16.648659071950235</v>
      </c>
      <c r="C45" s="70">
        <v>46149</v>
      </c>
    </row>
    <row r="46" spans="1:3">
      <c r="A46" t="s">
        <v>2833</v>
      </c>
      <c r="B46" s="69">
        <v>6.9484966843867033</v>
      </c>
      <c r="C46" s="70">
        <v>46203</v>
      </c>
    </row>
    <row r="47" spans="1:3">
      <c r="A47" t="s">
        <v>2027</v>
      </c>
      <c r="B47" s="69">
        <v>0.71015428010117054</v>
      </c>
      <c r="C47" s="70">
        <v>46326</v>
      </c>
    </row>
    <row r="48" spans="1:3">
      <c r="A48" t="s">
        <v>2829</v>
      </c>
      <c r="B48" s="69">
        <v>10.260812553183587</v>
      </c>
      <c r="C48" s="70">
        <v>46417</v>
      </c>
    </row>
    <row r="49" spans="1:3">
      <c r="A49" t="s">
        <v>3492</v>
      </c>
      <c r="B49" s="69">
        <v>63.735053291909111</v>
      </c>
      <c r="C49" s="70">
        <v>46418</v>
      </c>
    </row>
    <row r="50" spans="1:3">
      <c r="A50" t="s">
        <v>2830</v>
      </c>
      <c r="B50" s="69">
        <v>13.456707188386178</v>
      </c>
      <c r="C50" s="70">
        <v>46465</v>
      </c>
    </row>
    <row r="51" spans="1:3">
      <c r="A51" t="s">
        <v>2822</v>
      </c>
      <c r="B51" s="69">
        <v>0.62487154972009906</v>
      </c>
      <c r="C51" s="70">
        <v>46524</v>
      </c>
    </row>
    <row r="52" spans="1:3">
      <c r="A52" t="s">
        <v>2826</v>
      </c>
      <c r="B52" s="69">
        <v>5.5796267968509428</v>
      </c>
      <c r="C52" s="70">
        <v>46572</v>
      </c>
    </row>
    <row r="53" spans="1:3">
      <c r="A53" t="s">
        <v>2824</v>
      </c>
      <c r="B53" s="69">
        <v>13.096453696674645</v>
      </c>
      <c r="C53" s="70">
        <v>46573</v>
      </c>
    </row>
    <row r="54" spans="1:3">
      <c r="A54" t="s">
        <v>2821</v>
      </c>
      <c r="B54" s="69">
        <v>22.785760527790611</v>
      </c>
      <c r="C54" s="70">
        <v>46643</v>
      </c>
    </row>
    <row r="55" spans="1:3">
      <c r="A55" t="s">
        <v>2813</v>
      </c>
      <c r="B55" s="69">
        <v>2.501547353866735</v>
      </c>
      <c r="C55" s="70">
        <v>46722</v>
      </c>
    </row>
    <row r="56" spans="1:3">
      <c r="A56" t="s">
        <v>2842</v>
      </c>
      <c r="B56" s="69">
        <v>1.9860656367918526</v>
      </c>
      <c r="C56" s="70">
        <v>46753</v>
      </c>
    </row>
    <row r="57" spans="1:3">
      <c r="A57" t="s">
        <v>2825</v>
      </c>
      <c r="B57" s="69">
        <v>3.1866837633474718</v>
      </c>
      <c r="C57" s="70">
        <v>46794</v>
      </c>
    </row>
    <row r="58" spans="1:3">
      <c r="A58" t="s">
        <v>2832</v>
      </c>
      <c r="B58" s="69">
        <v>10.637730701915183</v>
      </c>
      <c r="C58" s="70">
        <v>46997</v>
      </c>
    </row>
    <row r="59" spans="1:3">
      <c r="A59" t="s">
        <v>2841</v>
      </c>
      <c r="B59" s="69">
        <v>24.279498889965087</v>
      </c>
      <c r="C59" s="70">
        <v>46997</v>
      </c>
    </row>
    <row r="60" spans="1:3">
      <c r="A60" t="s">
        <v>2834</v>
      </c>
      <c r="B60" s="69">
        <v>10.608315638079667</v>
      </c>
      <c r="C60" s="70">
        <v>47082</v>
      </c>
    </row>
    <row r="61" spans="1:3">
      <c r="A61" t="s">
        <v>2823</v>
      </c>
      <c r="B61" s="69">
        <v>2.3819522407364002</v>
      </c>
      <c r="C61" s="70">
        <v>47255</v>
      </c>
    </row>
    <row r="62" spans="1:3">
      <c r="A62" t="s">
        <v>2836</v>
      </c>
      <c r="B62" s="69">
        <v>16.899975758274412</v>
      </c>
      <c r="C62" s="70">
        <v>47301</v>
      </c>
    </row>
    <row r="63" spans="1:3">
      <c r="A63" t="s">
        <v>2839</v>
      </c>
      <c r="B63" s="69">
        <v>6.6071094067456384</v>
      </c>
      <c r="C63" s="70">
        <v>47301</v>
      </c>
    </row>
    <row r="64" spans="1:3">
      <c r="A64" t="s">
        <v>2130</v>
      </c>
      <c r="B64" s="69">
        <v>32.651550398271361</v>
      </c>
      <c r="C64" s="70">
        <v>47312</v>
      </c>
    </row>
    <row r="65" spans="1:3">
      <c r="A65" t="s">
        <v>2849</v>
      </c>
      <c r="B65" s="69">
        <v>39.193525622794787</v>
      </c>
      <c r="C65" s="70">
        <v>47409</v>
      </c>
    </row>
    <row r="66" spans="1:3">
      <c r="A66" t="s">
        <v>2840</v>
      </c>
      <c r="B66" s="69">
        <v>2.6619017011149206</v>
      </c>
      <c r="C66" s="70">
        <v>47467</v>
      </c>
    </row>
    <row r="67" spans="1:3">
      <c r="A67" t="s">
        <v>2127</v>
      </c>
      <c r="B67" s="69">
        <v>1.5069995081405101</v>
      </c>
      <c r="C67" s="70">
        <v>47467</v>
      </c>
    </row>
    <row r="68" spans="1:3">
      <c r="A68" t="s">
        <v>2845</v>
      </c>
      <c r="B68" s="69">
        <v>51.31510195859974</v>
      </c>
      <c r="C68" s="70">
        <v>47665</v>
      </c>
    </row>
    <row r="69" spans="1:3">
      <c r="A69" t="s">
        <v>2846</v>
      </c>
      <c r="B69" s="69">
        <v>23.952605588947097</v>
      </c>
      <c r="C69" s="70">
        <v>47665</v>
      </c>
    </row>
    <row r="70" spans="1:3">
      <c r="A70" t="s">
        <v>2850</v>
      </c>
      <c r="B70" s="69">
        <v>36.611872628821608</v>
      </c>
      <c r="C70" s="70">
        <v>47665</v>
      </c>
    </row>
    <row r="71" spans="1:3">
      <c r="A71" t="s">
        <v>2828</v>
      </c>
      <c r="B71" s="69">
        <v>11.102253692233447</v>
      </c>
      <c r="C71" s="70">
        <v>47715</v>
      </c>
    </row>
    <row r="72" spans="1:3">
      <c r="A72" t="s">
        <v>2831</v>
      </c>
      <c r="B72" s="69">
        <v>30.952311195135522</v>
      </c>
      <c r="C72" s="70">
        <v>47715</v>
      </c>
    </row>
    <row r="73" spans="1:3">
      <c r="A73" t="s">
        <v>2847</v>
      </c>
      <c r="B73" s="69">
        <v>27.854473583443948</v>
      </c>
      <c r="C73" s="70">
        <v>47832</v>
      </c>
    </row>
    <row r="74" spans="1:3">
      <c r="A74" t="s">
        <v>2835</v>
      </c>
      <c r="B74" s="69">
        <v>3.3297324882715014</v>
      </c>
      <c r="C74" s="70">
        <v>47848</v>
      </c>
    </row>
    <row r="75" spans="1:3">
      <c r="A75" t="s">
        <v>2019</v>
      </c>
      <c r="B75" s="69">
        <v>37.674713914110001</v>
      </c>
      <c r="C75" s="70">
        <v>47937</v>
      </c>
    </row>
    <row r="76" spans="1:3">
      <c r="A76" t="s">
        <v>2837</v>
      </c>
      <c r="B76" s="69">
        <v>1.4688982973337232</v>
      </c>
      <c r="C76" s="70">
        <v>48029</v>
      </c>
    </row>
    <row r="77" spans="1:3">
      <c r="A77" t="s">
        <v>2843</v>
      </c>
      <c r="B77" s="69">
        <v>17.520680664519439</v>
      </c>
      <c r="C77" s="70">
        <v>48121</v>
      </c>
    </row>
    <row r="78" spans="1:3">
      <c r="A78" t="s">
        <v>2844</v>
      </c>
      <c r="B78" s="69">
        <v>2.9687818416697582</v>
      </c>
      <c r="C78" s="70">
        <v>48121</v>
      </c>
    </row>
    <row r="79" spans="1:3">
      <c r="A79" t="s">
        <v>2009</v>
      </c>
      <c r="B79" s="69">
        <v>36.748418104037754</v>
      </c>
      <c r="C79" s="70">
        <v>48304</v>
      </c>
    </row>
    <row r="80" spans="1:3">
      <c r="A80" t="s">
        <v>2827</v>
      </c>
      <c r="B80" s="69">
        <v>11.587337397004488</v>
      </c>
      <c r="C80" s="70">
        <v>48446</v>
      </c>
    </row>
    <row r="81" spans="1:3">
      <c r="A81" t="s">
        <v>2848</v>
      </c>
      <c r="B81" s="69">
        <v>7.6251132925694979E-6</v>
      </c>
      <c r="C81" s="70">
        <v>50770</v>
      </c>
    </row>
    <row r="82" spans="1:3" hidden="1">
      <c r="A82"/>
      <c r="B82" s="55"/>
    </row>
    <row r="83" spans="1:3" hidden="1">
      <c r="A83"/>
      <c r="B83" s="69"/>
      <c r="C83"/>
    </row>
    <row r="84" spans="1:3" hidden="1">
      <c r="A84"/>
      <c r="B84" s="69"/>
      <c r="C84"/>
    </row>
    <row r="10000" spans="52:52" hidden="1">
      <c r="AZ10000"/>
    </row>
  </sheetData>
  <sortState xmlns:xlrd2="http://schemas.microsoft.com/office/spreadsheetml/2017/richdata2" ref="A32:C81">
    <sortCondition ref="C32:C81"/>
  </sortState>
  <dataValidations count="1">
    <dataValidation allowBlank="1" showInputMessage="1" showErrorMessage="1" sqref="B1:B4 A5:XFD32 A85:C1048576 D33:AY1048576 BA33:XFD1048576 AZ33:AZ9999 AZ10001:AZ1048576" xr:uid="{00000000-0002-0000-1A00-000000000000}"/>
  </dataValidations>
  <pageMargins left="0" right="0" top="0.5" bottom="0.5" header="0" footer="0.25"/>
  <pageSetup paperSize="9" scale="3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3561</v>
      </c>
    </row>
    <row r="2" spans="1:17" s="1" customFormat="1">
      <c r="A2" s="2" t="s">
        <v>1</v>
      </c>
      <c r="B2" s="9" t="s">
        <v>2772</v>
      </c>
    </row>
    <row r="3" spans="1:17" s="1" customFormat="1">
      <c r="A3" s="2" t="s">
        <v>2</v>
      </c>
      <c r="B3" s="20" t="s">
        <v>2773</v>
      </c>
    </row>
    <row r="4" spans="1:17" s="1" customFormat="1">
      <c r="A4" s="2" t="s">
        <v>3</v>
      </c>
      <c r="B4" s="61" t="s">
        <v>165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158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17" s="15" customFormat="1">
      <c r="A6" s="105" t="s">
        <v>3562</v>
      </c>
      <c r="B6" s="106" t="s">
        <v>3562</v>
      </c>
      <c r="C6" s="106" t="s">
        <v>3562</v>
      </c>
      <c r="D6" s="106" t="s">
        <v>3562</v>
      </c>
      <c r="E6" s="106" t="s">
        <v>3562</v>
      </c>
      <c r="F6" s="21" t="s">
        <v>70</v>
      </c>
      <c r="G6" s="21" t="s">
        <v>71</v>
      </c>
      <c r="H6" s="106" t="s">
        <v>3562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107" t="s">
        <v>3562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4" t="s">
        <v>74</v>
      </c>
      <c r="O7" s="24" t="s">
        <v>75</v>
      </c>
      <c r="P7" s="25"/>
    </row>
    <row r="8" spans="1:17" s="17" customFormat="1" ht="20.25">
      <c r="A8" s="18" t="s">
        <v>146</v>
      </c>
      <c r="B8" s="108" t="s">
        <v>3562</v>
      </c>
      <c r="C8" s="108" t="s">
        <v>3562</v>
      </c>
      <c r="D8" s="108" t="s">
        <v>3562</v>
      </c>
      <c r="E8" s="108" t="s">
        <v>3562</v>
      </c>
      <c r="F8" s="108" t="s">
        <v>3562</v>
      </c>
      <c r="G8" s="108" t="s">
        <v>3562</v>
      </c>
      <c r="H8" s="108" t="s">
        <v>3562</v>
      </c>
      <c r="I8" s="108" t="s">
        <v>3562</v>
      </c>
      <c r="J8" s="108" t="s">
        <v>3562</v>
      </c>
      <c r="K8" s="53">
        <v>0</v>
      </c>
      <c r="L8" s="53">
        <v>0</v>
      </c>
      <c r="M8" s="108" t="s">
        <v>3562</v>
      </c>
      <c r="N8" s="54">
        <v>0</v>
      </c>
      <c r="O8" s="54">
        <v>0</v>
      </c>
      <c r="P8" s="25"/>
    </row>
    <row r="9" spans="1:17">
      <c r="A9" s="57" t="s">
        <v>172</v>
      </c>
      <c r="B9" s="112" t="s">
        <v>3562</v>
      </c>
      <c r="C9" s="113" t="s">
        <v>3562</v>
      </c>
      <c r="D9" s="113" t="s">
        <v>3562</v>
      </c>
      <c r="E9" s="113" t="s">
        <v>3562</v>
      </c>
      <c r="F9" s="113" t="s">
        <v>3562</v>
      </c>
      <c r="G9" s="59">
        <v>0</v>
      </c>
      <c r="H9" s="113" t="s">
        <v>3562</v>
      </c>
      <c r="I9" s="113" t="s">
        <v>3562</v>
      </c>
      <c r="J9" s="113" t="s">
        <v>3562</v>
      </c>
      <c r="K9" s="59">
        <v>0</v>
      </c>
      <c r="L9" s="59">
        <v>0</v>
      </c>
      <c r="M9" s="113" t="s">
        <v>3562</v>
      </c>
      <c r="N9" s="58">
        <v>0</v>
      </c>
      <c r="O9" s="58">
        <v>0</v>
      </c>
    </row>
    <row r="10" spans="1:17">
      <c r="A10" s="57" t="s">
        <v>302</v>
      </c>
      <c r="B10" s="112" t="s">
        <v>3562</v>
      </c>
      <c r="C10" s="113" t="s">
        <v>3562</v>
      </c>
      <c r="D10" s="113" t="s">
        <v>3562</v>
      </c>
      <c r="E10" s="113" t="s">
        <v>3562</v>
      </c>
      <c r="F10" s="113" t="s">
        <v>3562</v>
      </c>
      <c r="G10" s="59">
        <v>0</v>
      </c>
      <c r="H10" s="113" t="s">
        <v>3562</v>
      </c>
      <c r="I10" s="113" t="s">
        <v>3562</v>
      </c>
      <c r="J10" s="113" t="s">
        <v>3562</v>
      </c>
      <c r="K10" s="59">
        <v>0</v>
      </c>
      <c r="L10" s="59">
        <v>0</v>
      </c>
      <c r="M10" s="113" t="s">
        <v>3562</v>
      </c>
      <c r="N10" s="58">
        <v>0</v>
      </c>
      <c r="O10" s="58">
        <v>0</v>
      </c>
    </row>
    <row r="11" spans="1:17">
      <c r="A11" t="s">
        <v>177</v>
      </c>
      <c r="B11" t="s">
        <v>177</v>
      </c>
      <c r="C11" t="s">
        <v>177</v>
      </c>
      <c r="D11" t="s">
        <v>177</v>
      </c>
      <c r="E11" s="113" t="s">
        <v>3562</v>
      </c>
      <c r="F11" s="113" t="s">
        <v>3562</v>
      </c>
      <c r="G11" s="55">
        <v>0</v>
      </c>
      <c r="H11" t="s">
        <v>177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217</v>
      </c>
      <c r="B12" s="112" t="s">
        <v>3562</v>
      </c>
      <c r="C12" s="113" t="s">
        <v>3562</v>
      </c>
      <c r="D12" s="113" t="s">
        <v>3562</v>
      </c>
      <c r="E12" s="113" t="s">
        <v>3562</v>
      </c>
      <c r="F12" s="113" t="s">
        <v>3562</v>
      </c>
      <c r="G12" s="59">
        <v>0</v>
      </c>
      <c r="H12" s="113" t="s">
        <v>3562</v>
      </c>
      <c r="I12" s="113" t="s">
        <v>3562</v>
      </c>
      <c r="J12" s="113" t="s">
        <v>3562</v>
      </c>
      <c r="K12" s="59">
        <v>0</v>
      </c>
      <c r="L12" s="59">
        <v>0</v>
      </c>
      <c r="M12" s="113" t="s">
        <v>3562</v>
      </c>
      <c r="N12" s="58">
        <v>0</v>
      </c>
      <c r="O12" s="58">
        <v>0</v>
      </c>
    </row>
    <row r="13" spans="1:17">
      <c r="A13" t="s">
        <v>177</v>
      </c>
      <c r="B13" t="s">
        <v>177</v>
      </c>
      <c r="C13" t="s">
        <v>177</v>
      </c>
      <c r="D13" t="s">
        <v>177</v>
      </c>
      <c r="E13" s="113" t="s">
        <v>3562</v>
      </c>
      <c r="F13" s="113" t="s">
        <v>3562</v>
      </c>
      <c r="G13" s="55">
        <v>0</v>
      </c>
      <c r="H13" t="s">
        <v>177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303</v>
      </c>
      <c r="B14" s="112" t="s">
        <v>3562</v>
      </c>
      <c r="C14" s="113" t="s">
        <v>3562</v>
      </c>
      <c r="D14" s="113" t="s">
        <v>3562</v>
      </c>
      <c r="E14" s="113" t="s">
        <v>3562</v>
      </c>
      <c r="F14" s="113" t="s">
        <v>3562</v>
      </c>
      <c r="G14" s="59">
        <v>0</v>
      </c>
      <c r="H14" s="113" t="s">
        <v>3562</v>
      </c>
      <c r="I14" s="113" t="s">
        <v>3562</v>
      </c>
      <c r="J14" s="113" t="s">
        <v>3562</v>
      </c>
      <c r="K14" s="59">
        <v>0</v>
      </c>
      <c r="L14" s="59">
        <v>0</v>
      </c>
      <c r="M14" s="113" t="s">
        <v>3562</v>
      </c>
      <c r="N14" s="58">
        <v>0</v>
      </c>
      <c r="O14" s="58">
        <v>0</v>
      </c>
    </row>
    <row r="15" spans="1:17">
      <c r="A15" t="s">
        <v>177</v>
      </c>
      <c r="B15" t="s">
        <v>177</v>
      </c>
      <c r="C15" t="s">
        <v>177</v>
      </c>
      <c r="D15" t="s">
        <v>177</v>
      </c>
      <c r="E15" s="113" t="s">
        <v>3562</v>
      </c>
      <c r="F15" s="113" t="s">
        <v>3562</v>
      </c>
      <c r="G15" s="55">
        <v>0</v>
      </c>
      <c r="H15" t="s">
        <v>177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819</v>
      </c>
      <c r="B16" s="112" t="s">
        <v>3562</v>
      </c>
      <c r="C16" s="113" t="s">
        <v>3562</v>
      </c>
      <c r="D16" s="113" t="s">
        <v>3562</v>
      </c>
      <c r="E16" s="113" t="s">
        <v>3562</v>
      </c>
      <c r="F16" s="113" t="s">
        <v>3562</v>
      </c>
      <c r="G16" s="59">
        <v>0</v>
      </c>
      <c r="H16" s="113" t="s">
        <v>3562</v>
      </c>
      <c r="I16" s="113" t="s">
        <v>3562</v>
      </c>
      <c r="J16" s="113" t="s">
        <v>3562</v>
      </c>
      <c r="K16" s="59">
        <v>0</v>
      </c>
      <c r="L16" s="59">
        <v>0</v>
      </c>
      <c r="M16" s="113" t="s">
        <v>3562</v>
      </c>
      <c r="N16" s="58">
        <v>0</v>
      </c>
      <c r="O16" s="58">
        <v>0</v>
      </c>
    </row>
    <row r="17" spans="1:15">
      <c r="A17" t="s">
        <v>177</v>
      </c>
      <c r="B17" t="s">
        <v>177</v>
      </c>
      <c r="C17" t="s">
        <v>177</v>
      </c>
      <c r="D17" t="s">
        <v>177</v>
      </c>
      <c r="E17" s="113" t="s">
        <v>3562</v>
      </c>
      <c r="F17" s="113" t="s">
        <v>3562</v>
      </c>
      <c r="G17" s="55">
        <v>0</v>
      </c>
      <c r="H17" t="s">
        <v>177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184</v>
      </c>
      <c r="B18" s="112" t="s">
        <v>3562</v>
      </c>
      <c r="C18" s="113" t="s">
        <v>3562</v>
      </c>
      <c r="D18" s="113" t="s">
        <v>3562</v>
      </c>
      <c r="E18" s="113" t="s">
        <v>3562</v>
      </c>
      <c r="F18" s="113" t="s">
        <v>3562</v>
      </c>
      <c r="G18" s="59">
        <v>0</v>
      </c>
      <c r="H18" s="113" t="s">
        <v>3562</v>
      </c>
      <c r="I18" s="113" t="s">
        <v>3562</v>
      </c>
      <c r="J18" s="113" t="s">
        <v>3562</v>
      </c>
      <c r="K18" s="59">
        <v>0</v>
      </c>
      <c r="L18" s="59">
        <v>0</v>
      </c>
      <c r="M18" s="113" t="s">
        <v>3562</v>
      </c>
      <c r="N18" s="58">
        <v>0</v>
      </c>
      <c r="O18" s="58">
        <v>0</v>
      </c>
    </row>
    <row r="19" spans="1:15">
      <c r="A19" s="57" t="s">
        <v>304</v>
      </c>
      <c r="B19" s="112" t="s">
        <v>3562</v>
      </c>
      <c r="C19" s="113" t="s">
        <v>3562</v>
      </c>
      <c r="D19" s="113" t="s">
        <v>3562</v>
      </c>
      <c r="E19" s="113" t="s">
        <v>3562</v>
      </c>
      <c r="F19" s="113" t="s">
        <v>3562</v>
      </c>
      <c r="G19" s="59">
        <v>0</v>
      </c>
      <c r="H19" s="113" t="s">
        <v>3562</v>
      </c>
      <c r="I19" s="113" t="s">
        <v>3562</v>
      </c>
      <c r="J19" s="113" t="s">
        <v>3562</v>
      </c>
      <c r="K19" s="59">
        <v>0</v>
      </c>
      <c r="L19" s="59">
        <v>0</v>
      </c>
      <c r="M19" s="113" t="s">
        <v>3562</v>
      </c>
      <c r="N19" s="58">
        <v>0</v>
      </c>
      <c r="O19" s="58">
        <v>0</v>
      </c>
    </row>
    <row r="20" spans="1:15">
      <c r="A20" t="s">
        <v>177</v>
      </c>
      <c r="B20" t="s">
        <v>177</v>
      </c>
      <c r="C20" t="s">
        <v>177</v>
      </c>
      <c r="D20" t="s">
        <v>177</v>
      </c>
      <c r="E20" s="113" t="s">
        <v>3562</v>
      </c>
      <c r="F20" s="113" t="s">
        <v>3562</v>
      </c>
      <c r="G20" s="55">
        <v>0</v>
      </c>
      <c r="H20" t="s">
        <v>177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305</v>
      </c>
      <c r="B21" s="112" t="s">
        <v>3562</v>
      </c>
      <c r="C21" s="113" t="s">
        <v>3562</v>
      </c>
      <c r="D21" s="113" t="s">
        <v>3562</v>
      </c>
      <c r="E21" s="113" t="s">
        <v>3562</v>
      </c>
      <c r="F21" s="113" t="s">
        <v>3562</v>
      </c>
      <c r="G21" s="59">
        <v>0</v>
      </c>
      <c r="H21" s="113" t="s">
        <v>3562</v>
      </c>
      <c r="I21" s="113" t="s">
        <v>3562</v>
      </c>
      <c r="J21" s="113" t="s">
        <v>3562</v>
      </c>
      <c r="K21" s="59">
        <v>0</v>
      </c>
      <c r="L21" s="59">
        <v>0</v>
      </c>
      <c r="M21" s="113" t="s">
        <v>3562</v>
      </c>
      <c r="N21" s="58">
        <v>0</v>
      </c>
      <c r="O21" s="58">
        <v>0</v>
      </c>
    </row>
    <row r="22" spans="1:15">
      <c r="A22" t="s">
        <v>177</v>
      </c>
      <c r="B22" t="s">
        <v>177</v>
      </c>
      <c r="C22" t="s">
        <v>177</v>
      </c>
      <c r="D22" t="s">
        <v>177</v>
      </c>
      <c r="E22" s="113" t="s">
        <v>3562</v>
      </c>
      <c r="F22" s="113" t="s">
        <v>3562</v>
      </c>
      <c r="G22" s="55">
        <v>0</v>
      </c>
      <c r="H22" t="s">
        <v>177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186</v>
      </c>
      <c r="B23" s="112" t="s">
        <v>3562</v>
      </c>
      <c r="C23" s="113" t="s">
        <v>3562</v>
      </c>
      <c r="D23" s="113" t="s">
        <v>3562</v>
      </c>
      <c r="E23" s="113" t="s">
        <v>3562</v>
      </c>
      <c r="F23" s="113" t="s">
        <v>3562</v>
      </c>
      <c r="G23" s="113" t="s">
        <v>3562</v>
      </c>
      <c r="H23" s="113" t="s">
        <v>3562</v>
      </c>
      <c r="I23" s="113" t="s">
        <v>3562</v>
      </c>
      <c r="J23" s="113" t="s">
        <v>3562</v>
      </c>
      <c r="K23" s="113" t="s">
        <v>3562</v>
      </c>
      <c r="L23" s="113" t="s">
        <v>3562</v>
      </c>
      <c r="M23" s="113" t="s">
        <v>3562</v>
      </c>
      <c r="N23" s="113" t="s">
        <v>3562</v>
      </c>
      <c r="O23" s="113" t="s">
        <v>3562</v>
      </c>
    </row>
    <row r="24" spans="1:15">
      <c r="A24" t="s">
        <v>298</v>
      </c>
      <c r="B24" s="112" t="s">
        <v>3562</v>
      </c>
      <c r="C24" s="113" t="s">
        <v>3562</v>
      </c>
      <c r="D24" s="113" t="s">
        <v>3562</v>
      </c>
      <c r="E24" s="113" t="s">
        <v>3562</v>
      </c>
      <c r="F24" s="113" t="s">
        <v>3562</v>
      </c>
      <c r="G24" s="113" t="s">
        <v>3562</v>
      </c>
      <c r="H24" s="113" t="s">
        <v>3562</v>
      </c>
      <c r="I24" s="113" t="s">
        <v>3562</v>
      </c>
      <c r="J24" s="113" t="s">
        <v>3562</v>
      </c>
      <c r="K24" s="113" t="s">
        <v>3562</v>
      </c>
      <c r="L24" s="113" t="s">
        <v>3562</v>
      </c>
      <c r="M24" s="113" t="s">
        <v>3562</v>
      </c>
      <c r="N24" s="113" t="s">
        <v>3562</v>
      </c>
      <c r="O24" s="113" t="s">
        <v>3562</v>
      </c>
    </row>
    <row r="25" spans="1:15">
      <c r="A25" t="s">
        <v>300</v>
      </c>
      <c r="B25" s="112" t="s">
        <v>3562</v>
      </c>
      <c r="C25" s="113" t="s">
        <v>3562</v>
      </c>
      <c r="D25" s="113" t="s">
        <v>3562</v>
      </c>
      <c r="E25" s="113" t="s">
        <v>3562</v>
      </c>
      <c r="F25" s="113" t="s">
        <v>3562</v>
      </c>
      <c r="G25" s="113" t="s">
        <v>3562</v>
      </c>
      <c r="H25" s="113" t="s">
        <v>3562</v>
      </c>
      <c r="I25" s="113" t="s">
        <v>3562</v>
      </c>
      <c r="J25" s="113" t="s">
        <v>3562</v>
      </c>
      <c r="K25" s="113" t="s">
        <v>3562</v>
      </c>
      <c r="L25" s="113" t="s">
        <v>3562</v>
      </c>
      <c r="M25" s="113" t="s">
        <v>3562</v>
      </c>
      <c r="N25" s="113" t="s">
        <v>3562</v>
      </c>
      <c r="O25" s="113" t="s">
        <v>3562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3561</v>
      </c>
    </row>
    <row r="2" spans="1:17" s="1" customFormat="1">
      <c r="A2" s="2" t="s">
        <v>1</v>
      </c>
      <c r="B2" s="9" t="s">
        <v>2772</v>
      </c>
    </row>
    <row r="3" spans="1:17" s="1" customFormat="1">
      <c r="A3" s="2" t="s">
        <v>2</v>
      </c>
      <c r="B3" s="20" t="s">
        <v>2773</v>
      </c>
    </row>
    <row r="4" spans="1:17" s="1" customFormat="1">
      <c r="A4" s="2" t="s">
        <v>3</v>
      </c>
      <c r="B4" s="61" t="s">
        <v>165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155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17" s="15" customFormat="1">
      <c r="A6" s="105" t="s">
        <v>3562</v>
      </c>
      <c r="B6" s="106" t="s">
        <v>3562</v>
      </c>
      <c r="C6" s="106" t="s">
        <v>3562</v>
      </c>
      <c r="D6" s="106" t="s">
        <v>3562</v>
      </c>
      <c r="E6" s="106" t="s">
        <v>3562</v>
      </c>
      <c r="F6" s="21" t="s">
        <v>70</v>
      </c>
      <c r="G6" s="21" t="s">
        <v>71</v>
      </c>
      <c r="H6" s="106" t="s">
        <v>3562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107" t="s">
        <v>3562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17" s="17" customFormat="1" ht="20.25">
      <c r="A8" s="18" t="s">
        <v>147</v>
      </c>
      <c r="B8" s="108" t="s">
        <v>3562</v>
      </c>
      <c r="C8" s="108" t="s">
        <v>3562</v>
      </c>
      <c r="D8" s="108" t="s">
        <v>3562</v>
      </c>
      <c r="E8" s="108" t="s">
        <v>3562</v>
      </c>
      <c r="F8" s="108" t="s">
        <v>3562</v>
      </c>
      <c r="G8" s="108" t="s">
        <v>3562</v>
      </c>
      <c r="H8" s="131" t="s">
        <v>3562</v>
      </c>
      <c r="I8" s="131" t="s">
        <v>3562</v>
      </c>
      <c r="J8" s="108" t="s">
        <v>3562</v>
      </c>
      <c r="K8" s="53">
        <v>0</v>
      </c>
      <c r="L8" s="53">
        <v>0</v>
      </c>
      <c r="M8" s="108" t="s">
        <v>3562</v>
      </c>
      <c r="N8" s="54">
        <v>0</v>
      </c>
      <c r="O8" s="54">
        <v>0</v>
      </c>
      <c r="P8" s="25"/>
    </row>
    <row r="9" spans="1:17">
      <c r="A9" s="57" t="s">
        <v>172</v>
      </c>
      <c r="B9" s="113" t="s">
        <v>3562</v>
      </c>
      <c r="C9" s="113" t="s">
        <v>3562</v>
      </c>
      <c r="D9" s="113" t="s">
        <v>3562</v>
      </c>
      <c r="E9" s="113" t="s">
        <v>3562</v>
      </c>
      <c r="F9" s="113" t="s">
        <v>3562</v>
      </c>
      <c r="G9" s="59">
        <v>0</v>
      </c>
      <c r="H9" s="113" t="s">
        <v>3562</v>
      </c>
      <c r="I9" s="113" t="s">
        <v>3562</v>
      </c>
      <c r="J9" s="113" t="s">
        <v>3562</v>
      </c>
      <c r="K9" s="59">
        <v>0</v>
      </c>
      <c r="L9" s="59">
        <v>0</v>
      </c>
      <c r="M9" s="113" t="s">
        <v>3562</v>
      </c>
      <c r="N9" s="58">
        <v>0</v>
      </c>
      <c r="O9" s="58">
        <v>0</v>
      </c>
    </row>
    <row r="10" spans="1:17">
      <c r="A10" s="57" t="s">
        <v>1904</v>
      </c>
      <c r="B10" s="113" t="s">
        <v>3562</v>
      </c>
      <c r="C10" s="113" t="s">
        <v>3562</v>
      </c>
      <c r="D10" s="113" t="s">
        <v>3562</v>
      </c>
      <c r="E10" s="113" t="s">
        <v>3562</v>
      </c>
      <c r="F10" s="113" t="s">
        <v>3562</v>
      </c>
      <c r="G10" s="59">
        <v>0</v>
      </c>
      <c r="H10" s="113" t="s">
        <v>3562</v>
      </c>
      <c r="I10" s="113" t="s">
        <v>3562</v>
      </c>
      <c r="J10" s="113" t="s">
        <v>3562</v>
      </c>
      <c r="K10" s="59">
        <v>0</v>
      </c>
      <c r="L10" s="59">
        <v>0</v>
      </c>
      <c r="M10" s="113" t="s">
        <v>3562</v>
      </c>
      <c r="N10" s="58">
        <v>0</v>
      </c>
      <c r="O10" s="58">
        <v>0</v>
      </c>
    </row>
    <row r="11" spans="1:17">
      <c r="A11" t="s">
        <v>177</v>
      </c>
      <c r="B11" t="s">
        <v>177</v>
      </c>
      <c r="C11" t="s">
        <v>177</v>
      </c>
      <c r="D11" t="s">
        <v>177</v>
      </c>
      <c r="E11" s="113" t="s">
        <v>3562</v>
      </c>
      <c r="F11" s="113" t="s">
        <v>3562</v>
      </c>
      <c r="G11" s="55">
        <v>0</v>
      </c>
      <c r="H11" t="s">
        <v>177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1905</v>
      </c>
      <c r="B12" s="113" t="s">
        <v>3562</v>
      </c>
      <c r="C12" s="113" t="s">
        <v>3562</v>
      </c>
      <c r="D12" s="113" t="s">
        <v>3562</v>
      </c>
      <c r="E12" s="113" t="s">
        <v>3562</v>
      </c>
      <c r="F12" s="113" t="s">
        <v>3562</v>
      </c>
      <c r="G12" s="59">
        <v>0</v>
      </c>
      <c r="H12" s="113" t="s">
        <v>3562</v>
      </c>
      <c r="I12" s="113" t="s">
        <v>3562</v>
      </c>
      <c r="J12" s="113" t="s">
        <v>3562</v>
      </c>
      <c r="K12" s="59">
        <v>0</v>
      </c>
      <c r="L12" s="59">
        <v>0</v>
      </c>
      <c r="M12" s="113" t="s">
        <v>3562</v>
      </c>
      <c r="N12" s="58">
        <v>0</v>
      </c>
      <c r="O12" s="58">
        <v>0</v>
      </c>
    </row>
    <row r="13" spans="1:17">
      <c r="A13" t="s">
        <v>177</v>
      </c>
      <c r="B13" t="s">
        <v>177</v>
      </c>
      <c r="C13" t="s">
        <v>177</v>
      </c>
      <c r="D13" t="s">
        <v>177</v>
      </c>
      <c r="E13" s="113" t="s">
        <v>3562</v>
      </c>
      <c r="F13" s="113" t="s">
        <v>3562</v>
      </c>
      <c r="G13" s="55">
        <v>0</v>
      </c>
      <c r="H13" t="s">
        <v>177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303</v>
      </c>
      <c r="B14" s="112" t="s">
        <v>3562</v>
      </c>
      <c r="C14" s="113" t="s">
        <v>3562</v>
      </c>
      <c r="D14" s="113" t="s">
        <v>3562</v>
      </c>
      <c r="E14" s="113" t="s">
        <v>3562</v>
      </c>
      <c r="F14" s="113" t="s">
        <v>3562</v>
      </c>
      <c r="G14" s="59">
        <v>0</v>
      </c>
      <c r="H14" s="113" t="s">
        <v>3562</v>
      </c>
      <c r="I14" s="113" t="s">
        <v>3562</v>
      </c>
      <c r="J14" s="113" t="s">
        <v>3562</v>
      </c>
      <c r="K14" s="59">
        <v>0</v>
      </c>
      <c r="L14" s="59">
        <v>0</v>
      </c>
      <c r="M14" s="113" t="s">
        <v>3562</v>
      </c>
      <c r="N14" s="58">
        <v>0</v>
      </c>
      <c r="O14" s="58">
        <v>0</v>
      </c>
    </row>
    <row r="15" spans="1:17">
      <c r="A15" t="s">
        <v>177</v>
      </c>
      <c r="B15" t="s">
        <v>177</v>
      </c>
      <c r="C15" t="s">
        <v>177</v>
      </c>
      <c r="D15" t="s">
        <v>177</v>
      </c>
      <c r="E15" s="113" t="s">
        <v>3562</v>
      </c>
      <c r="F15" s="113" t="s">
        <v>3562</v>
      </c>
      <c r="G15" s="55">
        <v>0</v>
      </c>
      <c r="H15" t="s">
        <v>177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819</v>
      </c>
      <c r="B16" s="112" t="s">
        <v>3562</v>
      </c>
      <c r="C16" s="113" t="s">
        <v>3562</v>
      </c>
      <c r="D16" s="113" t="s">
        <v>3562</v>
      </c>
      <c r="E16" s="113" t="s">
        <v>3562</v>
      </c>
      <c r="F16" s="113" t="s">
        <v>3562</v>
      </c>
      <c r="G16" s="59">
        <v>0</v>
      </c>
      <c r="H16" s="113" t="s">
        <v>3562</v>
      </c>
      <c r="I16" s="113" t="s">
        <v>3562</v>
      </c>
      <c r="J16" s="113" t="s">
        <v>3562</v>
      </c>
      <c r="K16" s="59">
        <v>0</v>
      </c>
      <c r="L16" s="59">
        <v>0</v>
      </c>
      <c r="M16" s="113" t="s">
        <v>3562</v>
      </c>
      <c r="N16" s="58">
        <v>0</v>
      </c>
      <c r="O16" s="58">
        <v>0</v>
      </c>
    </row>
    <row r="17" spans="1:15">
      <c r="A17" t="s">
        <v>177</v>
      </c>
      <c r="B17" t="s">
        <v>177</v>
      </c>
      <c r="C17" t="s">
        <v>177</v>
      </c>
      <c r="D17" t="s">
        <v>177</v>
      </c>
      <c r="E17" s="113" t="s">
        <v>3562</v>
      </c>
      <c r="F17" s="113" t="s">
        <v>3562</v>
      </c>
      <c r="G17" s="55">
        <v>0</v>
      </c>
      <c r="H17" t="s">
        <v>177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184</v>
      </c>
      <c r="B18" s="112" t="s">
        <v>3562</v>
      </c>
      <c r="C18" s="113" t="s">
        <v>3562</v>
      </c>
      <c r="D18" s="113" t="s">
        <v>3562</v>
      </c>
      <c r="E18" s="113" t="s">
        <v>3562</v>
      </c>
      <c r="F18" s="113" t="s">
        <v>3562</v>
      </c>
      <c r="G18" s="59">
        <v>0</v>
      </c>
      <c r="H18" s="113" t="s">
        <v>3562</v>
      </c>
      <c r="I18" s="113" t="s">
        <v>3562</v>
      </c>
      <c r="J18" s="113" t="s">
        <v>3562</v>
      </c>
      <c r="K18" s="59">
        <v>0</v>
      </c>
      <c r="L18" s="59">
        <v>0</v>
      </c>
      <c r="M18" s="113" t="s">
        <v>3562</v>
      </c>
      <c r="N18" s="58">
        <v>0</v>
      </c>
      <c r="O18" s="58">
        <v>0</v>
      </c>
    </row>
    <row r="19" spans="1:15">
      <c r="A19" s="57" t="s">
        <v>304</v>
      </c>
      <c r="B19" s="112" t="s">
        <v>3562</v>
      </c>
      <c r="C19" s="113" t="s">
        <v>3562</v>
      </c>
      <c r="D19" s="113" t="s">
        <v>3562</v>
      </c>
      <c r="E19" s="113" t="s">
        <v>3562</v>
      </c>
      <c r="F19" s="113" t="s">
        <v>3562</v>
      </c>
      <c r="G19" s="59">
        <v>0</v>
      </c>
      <c r="H19" s="113" t="s">
        <v>3562</v>
      </c>
      <c r="I19" s="113" t="s">
        <v>3562</v>
      </c>
      <c r="J19" s="113" t="s">
        <v>3562</v>
      </c>
      <c r="K19" s="59">
        <v>0</v>
      </c>
      <c r="L19" s="59">
        <v>0</v>
      </c>
      <c r="M19" s="113" t="s">
        <v>3562</v>
      </c>
      <c r="N19" s="58">
        <v>0</v>
      </c>
      <c r="O19" s="58">
        <v>0</v>
      </c>
    </row>
    <row r="20" spans="1:15">
      <c r="A20" t="s">
        <v>177</v>
      </c>
      <c r="B20" t="s">
        <v>177</v>
      </c>
      <c r="C20" t="s">
        <v>177</v>
      </c>
      <c r="D20" t="s">
        <v>177</v>
      </c>
      <c r="E20" s="113" t="s">
        <v>3562</v>
      </c>
      <c r="F20" s="113" t="s">
        <v>3562</v>
      </c>
      <c r="G20" s="55">
        <v>0</v>
      </c>
      <c r="H20" t="s">
        <v>177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305</v>
      </c>
      <c r="B21" s="112" t="s">
        <v>3562</v>
      </c>
      <c r="C21" s="113" t="s">
        <v>3562</v>
      </c>
      <c r="D21" s="113" t="s">
        <v>3562</v>
      </c>
      <c r="E21" s="113" t="s">
        <v>3562</v>
      </c>
      <c r="F21" s="113" t="s">
        <v>3562</v>
      </c>
      <c r="G21" s="59">
        <v>0</v>
      </c>
      <c r="H21" s="113" t="s">
        <v>3562</v>
      </c>
      <c r="I21" s="113" t="s">
        <v>3562</v>
      </c>
      <c r="J21" s="113" t="s">
        <v>3562</v>
      </c>
      <c r="K21" s="59">
        <v>0</v>
      </c>
      <c r="L21" s="59">
        <v>0</v>
      </c>
      <c r="M21" s="113" t="s">
        <v>3562</v>
      </c>
      <c r="N21" s="58">
        <v>0</v>
      </c>
      <c r="O21" s="58">
        <v>0</v>
      </c>
    </row>
    <row r="22" spans="1:15">
      <c r="A22" t="s">
        <v>177</v>
      </c>
      <c r="B22" t="s">
        <v>177</v>
      </c>
      <c r="C22" t="s">
        <v>177</v>
      </c>
      <c r="D22" t="s">
        <v>177</v>
      </c>
      <c r="E22" s="113" t="s">
        <v>3562</v>
      </c>
      <c r="F22" s="113" t="s">
        <v>3562</v>
      </c>
      <c r="G22" s="55">
        <v>0</v>
      </c>
      <c r="H22" t="s">
        <v>177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186</v>
      </c>
      <c r="B23" s="112" t="s">
        <v>3562</v>
      </c>
      <c r="C23" s="113" t="s">
        <v>3562</v>
      </c>
      <c r="D23" s="113" t="s">
        <v>3562</v>
      </c>
      <c r="E23" s="113" t="s">
        <v>3562</v>
      </c>
      <c r="F23" s="113" t="s">
        <v>3562</v>
      </c>
      <c r="G23" s="113" t="s">
        <v>3562</v>
      </c>
      <c r="H23" s="113" t="s">
        <v>3562</v>
      </c>
      <c r="I23" s="113" t="s">
        <v>3562</v>
      </c>
      <c r="J23" s="113" t="s">
        <v>3562</v>
      </c>
      <c r="K23" s="113" t="s">
        <v>3562</v>
      </c>
      <c r="L23" s="113" t="s">
        <v>3562</v>
      </c>
      <c r="M23" s="113" t="s">
        <v>3562</v>
      </c>
      <c r="N23" s="113" t="s">
        <v>3562</v>
      </c>
      <c r="O23" s="113" t="s">
        <v>3562</v>
      </c>
    </row>
    <row r="24" spans="1:15">
      <c r="A24" t="s">
        <v>298</v>
      </c>
      <c r="B24" s="112" t="s">
        <v>3562</v>
      </c>
      <c r="C24" s="113" t="s">
        <v>3562</v>
      </c>
      <c r="D24" s="113" t="s">
        <v>3562</v>
      </c>
      <c r="E24" s="113" t="s">
        <v>3562</v>
      </c>
      <c r="F24" s="113" t="s">
        <v>3562</v>
      </c>
      <c r="G24" s="113" t="s">
        <v>3562</v>
      </c>
      <c r="H24" s="113" t="s">
        <v>3562</v>
      </c>
      <c r="I24" s="113" t="s">
        <v>3562</v>
      </c>
      <c r="J24" s="113" t="s">
        <v>3562</v>
      </c>
      <c r="K24" s="113" t="s">
        <v>3562</v>
      </c>
      <c r="L24" s="113" t="s">
        <v>3562</v>
      </c>
      <c r="M24" s="113" t="s">
        <v>3562</v>
      </c>
      <c r="N24" s="113" t="s">
        <v>3562</v>
      </c>
      <c r="O24" s="113" t="s">
        <v>3562</v>
      </c>
    </row>
    <row r="25" spans="1:15">
      <c r="A25" t="s">
        <v>300</v>
      </c>
      <c r="B25" s="112" t="s">
        <v>3562</v>
      </c>
      <c r="C25" s="113" t="s">
        <v>3562</v>
      </c>
      <c r="D25" s="113" t="s">
        <v>3562</v>
      </c>
      <c r="E25" s="113" t="s">
        <v>3562</v>
      </c>
      <c r="F25" s="113" t="s">
        <v>3562</v>
      </c>
      <c r="G25" s="113" t="s">
        <v>3562</v>
      </c>
      <c r="H25" s="113" t="s">
        <v>3562</v>
      </c>
      <c r="I25" s="113" t="s">
        <v>3562</v>
      </c>
      <c r="J25" s="113" t="s">
        <v>3562</v>
      </c>
      <c r="K25" s="113" t="s">
        <v>3562</v>
      </c>
      <c r="L25" s="113" t="s">
        <v>3562</v>
      </c>
      <c r="M25" s="113" t="s">
        <v>3562</v>
      </c>
      <c r="N25" s="113" t="s">
        <v>3562</v>
      </c>
      <c r="O25" s="113" t="s">
        <v>3562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B15" sqref="B15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0" t="s">
        <v>3561</v>
      </c>
    </row>
    <row r="2" spans="1:22" s="1" customFormat="1">
      <c r="A2" s="2" t="s">
        <v>1</v>
      </c>
      <c r="B2" s="9" t="s">
        <v>2772</v>
      </c>
    </row>
    <row r="3" spans="1:22" s="1" customFormat="1">
      <c r="A3" s="2" t="s">
        <v>2</v>
      </c>
      <c r="B3" s="20" t="s">
        <v>2773</v>
      </c>
    </row>
    <row r="4" spans="1:22" s="1" customFormat="1">
      <c r="A4" s="2" t="s">
        <v>3</v>
      </c>
      <c r="B4" s="61" t="s">
        <v>165</v>
      </c>
    </row>
    <row r="5" spans="1:22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155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22" s="15" customFormat="1">
      <c r="A6" s="105" t="s">
        <v>3562</v>
      </c>
      <c r="B6" s="106" t="s">
        <v>3562</v>
      </c>
      <c r="C6" s="106" t="s">
        <v>3562</v>
      </c>
      <c r="D6" s="106" t="s">
        <v>3562</v>
      </c>
      <c r="E6" s="106" t="s">
        <v>3562</v>
      </c>
      <c r="F6" s="21" t="s">
        <v>70</v>
      </c>
      <c r="G6" s="21" t="s">
        <v>71</v>
      </c>
      <c r="H6" s="106" t="s">
        <v>3562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22" s="17" customFormat="1" ht="20.25">
      <c r="A7" s="107" t="s">
        <v>3562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22" s="17" customFormat="1" ht="20.25">
      <c r="A8" s="18" t="s">
        <v>148</v>
      </c>
      <c r="B8" s="108" t="s">
        <v>3562</v>
      </c>
      <c r="C8" s="108" t="s">
        <v>3562</v>
      </c>
      <c r="D8" s="108" t="s">
        <v>3562</v>
      </c>
      <c r="E8" s="108" t="s">
        <v>3562</v>
      </c>
      <c r="F8" s="108" t="s">
        <v>3562</v>
      </c>
      <c r="G8" s="108" t="s">
        <v>3562</v>
      </c>
      <c r="H8" s="108" t="s">
        <v>3562</v>
      </c>
      <c r="I8" s="108" t="s">
        <v>3562</v>
      </c>
      <c r="J8" s="108" t="s">
        <v>3562</v>
      </c>
      <c r="K8" s="53">
        <v>0</v>
      </c>
      <c r="L8" s="53">
        <v>0</v>
      </c>
      <c r="M8" s="108" t="s">
        <v>3562</v>
      </c>
      <c r="N8" s="54">
        <v>0</v>
      </c>
      <c r="O8" s="54">
        <v>0</v>
      </c>
      <c r="P8" s="25"/>
    </row>
    <row r="9" spans="1:22">
      <c r="A9" s="57" t="s">
        <v>172</v>
      </c>
      <c r="B9" s="112" t="s">
        <v>3562</v>
      </c>
      <c r="C9" s="112" t="s">
        <v>3562</v>
      </c>
      <c r="D9" s="112" t="s">
        <v>3562</v>
      </c>
      <c r="E9" s="112" t="s">
        <v>3562</v>
      </c>
      <c r="F9" s="112" t="s">
        <v>3562</v>
      </c>
      <c r="G9" s="59">
        <v>0</v>
      </c>
      <c r="H9" s="112" t="s">
        <v>3562</v>
      </c>
      <c r="I9" s="112" t="s">
        <v>3562</v>
      </c>
      <c r="J9" s="112" t="s">
        <v>3562</v>
      </c>
      <c r="K9" s="59">
        <v>0</v>
      </c>
      <c r="L9" s="59">
        <v>0</v>
      </c>
      <c r="M9" s="112" t="s">
        <v>3562</v>
      </c>
      <c r="N9" s="58">
        <v>0</v>
      </c>
      <c r="O9" s="58">
        <v>0</v>
      </c>
      <c r="P9" s="12"/>
      <c r="Q9" s="12"/>
      <c r="R9" s="12"/>
      <c r="S9" s="12"/>
      <c r="T9" s="12"/>
      <c r="U9" s="12"/>
      <c r="V9" s="12"/>
    </row>
    <row r="10" spans="1:22">
      <c r="A10" s="57" t="s">
        <v>1904</v>
      </c>
      <c r="B10" s="112" t="s">
        <v>3562</v>
      </c>
      <c r="C10" s="112" t="s">
        <v>3562</v>
      </c>
      <c r="D10" s="112" t="s">
        <v>3562</v>
      </c>
      <c r="E10" s="112" t="s">
        <v>3562</v>
      </c>
      <c r="F10" s="112" t="s">
        <v>3562</v>
      </c>
      <c r="G10" s="59">
        <v>0</v>
      </c>
      <c r="H10" s="112" t="s">
        <v>3562</v>
      </c>
      <c r="I10" s="112" t="s">
        <v>3562</v>
      </c>
      <c r="J10" s="112" t="s">
        <v>3562</v>
      </c>
      <c r="K10" s="59">
        <v>0</v>
      </c>
      <c r="L10" s="59">
        <v>0</v>
      </c>
      <c r="M10" s="112" t="s">
        <v>3562</v>
      </c>
      <c r="N10" s="58">
        <v>0</v>
      </c>
      <c r="O10" s="58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177</v>
      </c>
      <c r="B11" t="s">
        <v>177</v>
      </c>
      <c r="C11" t="s">
        <v>177</v>
      </c>
      <c r="D11" t="s">
        <v>177</v>
      </c>
      <c r="E11" s="112" t="s">
        <v>3562</v>
      </c>
      <c r="F11" s="112" t="s">
        <v>3562</v>
      </c>
      <c r="G11" s="55">
        <v>0</v>
      </c>
      <c r="H11" t="s">
        <v>177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  <c r="P11" s="12"/>
      <c r="Q11" s="12"/>
      <c r="R11" s="12"/>
      <c r="S11" s="12"/>
      <c r="T11" s="12"/>
      <c r="U11" s="12"/>
      <c r="V11" s="12"/>
    </row>
    <row r="12" spans="1:22">
      <c r="A12" s="57" t="s">
        <v>1905</v>
      </c>
      <c r="B12" s="112" t="s">
        <v>3562</v>
      </c>
      <c r="C12" s="112" t="s">
        <v>3562</v>
      </c>
      <c r="D12" s="112" t="s">
        <v>3562</v>
      </c>
      <c r="E12" s="112" t="s">
        <v>3562</v>
      </c>
      <c r="F12" s="112" t="s">
        <v>3562</v>
      </c>
      <c r="G12" s="59">
        <v>0</v>
      </c>
      <c r="H12" s="112" t="s">
        <v>3562</v>
      </c>
      <c r="I12" s="112" t="s">
        <v>3562</v>
      </c>
      <c r="J12" s="112" t="s">
        <v>3562</v>
      </c>
      <c r="K12" s="59">
        <v>0</v>
      </c>
      <c r="L12" s="59">
        <v>0</v>
      </c>
      <c r="M12" s="112" t="s">
        <v>3562</v>
      </c>
      <c r="N12" s="58">
        <v>0</v>
      </c>
      <c r="O12" s="58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177</v>
      </c>
      <c r="B13" t="s">
        <v>177</v>
      </c>
      <c r="C13" t="s">
        <v>177</v>
      </c>
      <c r="D13" t="s">
        <v>177</v>
      </c>
      <c r="E13" s="112" t="s">
        <v>3562</v>
      </c>
      <c r="F13" s="112" t="s">
        <v>3562</v>
      </c>
      <c r="G13" s="55">
        <v>0</v>
      </c>
      <c r="H13" t="s">
        <v>177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  <c r="P13" s="12"/>
      <c r="Q13" s="12"/>
      <c r="R13" s="12"/>
      <c r="S13" s="12"/>
      <c r="T13" s="12"/>
      <c r="U13" s="12"/>
      <c r="V13" s="12"/>
    </row>
    <row r="14" spans="1:22">
      <c r="A14" s="57" t="s">
        <v>303</v>
      </c>
      <c r="B14" s="112" t="s">
        <v>3562</v>
      </c>
      <c r="C14" s="112" t="s">
        <v>3562</v>
      </c>
      <c r="D14" s="112" t="s">
        <v>3562</v>
      </c>
      <c r="E14" s="112" t="s">
        <v>3562</v>
      </c>
      <c r="F14" s="112" t="s">
        <v>3562</v>
      </c>
      <c r="G14" s="59">
        <v>0</v>
      </c>
      <c r="H14" s="112" t="s">
        <v>3562</v>
      </c>
      <c r="I14" s="112" t="s">
        <v>3562</v>
      </c>
      <c r="J14" s="112" t="s">
        <v>3562</v>
      </c>
      <c r="K14" s="59">
        <v>0</v>
      </c>
      <c r="L14" s="59">
        <v>0</v>
      </c>
      <c r="M14" s="112" t="s">
        <v>3562</v>
      </c>
      <c r="N14" s="58">
        <v>0</v>
      </c>
      <c r="O14" s="58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177</v>
      </c>
      <c r="B15" t="s">
        <v>177</v>
      </c>
      <c r="C15" t="s">
        <v>177</v>
      </c>
      <c r="D15" t="s">
        <v>177</v>
      </c>
      <c r="E15" s="112" t="s">
        <v>3562</v>
      </c>
      <c r="F15" s="112" t="s">
        <v>3562</v>
      </c>
      <c r="G15" s="55">
        <v>0</v>
      </c>
      <c r="H15" t="s">
        <v>177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  <c r="P15" s="12"/>
      <c r="Q15" s="12"/>
      <c r="R15" s="12"/>
      <c r="S15" s="12"/>
      <c r="T15" s="12"/>
      <c r="U15" s="12"/>
      <c r="V15" s="12"/>
    </row>
    <row r="16" spans="1:22">
      <c r="A16" s="57" t="s">
        <v>819</v>
      </c>
      <c r="B16" s="112" t="s">
        <v>3562</v>
      </c>
      <c r="C16" s="112" t="s">
        <v>3562</v>
      </c>
      <c r="D16" s="112" t="s">
        <v>3562</v>
      </c>
      <c r="E16" s="112" t="s">
        <v>3562</v>
      </c>
      <c r="F16" s="112" t="s">
        <v>3562</v>
      </c>
      <c r="G16" s="59">
        <v>0</v>
      </c>
      <c r="H16" s="112" t="s">
        <v>3562</v>
      </c>
      <c r="I16" s="112" t="s">
        <v>3562</v>
      </c>
      <c r="J16" s="112" t="s">
        <v>3562</v>
      </c>
      <c r="K16" s="59">
        <v>0</v>
      </c>
      <c r="L16" s="59">
        <v>0</v>
      </c>
      <c r="M16" s="112" t="s">
        <v>3562</v>
      </c>
      <c r="N16" s="58">
        <v>0</v>
      </c>
      <c r="O16" s="58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177</v>
      </c>
      <c r="B17" t="s">
        <v>177</v>
      </c>
      <c r="C17" t="s">
        <v>177</v>
      </c>
      <c r="D17" t="s">
        <v>177</v>
      </c>
      <c r="E17" s="112" t="s">
        <v>3562</v>
      </c>
      <c r="F17" s="112" t="s">
        <v>3562</v>
      </c>
      <c r="G17" s="55">
        <v>0</v>
      </c>
      <c r="H17" t="s">
        <v>177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  <c r="P17" s="12"/>
      <c r="Q17" s="12"/>
      <c r="R17" s="12"/>
      <c r="S17" s="12"/>
      <c r="T17" s="12"/>
      <c r="U17" s="12"/>
      <c r="V17" s="12"/>
    </row>
    <row r="18" spans="1:22">
      <c r="A18" s="57" t="s">
        <v>184</v>
      </c>
      <c r="B18" s="112" t="s">
        <v>3562</v>
      </c>
      <c r="C18" s="113" t="s">
        <v>3562</v>
      </c>
      <c r="D18" s="113" t="s">
        <v>3562</v>
      </c>
      <c r="E18" s="113" t="s">
        <v>3562</v>
      </c>
      <c r="F18" s="113" t="s">
        <v>3562</v>
      </c>
      <c r="G18" s="59">
        <v>0</v>
      </c>
      <c r="H18" s="113" t="s">
        <v>3562</v>
      </c>
      <c r="I18" s="113" t="s">
        <v>3562</v>
      </c>
      <c r="J18" s="113" t="s">
        <v>3562</v>
      </c>
      <c r="K18" s="59">
        <v>0</v>
      </c>
      <c r="L18" s="59">
        <v>0</v>
      </c>
      <c r="M18" s="113" t="s">
        <v>3562</v>
      </c>
      <c r="N18" s="58">
        <v>0</v>
      </c>
      <c r="O18" s="58">
        <v>0</v>
      </c>
    </row>
    <row r="19" spans="1:22">
      <c r="A19" s="57" t="s">
        <v>304</v>
      </c>
      <c r="B19" s="112" t="s">
        <v>3562</v>
      </c>
      <c r="C19" s="113" t="s">
        <v>3562</v>
      </c>
      <c r="D19" s="113" t="s">
        <v>3562</v>
      </c>
      <c r="E19" s="113" t="s">
        <v>3562</v>
      </c>
      <c r="F19" s="113" t="s">
        <v>3562</v>
      </c>
      <c r="G19" s="59">
        <v>0</v>
      </c>
      <c r="H19" s="113" t="s">
        <v>3562</v>
      </c>
      <c r="I19" s="113" t="s">
        <v>3562</v>
      </c>
      <c r="J19" s="113" t="s">
        <v>3562</v>
      </c>
      <c r="K19" s="59">
        <v>0</v>
      </c>
      <c r="L19" s="59">
        <v>0</v>
      </c>
      <c r="M19" s="113" t="s">
        <v>3562</v>
      </c>
      <c r="N19" s="58">
        <v>0</v>
      </c>
      <c r="O19" s="58">
        <v>0</v>
      </c>
    </row>
    <row r="20" spans="1:22">
      <c r="A20" t="s">
        <v>177</v>
      </c>
      <c r="B20" t="s">
        <v>177</v>
      </c>
      <c r="C20" t="s">
        <v>177</v>
      </c>
      <c r="D20" t="s">
        <v>177</v>
      </c>
      <c r="E20" s="113" t="s">
        <v>3562</v>
      </c>
      <c r="F20" s="113" t="s">
        <v>3562</v>
      </c>
      <c r="G20" s="55">
        <v>0</v>
      </c>
      <c r="H20" t="s">
        <v>177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22">
      <c r="A21" s="57" t="s">
        <v>305</v>
      </c>
      <c r="B21" s="112" t="s">
        <v>3562</v>
      </c>
      <c r="C21" s="113" t="s">
        <v>3562</v>
      </c>
      <c r="D21" s="113" t="s">
        <v>3562</v>
      </c>
      <c r="E21" s="113" t="s">
        <v>3562</v>
      </c>
      <c r="F21" s="113" t="s">
        <v>3562</v>
      </c>
      <c r="G21" s="59">
        <v>0</v>
      </c>
      <c r="H21" s="113" t="s">
        <v>3562</v>
      </c>
      <c r="I21" s="113" t="s">
        <v>3562</v>
      </c>
      <c r="J21" s="113" t="s">
        <v>3562</v>
      </c>
      <c r="K21" s="59">
        <v>0</v>
      </c>
      <c r="L21" s="59">
        <v>0</v>
      </c>
      <c r="M21" s="113" t="s">
        <v>3562</v>
      </c>
      <c r="N21" s="58">
        <v>0</v>
      </c>
      <c r="O21" s="58">
        <v>0</v>
      </c>
    </row>
    <row r="22" spans="1:22">
      <c r="A22" t="s">
        <v>177</v>
      </c>
      <c r="B22" t="s">
        <v>177</v>
      </c>
      <c r="C22" t="s">
        <v>177</v>
      </c>
      <c r="D22" t="s">
        <v>177</v>
      </c>
      <c r="E22" s="113" t="s">
        <v>3562</v>
      </c>
      <c r="F22" s="113" t="s">
        <v>3562</v>
      </c>
      <c r="G22" s="55">
        <v>0</v>
      </c>
      <c r="H22" t="s">
        <v>177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22">
      <c r="A23" t="s">
        <v>186</v>
      </c>
      <c r="B23" s="112" t="s">
        <v>3562</v>
      </c>
      <c r="C23" s="113" t="s">
        <v>3562</v>
      </c>
      <c r="D23" s="113" t="s">
        <v>3562</v>
      </c>
      <c r="E23" s="113" t="s">
        <v>3562</v>
      </c>
      <c r="F23" s="113" t="s">
        <v>3562</v>
      </c>
      <c r="G23" s="113" t="s">
        <v>3562</v>
      </c>
      <c r="H23" s="113" t="s">
        <v>3562</v>
      </c>
      <c r="I23" s="113" t="s">
        <v>3562</v>
      </c>
      <c r="J23" s="113" t="s">
        <v>3562</v>
      </c>
      <c r="K23" s="113" t="s">
        <v>3562</v>
      </c>
      <c r="L23" s="113" t="s">
        <v>3562</v>
      </c>
      <c r="M23" s="113" t="s">
        <v>3562</v>
      </c>
      <c r="N23" s="113" t="s">
        <v>3562</v>
      </c>
      <c r="O23" s="113" t="s">
        <v>3562</v>
      </c>
    </row>
    <row r="24" spans="1:22">
      <c r="A24" t="s">
        <v>298</v>
      </c>
      <c r="B24" s="112" t="s">
        <v>3562</v>
      </c>
      <c r="C24" s="113" t="s">
        <v>3562</v>
      </c>
      <c r="D24" s="113" t="s">
        <v>3562</v>
      </c>
      <c r="E24" s="113" t="s">
        <v>3562</v>
      </c>
      <c r="F24" s="113" t="s">
        <v>3562</v>
      </c>
      <c r="G24" s="113" t="s">
        <v>3562</v>
      </c>
      <c r="H24" s="113" t="s">
        <v>3562</v>
      </c>
      <c r="I24" s="113" t="s">
        <v>3562</v>
      </c>
      <c r="J24" s="113" t="s">
        <v>3562</v>
      </c>
      <c r="K24" s="113" t="s">
        <v>3562</v>
      </c>
      <c r="L24" s="113" t="s">
        <v>3562</v>
      </c>
      <c r="M24" s="113" t="s">
        <v>3562</v>
      </c>
      <c r="N24" s="113" t="s">
        <v>3562</v>
      </c>
      <c r="O24" s="113" t="s">
        <v>3562</v>
      </c>
    </row>
    <row r="25" spans="1:22">
      <c r="A25" t="s">
        <v>299</v>
      </c>
      <c r="B25" s="112" t="s">
        <v>3562</v>
      </c>
      <c r="C25" s="113" t="s">
        <v>3562</v>
      </c>
      <c r="D25" s="113" t="s">
        <v>3562</v>
      </c>
      <c r="E25" s="113" t="s">
        <v>3562</v>
      </c>
      <c r="F25" s="113" t="s">
        <v>3562</v>
      </c>
      <c r="G25" s="113" t="s">
        <v>3562</v>
      </c>
      <c r="H25" s="113" t="s">
        <v>3562</v>
      </c>
      <c r="I25" s="113" t="s">
        <v>3562</v>
      </c>
      <c r="J25" s="113" t="s">
        <v>3562</v>
      </c>
      <c r="K25" s="113" t="s">
        <v>3562</v>
      </c>
      <c r="L25" s="113" t="s">
        <v>3562</v>
      </c>
      <c r="M25" s="113" t="s">
        <v>3562</v>
      </c>
      <c r="N25" s="113" t="s">
        <v>3562</v>
      </c>
      <c r="O25" s="113" t="s">
        <v>3562</v>
      </c>
    </row>
    <row r="26" spans="1:22">
      <c r="A26" t="s">
        <v>300</v>
      </c>
      <c r="B26" s="112" t="s">
        <v>3562</v>
      </c>
      <c r="C26" s="113" t="s">
        <v>3562</v>
      </c>
      <c r="D26" s="113" t="s">
        <v>3562</v>
      </c>
      <c r="E26" s="113" t="s">
        <v>3562</v>
      </c>
      <c r="F26" s="113" t="s">
        <v>3562</v>
      </c>
      <c r="G26" s="113" t="s">
        <v>3562</v>
      </c>
      <c r="H26" s="113" t="s">
        <v>3562</v>
      </c>
      <c r="I26" s="113" t="s">
        <v>3562</v>
      </c>
      <c r="J26" s="113" t="s">
        <v>3562</v>
      </c>
      <c r="K26" s="113" t="s">
        <v>3562</v>
      </c>
      <c r="L26" s="113" t="s">
        <v>3562</v>
      </c>
      <c r="M26" s="113" t="s">
        <v>3562</v>
      </c>
      <c r="N26" s="113" t="s">
        <v>3562</v>
      </c>
      <c r="O26" s="113" t="s">
        <v>3562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2024-03-31T12:42:53Z</dcterms:modified>
</cp:coreProperties>
</file>