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7DFBCA4D-9DC7-4FD0-91EC-EC46B1CEEC0A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עתידיים'!$A$6:$AH$280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קונצרני'!$A$1:$AZ$117</definedName>
    <definedName name="_xlnm.Print_Area" localSheetId="9">אופציות!$A$1:$AZ$34</definedName>
    <definedName name="_xlnm.Print_Area" localSheetId="21">הלוואות!$A$1:$AZ$41</definedName>
    <definedName name="_xlnm.Print_Area" localSheetId="24">'השקעה בחברות מוחזקות'!$A$1:$AZ$12</definedName>
    <definedName name="_xlnm.Print_Area" localSheetId="25">'השקעות אחרות '!$A$1:$AZ$24</definedName>
    <definedName name="_xlnm.Print_Area" localSheetId="23">'זכויות מקרקעין'!$A$1:$AZ$18</definedName>
    <definedName name="_xlnm.Print_Area" localSheetId="10">'חוזים עתידיים'!$A$1:$AZ$22</definedName>
    <definedName name="_xlnm.Print_Area" localSheetId="26">'יתרת התחייבות להשקעה'!$A$1:$AZ$12</definedName>
    <definedName name="_xlnm.Print_Area" localSheetId="8">'כתבי אופציה'!$A$1:$AZ$19</definedName>
    <definedName name="_xlnm.Print_Area" localSheetId="12">'לא סחיר- תעודות התחייבות ממשלתי'!$A$1:$AZ$32</definedName>
    <definedName name="_xlnm.Print_Area" localSheetId="14">'לא סחיר - אג"ח קונצרני'!$A$1:$AZ$27</definedName>
    <definedName name="_xlnm.Print_Area" localSheetId="18">'לא סחיר - אופציות'!$A$1:$AZ$36</definedName>
    <definedName name="_xlnm.Print_Area" localSheetId="19">'לא סחיר - חוזים עתידיים'!$A$1:$AZ$280</definedName>
    <definedName name="_xlnm.Print_Area" localSheetId="17">'לא סחיר - כתבי אופציה'!$A$1:$AZ$17</definedName>
    <definedName name="_xlnm.Print_Area" localSheetId="20">'לא סחיר - מוצרים מובנים'!$A$1:$AZ$33</definedName>
    <definedName name="_xlnm.Print_Area" localSheetId="15">'לא סחיר - מניות'!$A$1:$AZ$20</definedName>
    <definedName name="_xlnm.Print_Area" localSheetId="16">'לא סחיר - קרנות השקעה'!$A$1:$AZ$31</definedName>
    <definedName name="_xlnm.Print_Area" localSheetId="13">'לא סחיר - תעודות חוב מסחריות'!$A$1:$AZ$27</definedName>
    <definedName name="_xlnm.Print_Area" localSheetId="11">'מוצרים מובנים'!$A$1:$AZ$33</definedName>
    <definedName name="_xlnm.Print_Area" localSheetId="1">מזומנים!$A$1:$AZ$57</definedName>
    <definedName name="_xlnm.Print_Area" localSheetId="5">מניות!$A$1:$AZ$59</definedName>
    <definedName name="_xlnm.Print_Area" localSheetId="0">'סכום נכסי הקרן'!$A$1:$AZ$53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נאמנות'!$A$1:$AZ$40</definedName>
    <definedName name="_xlnm.Print_Area" localSheetId="6">'קרנות סל'!$A$1:$AZ$84</definedName>
    <definedName name="_xlnm.Print_Area" localSheetId="2">'תעודות התחייבות ממשלתיות'!$A$1:$AZ$28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3" i="20" l="1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71" i="20"/>
  <c r="J272" i="20"/>
  <c r="J273" i="20"/>
  <c r="J274" i="20"/>
  <c r="J275" i="20"/>
  <c r="J276" i="20"/>
  <c r="J277" i="20"/>
  <c r="J279" i="20"/>
  <c r="J280" i="20"/>
  <c r="H11" i="20"/>
  <c r="J11" i="20" s="1"/>
  <c r="H173" i="20"/>
  <c r="J173" i="20" s="1"/>
  <c r="H278" i="20"/>
  <c r="J278" i="20" s="1"/>
  <c r="H270" i="20"/>
  <c r="J270" i="20" s="1"/>
  <c r="K9" i="2"/>
  <c r="K10" i="2"/>
  <c r="K11" i="2"/>
  <c r="K12" i="2"/>
  <c r="K14" i="2"/>
  <c r="K15" i="2"/>
  <c r="K16" i="2"/>
  <c r="K17" i="2"/>
  <c r="K18" i="2"/>
  <c r="K20" i="2"/>
  <c r="K21" i="2"/>
  <c r="K22" i="2"/>
  <c r="K23" i="2"/>
  <c r="K24" i="2"/>
  <c r="K25" i="2"/>
  <c r="K27" i="2"/>
  <c r="K28" i="2"/>
  <c r="K29" i="2"/>
  <c r="K31" i="2"/>
  <c r="K32" i="2"/>
  <c r="K33" i="2"/>
  <c r="K34" i="2"/>
  <c r="K35" i="2"/>
  <c r="K36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8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I37" i="2"/>
  <c r="K37" i="2" s="1"/>
  <c r="J36" i="2"/>
  <c r="J35" i="2"/>
  <c r="J34" i="2"/>
  <c r="J33" i="2"/>
  <c r="J32" i="2"/>
  <c r="J31" i="2"/>
  <c r="I30" i="2"/>
  <c r="J30" i="2" s="1"/>
  <c r="J29" i="2"/>
  <c r="J28" i="2"/>
  <c r="J27" i="2"/>
  <c r="I26" i="2"/>
  <c r="J26" i="2" s="1"/>
  <c r="J25" i="2"/>
  <c r="J24" i="2"/>
  <c r="J23" i="2"/>
  <c r="J22" i="2"/>
  <c r="J21" i="2"/>
  <c r="J20" i="2"/>
  <c r="I19" i="2"/>
  <c r="J19" i="2" s="1"/>
  <c r="J18" i="2"/>
  <c r="J17" i="2"/>
  <c r="J16" i="2"/>
  <c r="J15" i="2"/>
  <c r="J14" i="2"/>
  <c r="I13" i="2"/>
  <c r="J13" i="2" s="1"/>
  <c r="J12" i="2"/>
  <c r="J11" i="2"/>
  <c r="J10" i="2"/>
  <c r="J9" i="2"/>
  <c r="J8" i="2"/>
  <c r="H269" i="20" l="1"/>
  <c r="J37" i="2"/>
  <c r="K19" i="2"/>
  <c r="K30" i="2"/>
  <c r="K26" i="2"/>
  <c r="K13" i="2"/>
  <c r="J269" i="20"/>
  <c r="H10" i="20"/>
  <c r="J10" i="20" l="1"/>
  <c r="H9" i="20"/>
  <c r="I13" i="20" l="1"/>
  <c r="I19" i="20"/>
  <c r="I25" i="20"/>
  <c r="I31" i="20"/>
  <c r="I37" i="20"/>
  <c r="I43" i="20"/>
  <c r="I49" i="20"/>
  <c r="I55" i="20"/>
  <c r="I61" i="20"/>
  <c r="I67" i="20"/>
  <c r="I73" i="20"/>
  <c r="I79" i="20"/>
  <c r="I85" i="20"/>
  <c r="I91" i="20"/>
  <c r="I97" i="20"/>
  <c r="I103" i="20"/>
  <c r="I109" i="20"/>
  <c r="I115" i="20"/>
  <c r="I121" i="20"/>
  <c r="I127" i="20"/>
  <c r="I133" i="20"/>
  <c r="I139" i="20"/>
  <c r="I145" i="20"/>
  <c r="I151" i="20"/>
  <c r="I157" i="20"/>
  <c r="I163" i="20"/>
  <c r="I169" i="20"/>
  <c r="I175" i="20"/>
  <c r="I181" i="20"/>
  <c r="I187" i="20"/>
  <c r="I193" i="20"/>
  <c r="I199" i="20"/>
  <c r="I205" i="20"/>
  <c r="I211" i="20"/>
  <c r="I217" i="20"/>
  <c r="I223" i="20"/>
  <c r="I229" i="20"/>
  <c r="I235" i="20"/>
  <c r="I241" i="20"/>
  <c r="I247" i="20"/>
  <c r="I253" i="20"/>
  <c r="I259" i="20"/>
  <c r="I265" i="20"/>
  <c r="I271" i="20"/>
  <c r="I277" i="20"/>
  <c r="I14" i="20"/>
  <c r="I20" i="20"/>
  <c r="I26" i="20"/>
  <c r="I32" i="20"/>
  <c r="I38" i="20"/>
  <c r="I44" i="20"/>
  <c r="I50" i="20"/>
  <c r="I56" i="20"/>
  <c r="I62" i="20"/>
  <c r="I68" i="20"/>
  <c r="I74" i="20"/>
  <c r="I80" i="20"/>
  <c r="I86" i="20"/>
  <c r="I92" i="20"/>
  <c r="I98" i="20"/>
  <c r="I104" i="20"/>
  <c r="I110" i="20"/>
  <c r="I116" i="20"/>
  <c r="I122" i="20"/>
  <c r="I128" i="20"/>
  <c r="I134" i="20"/>
  <c r="I140" i="20"/>
  <c r="I146" i="20"/>
  <c r="I152" i="20"/>
  <c r="I158" i="20"/>
  <c r="I164" i="20"/>
  <c r="I170" i="20"/>
  <c r="I176" i="20"/>
  <c r="I182" i="20"/>
  <c r="I188" i="20"/>
  <c r="I194" i="20"/>
  <c r="I200" i="20"/>
  <c r="I206" i="20"/>
  <c r="I212" i="20"/>
  <c r="I218" i="20"/>
  <c r="I224" i="20"/>
  <c r="I230" i="20"/>
  <c r="I236" i="20"/>
  <c r="I16" i="20"/>
  <c r="I24" i="20"/>
  <c r="I34" i="20"/>
  <c r="I42" i="20"/>
  <c r="I52" i="20"/>
  <c r="I60" i="20"/>
  <c r="I70" i="20"/>
  <c r="I78" i="20"/>
  <c r="I88" i="20"/>
  <c r="I96" i="20"/>
  <c r="I106" i="20"/>
  <c r="I114" i="20"/>
  <c r="I124" i="20"/>
  <c r="I132" i="20"/>
  <c r="I142" i="20"/>
  <c r="I150" i="20"/>
  <c r="I160" i="20"/>
  <c r="I168" i="20"/>
  <c r="I178" i="20"/>
  <c r="I186" i="20"/>
  <c r="I196" i="20"/>
  <c r="I204" i="20"/>
  <c r="I214" i="20"/>
  <c r="I222" i="20"/>
  <c r="I232" i="20"/>
  <c r="I240" i="20"/>
  <c r="I248" i="20"/>
  <c r="I255" i="20"/>
  <c r="I262" i="20"/>
  <c r="I276" i="20"/>
  <c r="I17" i="20"/>
  <c r="I27" i="20"/>
  <c r="I35" i="20"/>
  <c r="I45" i="20"/>
  <c r="I53" i="20"/>
  <c r="I63" i="20"/>
  <c r="I71" i="20"/>
  <c r="I81" i="20"/>
  <c r="I89" i="20"/>
  <c r="I99" i="20"/>
  <c r="I107" i="20"/>
  <c r="I117" i="20"/>
  <c r="I125" i="20"/>
  <c r="I135" i="20"/>
  <c r="I143" i="20"/>
  <c r="I153" i="20"/>
  <c r="I161" i="20"/>
  <c r="I171" i="20"/>
  <c r="I179" i="20"/>
  <c r="I189" i="20"/>
  <c r="I197" i="20"/>
  <c r="I207" i="20"/>
  <c r="I215" i="20"/>
  <c r="I225" i="20"/>
  <c r="I233" i="20"/>
  <c r="I242" i="20"/>
  <c r="I249" i="20"/>
  <c r="I256" i="20"/>
  <c r="I263" i="20"/>
  <c r="I18" i="20"/>
  <c r="I28" i="20"/>
  <c r="I36" i="20"/>
  <c r="I46" i="20"/>
  <c r="I54" i="20"/>
  <c r="I64" i="20"/>
  <c r="I72" i="20"/>
  <c r="I82" i="20"/>
  <c r="I90" i="20"/>
  <c r="I100" i="20"/>
  <c r="I108" i="20"/>
  <c r="I118" i="20"/>
  <c r="I126" i="20"/>
  <c r="I136" i="20"/>
  <c r="I144" i="20"/>
  <c r="I154" i="20"/>
  <c r="I162" i="20"/>
  <c r="I172" i="20"/>
  <c r="I180" i="20"/>
  <c r="I190" i="20"/>
  <c r="I198" i="20"/>
  <c r="I208" i="20"/>
  <c r="I216" i="20"/>
  <c r="I226" i="20"/>
  <c r="I234" i="20"/>
  <c r="I243" i="20"/>
  <c r="I250" i="20"/>
  <c r="I257" i="20"/>
  <c r="I264" i="20"/>
  <c r="I272" i="20"/>
  <c r="I279" i="20"/>
  <c r="I11" i="20"/>
  <c r="I21" i="20"/>
  <c r="I29" i="20"/>
  <c r="I39" i="20"/>
  <c r="I47" i="20"/>
  <c r="I57" i="20"/>
  <c r="I65" i="20"/>
  <c r="I75" i="20"/>
  <c r="I83" i="20"/>
  <c r="I93" i="20"/>
  <c r="I101" i="20"/>
  <c r="I111" i="20"/>
  <c r="I119" i="20"/>
  <c r="I129" i="20"/>
  <c r="I137" i="20"/>
  <c r="I147" i="20"/>
  <c r="I155" i="20"/>
  <c r="I165" i="20"/>
  <c r="I173" i="20"/>
  <c r="I183" i="20"/>
  <c r="I191" i="20"/>
  <c r="I201" i="20"/>
  <c r="I209" i="20"/>
  <c r="I219" i="20"/>
  <c r="I227" i="20"/>
  <c r="I237" i="20"/>
  <c r="I244" i="20"/>
  <c r="I251" i="20"/>
  <c r="I258" i="20"/>
  <c r="I266" i="20"/>
  <c r="I273" i="20"/>
  <c r="I280" i="20"/>
  <c r="I12" i="20"/>
  <c r="I22" i="20"/>
  <c r="I30" i="20"/>
  <c r="I40" i="20"/>
  <c r="I48" i="20"/>
  <c r="I58" i="20"/>
  <c r="I66" i="20"/>
  <c r="I76" i="20"/>
  <c r="I84" i="20"/>
  <c r="I94" i="20"/>
  <c r="I102" i="20"/>
  <c r="I112" i="20"/>
  <c r="I120" i="20"/>
  <c r="I130" i="20"/>
  <c r="I138" i="20"/>
  <c r="I148" i="20"/>
  <c r="I156" i="20"/>
  <c r="I166" i="20"/>
  <c r="I174" i="20"/>
  <c r="I184" i="20"/>
  <c r="I192" i="20"/>
  <c r="I202" i="20"/>
  <c r="I210" i="20"/>
  <c r="I220" i="20"/>
  <c r="I228" i="20"/>
  <c r="I238" i="20"/>
  <c r="I245" i="20"/>
  <c r="I252" i="20"/>
  <c r="I260" i="20"/>
  <c r="I267" i="20"/>
  <c r="I274" i="20"/>
  <c r="J9" i="20"/>
  <c r="I15" i="20"/>
  <c r="I23" i="20"/>
  <c r="I33" i="20"/>
  <c r="I41" i="20"/>
  <c r="I51" i="20"/>
  <c r="I59" i="20"/>
  <c r="I69" i="20"/>
  <c r="I77" i="20"/>
  <c r="I131" i="20"/>
  <c r="I185" i="20"/>
  <c r="I239" i="20"/>
  <c r="I9" i="20"/>
  <c r="I87" i="20"/>
  <c r="I141" i="20"/>
  <c r="I195" i="20"/>
  <c r="I246" i="20"/>
  <c r="I95" i="20"/>
  <c r="I149" i="20"/>
  <c r="I203" i="20"/>
  <c r="I254" i="20"/>
  <c r="I105" i="20"/>
  <c r="I159" i="20"/>
  <c r="I213" i="20"/>
  <c r="I261" i="20"/>
  <c r="I113" i="20"/>
  <c r="I167" i="20"/>
  <c r="I221" i="20"/>
  <c r="I268" i="20"/>
  <c r="I123" i="20"/>
  <c r="I177" i="20"/>
  <c r="I231" i="20"/>
  <c r="I275" i="20"/>
  <c r="I269" i="20"/>
  <c r="I270" i="20"/>
  <c r="I278" i="20"/>
  <c r="I10" i="20"/>
</calcChain>
</file>

<file path=xl/sharedStrings.xml><?xml version="1.0" encoding="utf-8"?>
<sst xmlns="http://schemas.openxmlformats.org/spreadsheetml/2006/main" count="9175" uniqueCount="1286">
  <si>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</si>
  <si>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</si>
  <si>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</si>
  <si>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</si>
  <si>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</si>
  <si>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</si>
  <si>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</si>
  <si>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</si>
  <si>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</si>
  <si>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</si>
  <si>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</si>
  <si>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</si>
  <si>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</si>
  <si>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</si>
  <si>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</si>
  <si>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</si>
  <si>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</si>
  <si>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</si>
  <si>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</si>
  <si>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</si>
  <si>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</si>
  <si>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</si>
  <si>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</si>
  <si>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</si>
  <si>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</si>
  <si>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</si>
  <si>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</si>
  <si>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</si>
  <si>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</si>
  <si>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</si>
  <si>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</si>
  <si>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</si>
  <si>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</si>
  <si>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</si>
  <si>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</si>
  <si>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</si>
  <si>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</si>
  <si>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</si>
  <si>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</si>
  <si>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</si>
  <si>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</si>
  <si>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</si>
  <si>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</si>
  <si>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</si>
  <si>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</si>
  <si>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</si>
  <si>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</si>
  <si>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</si>
  <si>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</si>
  <si>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</si>
  <si>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</si>
  <si>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</si>
  <si>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</si>
  <si>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</si>
  <si>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</si>
  <si>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</si>
  <si>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</si>
  <si>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</si>
  <si>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</si>
  <si>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</si>
  <si>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</si>
  <si>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</si>
  <si>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</si>
  <si>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</si>
  <si>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</si>
  <si>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</si>
  <si>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</si>
  <si>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</si>
  <si>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</si>
  <si>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</si>
  <si>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</si>
  <si>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</si>
  <si>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</si>
  <si>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</si>
  <si>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</si>
  <si>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</si>
  <si>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</si>
  <si>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</si>
  <si>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</si>
  <si>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</si>
  <si>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</si>
  <si>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</si>
  <si>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</si>
  <si>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</si>
  <si>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</si>
  <si>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</si>
  <si>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</si>
  <si>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</si>
  <si>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</si>
  <si>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</si>
  <si>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</si>
  <si>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</si>
  <si>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</si>
  <si>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</si>
  <si>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</si>
  <si>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</si>
  <si>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שקל חדש</t>
  </si>
  <si>
    <t>9. חוזים עתידיים</t>
  </si>
  <si>
    <t>דולר אמריקאי</t>
  </si>
  <si>
    <t>ASX</t>
  </si>
  <si>
    <t>אירו</t>
  </si>
  <si>
    <t>לירה שטרלינג</t>
  </si>
  <si>
    <t>דולר קנדי</t>
  </si>
  <si>
    <t>סה"כ חוזים עתידיים</t>
  </si>
  <si>
    <t>דולר אוסטרלי</t>
  </si>
  <si>
    <t>אחר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</si>
  <si>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</si>
  <si>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</si>
  <si>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</si>
  <si>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</si>
  <si>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</si>
  <si>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</si>
  <si>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</si>
  <si>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</si>
  <si>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</si>
  <si>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</si>
  <si>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</si>
  <si>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</si>
  <si>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</si>
  <si>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</si>
  <si>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</si>
  <si>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</si>
  <si>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</si>
  <si>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</si>
  <si>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</si>
  <si>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</si>
  <si>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</si>
  <si>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</si>
  <si>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</si>
  <si>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</si>
  <si>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</si>
  <si>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</si>
  <si>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</si>
  <si>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</si>
  <si>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</si>
  <si>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</si>
  <si>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</si>
  <si>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</si>
  <si>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</si>
  <si>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</si>
  <si>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</si>
  <si>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</si>
  <si>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</si>
  <si>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</si>
  <si>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</si>
  <si>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</si>
  <si>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</si>
  <si>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</si>
  <si>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</si>
  <si>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</si>
  <si>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</si>
  <si>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</si>
  <si>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</si>
  <si>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</si>
  <si>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</si>
  <si>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</si>
  <si>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862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</si>
  <si>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</si>
  <si>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</si>
  <si>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</si>
  <si>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</si>
  <si>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</si>
  <si>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</si>
  <si>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1111111111- 26- יובנק בע"מ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</si>
  <si>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</si>
  <si>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</si>
  <si>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</si>
  <si>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</si>
  <si>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</si>
  <si>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</si>
  <si>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</si>
  <si>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</si>
  <si>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</si>
  <si>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</si>
  <si>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</si>
  <si>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</si>
  <si>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</si>
  <si>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</si>
  <si>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</si>
  <si>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</si>
  <si>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</si>
  <si>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</si>
  <si>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</si>
  <si>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</si>
  <si>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ISRAEL 6.5 11/06/31- ISRELE</t>
  </si>
  <si>
    <t>XS2715285230</t>
  </si>
  <si>
    <t>סה"כ אג"ח שהנפיקו ממשלות זרות בחו"ל</t>
  </si>
  <si>
    <t>T 1 7/8 02/15/32- US TREASURY Bills</t>
  </si>
  <si>
    <t>US91282CDY49</t>
  </si>
  <si>
    <t>AA+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</si>
  <si>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</si>
  <si>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</si>
  <si>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</si>
  <si>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</si>
  <si>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</si>
  <si>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</si>
  <si>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</si>
  <si>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</si>
  <si>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</si>
  <si>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ISRELE 3.75 02/32- חברת החשמל לישראל בע"מ</t>
  </si>
  <si>
    <t>IL0060004004</t>
  </si>
  <si>
    <t>בלומברג</t>
  </si>
  <si>
    <t>520000472</t>
  </si>
  <si>
    <t>אנרגיה</t>
  </si>
  <si>
    <t>BBB+</t>
  </si>
  <si>
    <t>S&amp;P</t>
  </si>
  <si>
    <t>HAPOAL 3.255 01/32- בנק הפועלים בע"מ</t>
  </si>
  <si>
    <t>IL0066204707</t>
  </si>
  <si>
    <t>520000118</t>
  </si>
  <si>
    <t>בנקים</t>
  </si>
  <si>
    <t>BBB</t>
  </si>
  <si>
    <t>LUMIIT 3.275 01/31-01/26- בנק לאומי לישראל בע"מ</t>
  </si>
  <si>
    <t>IL0060404899</t>
  </si>
  <si>
    <t>520018078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</si>
  <si>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</si>
  <si>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</si>
  <si>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</si>
  <si>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</si>
  <si>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</si>
  <si>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כימיה, גומי ופלסטיק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</si>
  <si>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</si>
  <si>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</si>
  <si>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</si>
  <si>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</si>
  <si>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</si>
  <si>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</si>
  <si>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</si>
  <si>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</si>
  <si>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</si>
  <si>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</si>
  <si>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</si>
  <si>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</si>
  <si>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</si>
  <si>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</si>
  <si>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</si>
  <si>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</si>
  <si>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</si>
  <si>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</si>
  <si>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</si>
  <si>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</si>
  <si>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</si>
  <si>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</si>
  <si>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</si>
  <si>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</si>
  <si>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</si>
  <si>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</si>
  <si>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Moodys</t>
  </si>
  <si>
    <t>ZURNVX 3.5 05/52- WILLOW NO.2 FOR ZURICH</t>
  </si>
  <si>
    <t>XS2416978190</t>
  </si>
  <si>
    <t>ALVGR 3.2 PERP- Allianz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</si>
  <si>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</si>
  <si>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</si>
  <si>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</si>
  <si>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</si>
  <si>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</si>
  <si>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</si>
  <si>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</si>
  <si>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</si>
  <si>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</si>
  <si>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</si>
  <si>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</si>
  <si>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</si>
  <si>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</si>
  <si>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</si>
  <si>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</si>
  <si>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</si>
  <si>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</si>
  <si>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</si>
  <si>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</si>
  <si>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</si>
  <si>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</si>
  <si>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</si>
  <si>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</si>
  <si>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</si>
  <si>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</si>
  <si>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</si>
  <si>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</si>
  <si>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</si>
  <si>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</si>
  <si>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</si>
  <si>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</si>
  <si>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</si>
  <si>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</si>
  <si>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</si>
  <si>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</si>
  <si>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</si>
  <si>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</si>
  <si>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</si>
  <si>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TD 8.125 10/82- Toronto Dominion Bank</t>
  </si>
  <si>
    <t>US89117F8Z56</t>
  </si>
  <si>
    <t>TPR 7.85 11/27/33- TAPESTRY INC</t>
  </si>
  <si>
    <t>US876030AF42</t>
  </si>
  <si>
    <t>Consumer Durables &amp; Apparel</t>
  </si>
  <si>
    <t>31/12/23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</si>
  <si>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</si>
  <si>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</si>
  <si>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</si>
  <si>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</si>
  <si>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</si>
  <si>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</si>
  <si>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</si>
  <si>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</si>
  <si>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</si>
  <si>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</si>
  <si>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</si>
  <si>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</si>
  <si>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FS KKR CAPITAL 4.25 2/25-01/25- FS KKR CAPITAL CORP</t>
  </si>
  <si>
    <t>US30313RAA77</t>
  </si>
  <si>
    <t>FSK 7.875 01/15/29- FS KKR CAPITAL CORP</t>
  </si>
  <si>
    <t>US302635AM98</t>
  </si>
  <si>
    <t>IBSEM 4.875 PERP- IBSEM 4.875 PERP</t>
  </si>
  <si>
    <t>XS2580221658</t>
  </si>
  <si>
    <t>Utilities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</si>
  <si>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</si>
  <si>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</si>
  <si>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</si>
  <si>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</si>
  <si>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</si>
  <si>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</si>
  <si>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</si>
  <si>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US501889AF63</t>
  </si>
  <si>
    <t>MTZ 4.5 08/28- MASTEC INC</t>
  </si>
  <si>
    <t>US576323AP42</t>
  </si>
  <si>
    <t>NGLS 6.875 15/01/29- NGLS</t>
  </si>
  <si>
    <t>US87612BBN10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</si>
  <si>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</si>
  <si>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</si>
  <si>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</si>
  <si>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</si>
  <si>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</si>
  <si>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</si>
  <si>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</si>
  <si>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</si>
  <si>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</si>
  <si>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</si>
  <si>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</si>
  <si>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</si>
  <si>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</si>
  <si>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</si>
  <si>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</si>
  <si>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</si>
  <si>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</si>
  <si>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</si>
  <si>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</si>
  <si>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</si>
  <si>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WBD 4.279 03/15/32- Warner Bros Discovery Inc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</si>
  <si>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</si>
  <si>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</si>
  <si>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</si>
  <si>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</si>
  <si>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</si>
  <si>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</si>
  <si>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</si>
  <si>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</si>
  <si>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</si>
  <si>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</si>
  <si>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</si>
  <si>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</si>
  <si>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</si>
  <si>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</si>
  <si>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</si>
  <si>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ENELIM 6.625 PERP- ENELIM 5 1/8 10</t>
  </si>
  <si>
    <t>XS2576550243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</si>
  <si>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</si>
  <si>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</si>
  <si>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</si>
  <si>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</si>
  <si>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</si>
  <si>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</si>
  <si>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</si>
  <si>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</si>
  <si>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</si>
  <si>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</si>
  <si>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</si>
  <si>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</si>
  <si>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</si>
  <si>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</si>
  <si>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</si>
  <si>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</si>
  <si>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</si>
  <si>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</si>
  <si>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</si>
  <si>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</si>
  <si>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</si>
  <si>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</si>
  <si>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</si>
  <si>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</si>
  <si>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ACFP 7.25 PERP- ACFP</t>
  </si>
  <si>
    <t>FR001400L5X1</t>
  </si>
  <si>
    <t>Hotels Restaurants &amp; Leisure</t>
  </si>
  <si>
    <t>BB</t>
  </si>
  <si>
    <t>ALLISON TRANS 3.75 01/31- allison</t>
  </si>
  <si>
    <t>US019736AG29</t>
  </si>
  <si>
    <t>Ba2</t>
  </si>
  <si>
    <t>CHARLES RIVER LAB 4 03/31- CHARLES RIVER LABORATORIES</t>
  </si>
  <si>
    <t>US159864AJ65</t>
  </si>
  <si>
    <t>Pharmaceuticals &amp; Biotechnology</t>
  </si>
  <si>
    <t>GPK 3.75 02/30- GRAND PEAK</t>
  </si>
  <si>
    <t>US38869AAD90</t>
  </si>
  <si>
    <t>HESM 5.125 06/28- HESS MIDSTREAM PARTNERS LP</t>
  </si>
  <si>
    <t>US428104AA14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</si>
  <si>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</si>
  <si>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</si>
  <si>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</si>
  <si>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</si>
  <si>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</si>
  <si>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</si>
  <si>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</si>
  <si>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</si>
  <si>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</si>
  <si>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</si>
  <si>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</si>
  <si>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</si>
  <si>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</si>
  <si>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</si>
  <si>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</si>
  <si>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</si>
  <si>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</si>
  <si>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ATRFIN 2.625 09/27- Atrium Finance PLC</t>
  </si>
  <si>
    <t>XS2294495838</t>
  </si>
  <si>
    <t>B1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</si>
  <si>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</si>
  <si>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</si>
  <si>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</si>
  <si>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</si>
  <si>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</si>
  <si>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</si>
  <si>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</si>
  <si>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</si>
  <si>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</si>
  <si>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סה"כ תל אביב 35</t>
  </si>
  <si>
    <t>סה"כ תל אביב 90</t>
  </si>
  <si>
    <t>סה"כ מניות היתר</t>
  </si>
  <si>
    <t>סה"כ call 001 אופציות</t>
  </si>
  <si>
    <t>Bank amer crop- Bank of America</t>
  </si>
  <si>
    <t>US0605051046</t>
  </si>
  <si>
    <t>NYSE</t>
  </si>
  <si>
    <t>JPmorgan Chase- JP MORGAN ASSET MANAGEMENT</t>
  </si>
  <si>
    <t>US46625H1005</t>
  </si>
  <si>
    <t>AGCO CORP- AGCO CORP</t>
  </si>
  <si>
    <t>US0010841023</t>
  </si>
  <si>
    <t>EIFFAGE- EIFFAGE</t>
  </si>
  <si>
    <t>FR0000130452</t>
  </si>
  <si>
    <t>Lvmh Moet Hennessy Louis Vui- Lvmh Moet Hennessy Louis Vui</t>
  </si>
  <si>
    <t>FR0000121014</t>
  </si>
  <si>
    <t>PUMA- PUMA SE</t>
  </si>
  <si>
    <t>DE0006969603</t>
  </si>
  <si>
    <t>Berkshire Hathaway INC-CL A- BERKSHIRE HATHAWAY FIN</t>
  </si>
  <si>
    <t>US0846701086</t>
  </si>
  <si>
    <t>Goldman Sachs- GOLDMAN SACHS GROUP INC</t>
  </si>
  <si>
    <t>US38141G1040</t>
  </si>
  <si>
    <t>MORGAN STANLEY- MORGAN STANLEY</t>
  </si>
  <si>
    <t>US6174464486</t>
  </si>
  <si>
    <t>DOMINO`S PIZZA INC- DOMINO`S PIZZA INC</t>
  </si>
  <si>
    <t>US25754A2015</t>
  </si>
  <si>
    <t>Food, Beverage &amp; Tobacco</t>
  </si>
  <si>
    <t>ALPHABET-C- ALPHABET INC</t>
  </si>
  <si>
    <t>US02079K1079</t>
  </si>
  <si>
    <t>NASDAQ</t>
  </si>
  <si>
    <t>META PLATFORMS- Meta Platforms Inc</t>
  </si>
  <si>
    <t>US30303M1027</t>
  </si>
  <si>
    <t>Netflix Inc- Netflix Inc</t>
  </si>
  <si>
    <t>US64110L1061</t>
  </si>
  <si>
    <t>AMERICAN TOWER- AMRICAN TOWER</t>
  </si>
  <si>
    <t>US03027X1000</t>
  </si>
  <si>
    <t>DIGITAL REALTY TRUST INC- DIGITAL REALTY</t>
  </si>
  <si>
    <t>US2538681030</t>
  </si>
  <si>
    <t>EQUINIX- Equinix Inc</t>
  </si>
  <si>
    <t>US29444U7000</t>
  </si>
  <si>
    <t>PROLOGIS INC- Prologis Inc</t>
  </si>
  <si>
    <t>US74340W1036</t>
  </si>
  <si>
    <t>Alibaba group holdin- ALIBABA COM LTD</t>
  </si>
  <si>
    <t>us01609w1027</t>
  </si>
  <si>
    <t>Retailing</t>
  </si>
  <si>
    <t>Amazon inc- amazon.com</t>
  </si>
  <si>
    <t>US0231351067</t>
  </si>
  <si>
    <t>Home Depot Inc- HOME DEPOT</t>
  </si>
  <si>
    <t>US4370761029</t>
  </si>
  <si>
    <t>APPLIED MATERIALS INC- APPLIED MATERIALS</t>
  </si>
  <si>
    <t>US0382221051</t>
  </si>
  <si>
    <t>Semiconductors &amp; Semiconductor Equipment</t>
  </si>
  <si>
    <t>ASML_ASML HOLDING NV-NY REG- ASML HOLDING NV-NY</t>
  </si>
  <si>
    <t>NL0010273215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</si>
  <si>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</si>
  <si>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</si>
  <si>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</si>
  <si>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</si>
  <si>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</si>
  <si>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</si>
  <si>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DATADOG INC- CLASS A- DATADOG INC-A</t>
  </si>
  <si>
    <t>US23804L1035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</si>
  <si>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</si>
  <si>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</si>
  <si>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</si>
  <si>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</si>
  <si>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</si>
  <si>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</si>
  <si>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VISA inc-class a- VISA  Inc - CLASS  A</t>
  </si>
  <si>
    <t>US92826C8394</t>
  </si>
  <si>
    <t>PURE STORAGE INC- CLASS A- PURE STORAGE</t>
  </si>
  <si>
    <t>US74624M1027</t>
  </si>
  <si>
    <t>Technology Hardware &amp; Equipment</t>
  </si>
  <si>
    <t>SAMSUNG ELECTR-GDR REG- Samsung Electronics co ltd</t>
  </si>
  <si>
    <t>US7960508882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</si>
  <si>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</si>
  <si>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</si>
  <si>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</si>
  <si>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</si>
  <si>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</si>
  <si>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</si>
  <si>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</si>
  <si>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</si>
  <si>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מניות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</si>
  <si>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</si>
  <si>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</si>
  <si>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</si>
  <si>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</si>
  <si>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</si>
  <si>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</si>
  <si>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</si>
  <si>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</si>
  <si>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</si>
  <si>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</si>
  <si>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</si>
  <si>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</si>
  <si>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LSE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</si>
  <si>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</si>
  <si>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</si>
  <si>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</si>
  <si>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</si>
  <si>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</si>
  <si>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</si>
  <si>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</si>
  <si>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</si>
  <si>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</si>
  <si>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</si>
  <si>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</si>
  <si>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</si>
  <si>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</si>
  <si>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</si>
  <si>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</si>
  <si>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</si>
  <si>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</si>
  <si>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</si>
  <si>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</si>
  <si>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</si>
  <si>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FRANKLIN FTSE INDIA ETF- FRANKLIN ADVISERS INC</t>
  </si>
  <si>
    <t>US35473P7693</t>
  </si>
  <si>
    <t>HORIZON S&amp;P/TSX 60- GLOBAL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</si>
  <si>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</si>
  <si>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</si>
  <si>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</si>
  <si>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</si>
  <si>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</si>
  <si>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</si>
  <si>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</si>
  <si>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</si>
  <si>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</si>
  <si>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EURSTX600 - LYXOR ETF</t>
  </si>
  <si>
    <t>LU0908500753</t>
  </si>
  <si>
    <t>Lyxor etf basic rs- LYXOR ETF</t>
  </si>
  <si>
    <t>lu1834983550</t>
  </si>
  <si>
    <t>LYXOR ETF DJ STX BANK- LYXOR ETF</t>
  </si>
  <si>
    <t>LU1834983477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</si>
  <si>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</si>
  <si>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</si>
  <si>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</si>
  <si>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</si>
  <si>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</si>
  <si>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</si>
  <si>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</si>
  <si>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</si>
  <si>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</si>
  <si>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</si>
  <si>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</si>
  <si>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</si>
  <si>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</si>
  <si>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</si>
  <si>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</si>
  <si>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</si>
  <si>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</si>
  <si>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</si>
  <si>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</si>
  <si>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</si>
  <si>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</si>
  <si>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</si>
  <si>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</si>
  <si>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</si>
  <si>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</si>
  <si>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</si>
  <si>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</si>
  <si>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סה"כ שמחקות מדדים אחרים</t>
  </si>
  <si>
    <t>Amundi Etf Euro- Amundi Asset Management</t>
  </si>
  <si>
    <t>LU1681039647</t>
  </si>
  <si>
    <t>אג"ח</t>
  </si>
  <si>
    <t>ISHARES EMER MKTS- BlackRock  Asset Managment</t>
  </si>
  <si>
    <t>IE00B6TLBW47</t>
  </si>
  <si>
    <t>ISHARES MARKIT IBOXX- BlackRock  Asset Managment</t>
  </si>
  <si>
    <t>IE0032895942</t>
  </si>
  <si>
    <t>ISHR $ Treasury bond  7-10yr- BlackRock  Asset Managment</t>
  </si>
  <si>
    <t>IE00B1FZS798</t>
  </si>
  <si>
    <t>DB x corp bnd- DB x TRACKERS</t>
  </si>
  <si>
    <t>LU0478205379</t>
  </si>
  <si>
    <t>X TRACKERS US TREASURY 1-3- DB x TRACKERS</t>
  </si>
  <si>
    <t>LU0429458895</t>
  </si>
  <si>
    <t>Pimco inv grade bond- PIMCO</t>
  </si>
  <si>
    <t>US72201R8170</t>
  </si>
  <si>
    <t>Spdr Corporate bond- State Street Corp</t>
  </si>
  <si>
    <t>US78464A3757</t>
  </si>
  <si>
    <t>SPDR PORT INTMED- State Street Corp</t>
  </si>
  <si>
    <t>US78464A6727</t>
  </si>
  <si>
    <t>VANGUARD CORP BOND $- Vanguard Group</t>
  </si>
  <si>
    <t>IE00BZ163K21</t>
  </si>
  <si>
    <t>Vanguard gov bnd- Vanguard Group</t>
  </si>
  <si>
    <t>US92206C1027</t>
  </si>
  <si>
    <t>סה"כ אג"ח ממשלתי</t>
  </si>
  <si>
    <t>סה"כ אגח קונצרני</t>
  </si>
  <si>
    <t>Ubs Lux Bnd- Ubs Fund Management</t>
  </si>
  <si>
    <t>LU0396367608</t>
  </si>
  <si>
    <t>LION VII EUR- M&amp;G Investments</t>
  </si>
  <si>
    <t>IE00B62G6V03</t>
  </si>
  <si>
    <t>AMUNDI PLANET- Amundi Asset Management</t>
  </si>
  <si>
    <t>LU1688575437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</si>
  <si>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</si>
  <si>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</si>
  <si>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</si>
  <si>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</si>
  <si>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</si>
  <si>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</si>
  <si>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</si>
  <si>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</si>
  <si>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</si>
  <si>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</si>
  <si>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</si>
  <si>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</si>
  <si>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</si>
  <si>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</si>
  <si>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</si>
  <si>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</si>
  <si>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</si>
  <si>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</si>
  <si>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</si>
  <si>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</si>
  <si>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</si>
  <si>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</si>
  <si>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</si>
  <si>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</si>
  <si>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MCHI US 05/17/24 C45- BlackRock  Asset Managment</t>
  </si>
  <si>
    <t>1342320</t>
  </si>
  <si>
    <t>ל.ר.</t>
  </si>
  <si>
    <t>KWEB US 05/17/24 C30- Krane Fund Advisors LLc</t>
  </si>
  <si>
    <t>1342319</t>
  </si>
  <si>
    <t>סה"כ מטבע</t>
  </si>
  <si>
    <t>סה"כ סחורות</t>
  </si>
  <si>
    <t>Euro stoxx 50 MAR24</t>
  </si>
  <si>
    <t>1317537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</si>
  <si>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</si>
  <si>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</si>
  <si>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</si>
  <si>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</si>
  <si>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</si>
  <si>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</si>
  <si>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</si>
  <si>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</si>
  <si>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UXYH4_US 10yr Ultra Fut 0324- חוזים עתידיים בחול</t>
  </si>
  <si>
    <t>70182223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</si>
  <si>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</si>
  <si>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</si>
  <si>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</si>
  <si>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</si>
  <si>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</si>
  <si>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</si>
  <si>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</si>
  <si>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</si>
  <si>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</si>
  <si>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</si>
  <si>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</si>
  <si>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</si>
  <si>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</si>
  <si>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</si>
  <si>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</si>
  <si>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</si>
  <si>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</si>
  <si>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</si>
  <si>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</si>
  <si>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</si>
  <si>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</si>
  <si>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</si>
  <si>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C +USD/-ILS 3.675 03-14 (11)</t>
  </si>
  <si>
    <t>702004365</t>
  </si>
  <si>
    <t>P -USD/+ILS 3.6 03-14 (11)</t>
  </si>
  <si>
    <t>702004364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</si>
  <si>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</si>
  <si>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</si>
  <si>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</si>
  <si>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</si>
  <si>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</si>
  <si>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</si>
  <si>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</si>
  <si>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</si>
  <si>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</si>
  <si>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</si>
  <si>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</si>
  <si>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</si>
  <si>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</si>
  <si>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</si>
  <si>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</si>
  <si>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</si>
  <si>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</si>
  <si>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</si>
  <si>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</si>
  <si>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</si>
  <si>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</si>
  <si>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</si>
  <si>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</si>
  <si>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</si>
  <si>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</si>
  <si>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</si>
  <si>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</si>
  <si>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</si>
  <si>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</si>
  <si>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</si>
  <si>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פקדון מרג'ין דולר מזרחי</t>
  </si>
  <si>
    <t>300012017</t>
  </si>
  <si>
    <t>ביטחונות CSA במטבע 20001 (OTC)- מגדל-חייבים</t>
  </si>
  <si>
    <t>77721001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</si>
  <si>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</si>
  <si>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</si>
  <si>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</si>
  <si>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</si>
  <si>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</si>
  <si>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</si>
  <si>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</si>
  <si>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</si>
  <si>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</si>
  <si>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מגדל מקפת קרנות פנסיה וקופות גמל בע"מ</t>
  </si>
  <si>
    <t>מגדל לתגמולים ולפיצויים מסלול חו"ל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</si>
  <si>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</si>
  <si>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</si>
  <si>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</si>
  <si>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</si>
  <si>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</si>
  <si>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1111111111- 10- בנק לאומי</t>
  </si>
  <si>
    <t>בנק מזרחי טפחות בע"מ</t>
  </si>
  <si>
    <t>1111111111- 20- בנק מזרחי</t>
  </si>
  <si>
    <t>יובנק בע"מ</t>
  </si>
  <si>
    <t>20003- 11- בנק דיסקונט</t>
  </si>
  <si>
    <t>20003- 12- בנק הפועלים</t>
  </si>
  <si>
    <t>20003- 10- בנק לאומי</t>
  </si>
  <si>
    <t>20003- 20- בנק מזרחי</t>
  </si>
  <si>
    <t>130018- 11- בנק דיסקונט</t>
  </si>
  <si>
    <t>130018- 10- בנק לאומי</t>
  </si>
  <si>
    <t>130018- 20- בנק מזרחי</t>
  </si>
  <si>
    <t>20001- 11- בנק דיסקונט</t>
  </si>
  <si>
    <t>20001- 12- בנק הפועלים</t>
  </si>
  <si>
    <t>20001- 10- בנק לאומי</t>
  </si>
  <si>
    <t>20001- 20- בנק מזרחי</t>
  </si>
  <si>
    <t>200040- 10- לאומי</t>
  </si>
  <si>
    <t>100006- 12- בנק הפועלים</t>
  </si>
  <si>
    <t>100006- 10- בנק לאומי</t>
  </si>
  <si>
    <t>100006- 20- בנק מזרחי</t>
  </si>
  <si>
    <t>80031- 12- בנק הפועלים</t>
  </si>
  <si>
    <t>80031- 10- בנק לאומי</t>
  </si>
  <si>
    <t>80031- 20- בנק מזרחי</t>
  </si>
  <si>
    <t>70002- 11- בנק דיסקונט</t>
  </si>
  <si>
    <t>70002- 12- בנק הפועלים</t>
  </si>
  <si>
    <t>70002- 10- בנק לאומי</t>
  </si>
  <si>
    <t>70002- 20- בנק מזרחי</t>
  </si>
  <si>
    <t>30005- 10- בנק לאומי</t>
  </si>
  <si>
    <t>JP MORGAN</t>
  </si>
  <si>
    <t>20003- 85- JP MORGAN</t>
  </si>
  <si>
    <t>20001- 85- JP MORGAN</t>
  </si>
  <si>
    <t>80031- 85- JP MORGAN</t>
  </si>
  <si>
    <t>סה"כ חוזים עתידיים בישראל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</si>
  <si>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</si>
  <si>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</si>
  <si>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</si>
  <si>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</si>
  <si>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</si>
  <si>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</si>
  <si>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</si>
  <si>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3.6019 28-05-24 (10) -201</t>
  </si>
  <si>
    <t>10001263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</si>
  <si>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</si>
  <si>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</si>
  <si>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</si>
  <si>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</si>
  <si>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</si>
  <si>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</si>
  <si>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</si>
  <si>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</si>
  <si>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</si>
  <si>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</si>
  <si>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</si>
  <si>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</si>
  <si>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3.6655 22-05-24 (10) -370</t>
  </si>
  <si>
    <t>10004343</t>
  </si>
  <si>
    <t>+ILS/-USD 3.6678 28-05-24 (10) -322</t>
  </si>
  <si>
    <t>10001249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</si>
  <si>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</si>
  <si>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</si>
  <si>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</si>
  <si>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</si>
  <si>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</si>
  <si>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</si>
  <si>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</si>
  <si>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</si>
  <si>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</si>
  <si>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10004291</t>
  </si>
  <si>
    <t>+ILS/-USD 3.6747 16-05-24 (11) -373</t>
  </si>
  <si>
    <t>10004293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</si>
  <si>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</si>
  <si>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</si>
  <si>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</si>
  <si>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</si>
  <si>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</si>
  <si>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</si>
  <si>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</si>
  <si>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</si>
  <si>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</si>
  <si>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</si>
  <si>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</si>
  <si>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</si>
  <si>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</si>
  <si>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</si>
  <si>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</si>
  <si>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</si>
  <si>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</si>
  <si>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</si>
  <si>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</si>
  <si>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</si>
  <si>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</si>
  <si>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</si>
  <si>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</si>
  <si>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</si>
  <si>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</si>
  <si>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</si>
  <si>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</si>
  <si>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</si>
  <si>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</si>
  <si>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</si>
  <si>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</si>
  <si>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</si>
  <si>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</si>
  <si>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</si>
  <si>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</si>
  <si>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</si>
  <si>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</si>
  <si>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</si>
  <si>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</si>
  <si>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</si>
  <si>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</si>
  <si>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</si>
  <si>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</si>
  <si>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</si>
  <si>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</si>
  <si>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</si>
  <si>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</si>
  <si>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</si>
  <si>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</si>
  <si>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</si>
  <si>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</si>
  <si>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</si>
  <si>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</si>
  <si>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</si>
  <si>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</si>
  <si>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</si>
  <si>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</si>
  <si>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</si>
  <si>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</si>
  <si>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</si>
  <si>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</si>
  <si>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</si>
  <si>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</si>
  <si>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</si>
  <si>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</si>
  <si>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</si>
  <si>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</si>
  <si>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</si>
  <si>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</si>
  <si>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</si>
  <si>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</si>
  <si>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</si>
  <si>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</si>
  <si>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</si>
  <si>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</si>
  <si>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</si>
  <si>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</si>
  <si>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10004046</t>
  </si>
  <si>
    <t>+ILS/-USD 3.7659 14-02-24 (10) -316</t>
  </si>
  <si>
    <t>10004033</t>
  </si>
  <si>
    <t>+ILS/-USD 3.769 21-02-24 (10) -324</t>
  </si>
  <si>
    <t>10004044</t>
  </si>
  <si>
    <t>+ILS/-USD 3.77 28-02-24 (11) -340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</si>
  <si>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</si>
  <si>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</si>
  <si>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</si>
  <si>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</si>
  <si>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</si>
  <si>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</si>
  <si>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</si>
  <si>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</si>
  <si>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</si>
  <si>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</si>
  <si>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</si>
  <si>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</si>
  <si>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</si>
  <si>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</si>
  <si>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</si>
  <si>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</si>
  <si>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</si>
  <si>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</si>
  <si>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</si>
  <si>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</si>
  <si>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</si>
  <si>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</si>
  <si>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</si>
  <si>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</si>
  <si>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</si>
  <si>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</si>
  <si>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</si>
  <si>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</si>
  <si>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</si>
  <si>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</si>
  <si>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</si>
  <si>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</si>
  <si>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</si>
  <si>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</si>
  <si>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</si>
  <si>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</si>
  <si>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</si>
  <si>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</si>
  <si>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</si>
  <si>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</si>
  <si>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</si>
  <si>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</si>
  <si>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</si>
  <si>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</si>
  <si>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</si>
  <si>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</si>
  <si>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</si>
  <si>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</si>
  <si>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</si>
  <si>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</si>
  <si>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</si>
  <si>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</si>
  <si>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</si>
  <si>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</si>
  <si>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</si>
  <si>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</si>
  <si>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</si>
  <si>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</si>
  <si>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</si>
  <si>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</si>
  <si>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</si>
  <si>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</si>
  <si>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</si>
  <si>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</si>
  <si>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</si>
  <si>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</si>
  <si>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</si>
  <si>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</si>
  <si>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</si>
  <si>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</si>
  <si>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</si>
  <si>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</si>
  <si>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</si>
  <si>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</si>
  <si>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(20) -397</t>
  </si>
  <si>
    <t>10001141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</si>
  <si>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</si>
  <si>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</si>
  <si>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</si>
  <si>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</si>
  <si>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</si>
  <si>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</si>
  <si>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</si>
  <si>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</si>
  <si>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</si>
  <si>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</si>
  <si>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</si>
  <si>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</si>
  <si>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</si>
  <si>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</si>
  <si>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</si>
  <si>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</si>
  <si>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</si>
  <si>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</si>
  <si>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</si>
  <si>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</si>
  <si>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</si>
  <si>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</si>
  <si>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</si>
  <si>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</si>
  <si>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</si>
  <si>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</si>
  <si>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</si>
  <si>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</si>
  <si>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</si>
  <si>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10004233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</si>
  <si>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</si>
  <si>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</si>
  <si>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</si>
  <si>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</si>
  <si>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</si>
  <si>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</si>
  <si>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</si>
  <si>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</si>
  <si>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</si>
  <si>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</si>
  <si>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</si>
  <si>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</si>
  <si>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</si>
  <si>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</si>
  <si>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</si>
  <si>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</si>
  <si>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</si>
  <si>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</si>
  <si>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</si>
  <si>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</si>
  <si>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+ILS/-USD 3.9575 17-01-24 (10) -315</t>
  </si>
  <si>
    <t>10004171</t>
  </si>
  <si>
    <t>+ILS/-USD 3.9762 24-01-24 (20) -238</t>
  </si>
  <si>
    <t>10004183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</si>
  <si>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</si>
  <si>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</si>
  <si>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</si>
  <si>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</si>
  <si>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</si>
  <si>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10001121</t>
  </si>
  <si>
    <t>+ILS/-USD 3.9875 14-02-24 (11) -325</t>
  </si>
  <si>
    <t>10004185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</si>
  <si>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</si>
  <si>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</si>
  <si>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</si>
  <si>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</si>
  <si>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</si>
  <si>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</si>
  <si>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</si>
  <si>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</si>
  <si>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</si>
  <si>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</si>
  <si>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</si>
  <si>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</si>
  <si>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</si>
  <si>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</si>
  <si>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</si>
  <si>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</si>
  <si>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</si>
  <si>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</si>
  <si>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</si>
  <si>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</si>
  <si>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14-03-24 (12) -374</t>
  </si>
  <si>
    <t>10004216</t>
  </si>
  <si>
    <t>+ILS/-USD 4.028 07-02-24 (11) -310</t>
  </si>
  <si>
    <t>10004196</t>
  </si>
  <si>
    <t>+ILS/-USD 4.0322 06-02-24 (11) -298</t>
  </si>
  <si>
    <t>10001112</t>
  </si>
  <si>
    <t>+ILS/-USD 4.0342 06-02-24 (20) -298</t>
  </si>
  <si>
    <t>10001117</t>
  </si>
  <si>
    <t>+ILS/-USD 4.035 06-02-24 (98) -300</t>
  </si>
  <si>
    <t>10004209</t>
  </si>
  <si>
    <t>+USD/-ILS 3.592 28-05-24 (10) -190</t>
  </si>
  <si>
    <t>10001261</t>
  </si>
  <si>
    <t>+USD/-ILS 3.6215 08-02-24 (12) -35</t>
  </si>
  <si>
    <t>10001178</t>
  </si>
  <si>
    <t>+USD/-ILS 3.6223 28-05-24 (10) -207</t>
  </si>
  <si>
    <t>10001257</t>
  </si>
  <si>
    <t>+USD/-ILS 3.623 24-01-24 (12) -20</t>
  </si>
  <si>
    <t>10001176</t>
  </si>
  <si>
    <t>+USD/-ILS 3.6371 28-05-24 (10) -224</t>
  </si>
  <si>
    <t>10001255</t>
  </si>
  <si>
    <t>+USD/-ILS 3.6536 28-05-24 (10) -344</t>
  </si>
  <si>
    <t>10001246</t>
  </si>
  <si>
    <t>+USD/-ILS 3.6557 28-05-24 (10) -228</t>
  </si>
  <si>
    <t>10001254</t>
  </si>
  <si>
    <t>+USD/-ILS 3.675 28-05-24 (10) -320</t>
  </si>
  <si>
    <t>10001247</t>
  </si>
  <si>
    <t>+USD/-ILS 3.78 21-02-24 (20) -288</t>
  </si>
  <si>
    <t>10001061</t>
  </si>
  <si>
    <t>+USD/-ILS 3.8055 22-01-24 (10) -235</t>
  </si>
  <si>
    <t>10001057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</si>
  <si>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</si>
  <si>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</si>
  <si>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</si>
  <si>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</si>
  <si>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</si>
  <si>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</si>
  <si>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</si>
  <si>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</si>
  <si>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</si>
  <si>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</si>
  <si>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</si>
  <si>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</si>
  <si>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</si>
  <si>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</si>
  <si>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</si>
  <si>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+EUR/-USD 1.103235 04-03-24 (10) +45.35</t>
  </si>
  <si>
    <t>10001163</t>
  </si>
  <si>
    <t>+EUR/-USD 1.1099 13-02-24 (10) +109</t>
  </si>
  <si>
    <t>10001185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</si>
  <si>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</si>
  <si>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</si>
  <si>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</si>
  <si>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</si>
  <si>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</si>
  <si>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</si>
  <si>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</si>
  <si>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</si>
  <si>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</si>
  <si>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</si>
  <si>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</si>
  <si>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</si>
  <si>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</si>
  <si>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</si>
  <si>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</si>
  <si>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</si>
  <si>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</si>
  <si>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</si>
  <si>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</si>
  <si>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</si>
  <si>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</si>
  <si>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</si>
  <si>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</si>
  <si>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</si>
  <si>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</si>
  <si>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</si>
  <si>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</si>
  <si>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</si>
  <si>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</si>
  <si>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</si>
  <si>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</si>
  <si>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</si>
  <si>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</si>
  <si>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</si>
  <si>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</si>
  <si>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</si>
  <si>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</si>
  <si>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</si>
  <si>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</si>
  <si>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</si>
  <si>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</si>
  <si>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</si>
  <si>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</si>
  <si>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</si>
  <si>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</si>
  <si>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</si>
  <si>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</si>
  <si>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</si>
  <si>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</si>
  <si>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</si>
  <si>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</si>
  <si>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</si>
  <si>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</si>
  <si>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</si>
  <si>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</si>
  <si>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</si>
  <si>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</si>
  <si>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</si>
  <si>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</si>
  <si>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</si>
  <si>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</si>
  <si>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</si>
  <si>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</si>
  <si>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</si>
  <si>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</si>
  <si>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</si>
  <si>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</si>
  <si>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</si>
  <si>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</si>
  <si>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</si>
  <si>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</si>
  <si>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</si>
  <si>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</si>
  <si>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</si>
  <si>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</si>
  <si>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</si>
  <si>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</si>
  <si>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</si>
  <si>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</si>
  <si>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</si>
  <si>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</si>
  <si>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</si>
  <si>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</si>
  <si>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</si>
  <si>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</si>
  <si>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</si>
  <si>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</si>
  <si>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</si>
  <si>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</si>
  <si>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</si>
  <si>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</si>
  <si>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</si>
  <si>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</si>
  <si>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</si>
  <si>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1.09924 13-02-24 (10) +38.4</t>
  </si>
  <si>
    <t>10001243</t>
  </si>
  <si>
    <t>+USD/-EUR 1.1105 02-01-24 (10) +0</t>
  </si>
  <si>
    <t>10004377</t>
  </si>
  <si>
    <t>+USD/-EUR 1.11079 10-01-24 (10) +112.9</t>
  </si>
  <si>
    <t>10000979</t>
  </si>
  <si>
    <t>10003867</t>
  </si>
  <si>
    <t>+USD/-EUR 1.1115 02-01-24 (10) +0</t>
  </si>
  <si>
    <t>10004376</t>
  </si>
  <si>
    <t>+USD/-EUR 1.11352 27-02-24 (10) +111</t>
  </si>
  <si>
    <t>10001019</t>
  </si>
  <si>
    <t>+USD/-EUR 1.1137 13-02-24 (10) +19</t>
  </si>
  <si>
    <t>10001265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</si>
  <si>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</si>
  <si>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</si>
  <si>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</si>
  <si>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</si>
  <si>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</si>
  <si>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</si>
  <si>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</si>
  <si>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</si>
  <si>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</si>
  <si>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</si>
  <si>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</si>
  <si>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</si>
  <si>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</si>
  <si>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</si>
  <si>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</si>
  <si>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</si>
  <si>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</si>
  <si>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</si>
  <si>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</si>
  <si>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</si>
  <si>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1.25739 11-01-24 (10) +3.9</t>
  </si>
  <si>
    <t>10001251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</si>
  <si>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</si>
  <si>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</si>
  <si>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</si>
  <si>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</si>
  <si>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</si>
  <si>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</si>
  <si>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</si>
  <si>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</si>
  <si>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</si>
  <si>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</si>
  <si>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</si>
  <si>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</si>
  <si>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</si>
  <si>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</si>
  <si>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</si>
  <si>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</si>
  <si>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</si>
  <si>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</si>
  <si>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</si>
  <si>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</si>
  <si>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</si>
  <si>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</si>
  <si>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</si>
  <si>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</si>
  <si>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</si>
  <si>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</si>
  <si>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</si>
  <si>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</si>
  <si>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</si>
  <si>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</si>
  <si>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</si>
  <si>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</si>
  <si>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</si>
  <si>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</si>
  <si>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</si>
  <si>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</si>
  <si>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סה"כ חוזים עתידיים בחו"ל: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</si>
  <si>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</si>
  <si>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</si>
  <si>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</si>
  <si>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</si>
  <si>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</si>
  <si>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</si>
  <si>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</si>
  <si>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</si>
  <si>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</si>
  <si>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</si>
  <si>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</si>
  <si>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</si>
  <si>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</si>
  <si>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>סה"כ מט"ח/₪</t>
  </si>
  <si>
    <t>NR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</si>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</sst>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8" fontId="0" fillId="0" borderId="0" xfId="11" applyNumberFormat="1" applyFont="1"/>
    <xf numFmtId="14" fontId="1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center" wrapText="1"/>
    </xf>
    <xf numFmtId="10" fontId="9" fillId="0" borderId="0" xfId="12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14" fontId="2" fillId="0" borderId="0" xfId="1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0" borderId="0" xfId="0" applyNumberForma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0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19" formatCode="m/d/yyyy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2D024D-80E0-4B62-9405-2A19A45EC27A}" name="RowTitleRegion1.b1.c4.1" displayName="RowTitleRegion1.b1.c4.1" ref="B1:C4" totalsRowShown="0" tableBorderDxfId="507">
  <autoFilter ref="B1:C4" xr:uid="{382D024D-80E0-4B62-9405-2A19A45EC27A}">
    <filterColumn colId="0" hiddenButton="1"/>
    <filterColumn colId="1" hiddenButton="1"/>
  </autoFilter>
  <tableColumns count="2">
    <tableColumn id="1" xr3:uid="{CB4226A0-8F52-4237-B353-BA3413F4B33C}" name="תאריך הדיווח" dataDxfId="506" dataCellStyle="Normal_2007-16618"/>
    <tableColumn id="2" xr3:uid="{652B07E5-8AA7-470E-B8EF-402E6C713850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79F303-CFA1-49CA-BD9E-AAC7060F76A2}" name="TitleRegion1.a5.d53.2" displayName="TitleRegion1.a5.d53.2" ref="A5:D53" totalsRowShown="0">
  <autoFilter ref="A5:D53" xr:uid="{7C79F303-CFA1-49CA-BD9E-AAC7060F76A2}">
    <filterColumn colId="0" hiddenButton="1"/>
    <filterColumn colId="1" hiddenButton="1"/>
    <filterColumn colId="2" hiddenButton="1"/>
    <filterColumn colId="3" hiddenButton="1"/>
  </autoFilter>
  <tableColumns count="4">
    <tableColumn id="1" xr3:uid="{9DECEE88-5CE7-4137-8839-61A8988A492D}" name="ריק במקור" dataDxfId="505" dataCellStyle="Normal_2007-16618"/>
    <tableColumn id="2" xr3:uid="{47FA5591-18A9-47CA-8605-9AB90D245424}" name="סכום נכסי ההשקעה:" dataDxfId="504" dataCellStyle="Normal_2007-16618"/>
    <tableColumn id="3" xr3:uid="{5A52ED9A-380A-41DA-8C1C-9CEB60B18E87}" name="ריק במקור2"/>
    <tableColumn id="4" xr3:uid="{7862E56D-5969-477B-A373-638D9200896F}" name="ריק במקור3" dataDxfId="503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CD5045-66F4-4300-9201-D28DE00681CE}" name="RowTitleRegion1.a1.b4.1" displayName="RowTitleRegion1.a1.b4.1" ref="A1:B4" totalsRowShown="0">
  <autoFilter ref="A1:B4" xr:uid="{BFCD5045-66F4-4300-9201-D28DE00681CE}">
    <filterColumn colId="0" hiddenButton="1"/>
    <filterColumn colId="1" hiddenButton="1"/>
  </autoFilter>
  <tableColumns count="2">
    <tableColumn id="1" xr3:uid="{2254A4B3-06B8-441D-9C5D-25E6AFA547CD}" name="תאריך הדיווח" dataDxfId="502" dataCellStyle="Normal_2007-16618"/>
    <tableColumn id="2" xr3:uid="{F78B6216-2AC5-43DC-87CD-72BADBBAF0DB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ED19AA2-2D14-4AB8-B50C-8E005F527C89}" name="TitleRegion1.a5.k57.1" displayName="TitleRegion1.a5.k57.1" ref="A5:K57" totalsRowShown="0" headerRowDxfId="492" headerRowBorderDxfId="500" tableBorderDxfId="501">
  <autoFilter ref="A5:K57" xr:uid="{9ED19AA2-2D14-4AB8-B50C-8E005F527C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3928FEF-1477-4B76-8813-FE5A9868135E}" name="שם המנפיק/שם נייר ערך "/>
    <tableColumn id="2" xr3:uid="{8BDC574A-D75D-43A8-9E71-C1A3ACCCA593}" name="מספר ני&quot;ע"/>
    <tableColumn id="3" xr3:uid="{59D0372D-3F5E-4287-94FC-9E8DB0BEFEEA}" name="מספר מנפיק" dataDxfId="499"/>
    <tableColumn id="4" xr3:uid="{02911239-8E88-427F-A4E5-7BDC3BC8E3A3}" name="דירוג"/>
    <tableColumn id="5" xr3:uid="{805746B3-F1BD-40BE-AC55-CCD66E39AE2F}" name="שם מדרג" dataDxfId="498"/>
    <tableColumn id="6" xr3:uid="{55B557D6-38B5-48F4-B7FB-26AE2DA65324}" name="סוג מטבע"/>
    <tableColumn id="7" xr3:uid="{9896508A-6B75-4B1B-BE4F-1EE29128941F}" name="שיעור ריבית" dataDxfId="497"/>
    <tableColumn id="8" xr3:uid="{726774FC-E96B-4031-AEBF-51BDFA3A620B}" name="תשואה לפידיון" dataDxfId="496"/>
    <tableColumn id="9" xr3:uid="{557AAA43-440C-42FF-B8A1-577D7FE15E3C}" name="שווי שוק" dataDxfId="495"/>
    <tableColumn id="10" xr3:uid="{2909A150-AE36-4244-8F82-9350E0B91E4C}" name="שעור מנכסי אפיק ההשקעה" dataDxfId="494"/>
    <tableColumn id="11" xr3:uid="{462CD956-79D6-4285-88D7-F8705E21A0DE}" name="שעור מסך נכסי השקעה" dataDxfId="493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CA09DE-011E-4234-A630-AB7504599B70}" name="RowTitleRegion1.a1.b4.1" displayName="RowTitleRegion1.a1.b4.1_" ref="A1:B4" totalsRowShown="0" tableBorderDxfId="491">
  <autoFilter ref="A1:B4" xr:uid="{79CA09DE-011E-4234-A630-AB7504599B70}">
    <filterColumn colId="0" hiddenButton="1"/>
    <filterColumn colId="1" hiddenButton="1"/>
  </autoFilter>
  <tableColumns count="2">
    <tableColumn id="1" xr3:uid="{4CCEC4B8-532B-4465-95E3-0781C8467275}" name="תאריך הדיווח" dataDxfId="490" dataCellStyle="Normal_2007-16618"/>
    <tableColumn id="2" xr3:uid="{49DE6C32-9499-4B94-890D-09B718FEB5FE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05DDEE9-9326-445B-9559-A543D54020C1}" name="TitleRegion1.a6.q28.1" displayName="TitleRegion1.a6.q28.1" ref="A6:Q28" totalsRowShown="0" headerRowDxfId="470" dataDxfId="471" headerRowBorderDxfId="488" tableBorderDxfId="489">
  <autoFilter ref="A6:Q28" xr:uid="{C05DDEE9-9326-445B-9559-A543D54020C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FBB6D95E-462E-4F5B-86DB-2A73D88DA19C}" name="שם המנפיק/שם נייר ערך "/>
    <tableColumn id="2" xr3:uid="{10682ED7-B9A7-41FF-8B6A-DD47294FB790}" name="מספר ני&quot;ע" dataDxfId="487"/>
    <tableColumn id="3" xr3:uid="{34DCB23D-274C-432D-9DB2-B61EF790E55D}" name="זירת מסחר" dataDxfId="486"/>
    <tableColumn id="4" xr3:uid="{8162AF34-74AE-4B7C-B633-DBBE7032E4E1}" name="דירוג" dataDxfId="485"/>
    <tableColumn id="5" xr3:uid="{3A5AF645-3708-4FC1-AB1C-DA1A6561D4FB}" name="שם מדרג" dataDxfId="484"/>
    <tableColumn id="6" xr3:uid="{A5C3E91F-FEBE-4086-8F78-0AEE135E648D}" name="תאריך רכישה" dataDxfId="483"/>
    <tableColumn id="7" xr3:uid="{24251669-077F-4331-BC3E-980700E67B8A}" name="מח&quot;מ" dataDxfId="482"/>
    <tableColumn id="8" xr3:uid="{DD701EEC-5C54-406A-9960-99138B0EAA0D}" name="סוג מטבע" dataDxfId="481"/>
    <tableColumn id="9" xr3:uid="{1F422F7D-8125-4B4D-84C6-DD2E0F7D9BEA}" name="שיעור ריבית" dataDxfId="480"/>
    <tableColumn id="10" xr3:uid="{D26C6205-4EFD-4917-866F-234872CEE0C5}" name="תשואה לפידיון" dataDxfId="479"/>
    <tableColumn id="11" xr3:uid="{44278044-F22A-48B0-A0A0-B49C7C873401}" name="ערך נקוב****" dataDxfId="478"/>
    <tableColumn id="12" xr3:uid="{DE75ABFE-263D-40F6-8772-EE6139590828}" name="שער***" dataDxfId="477"/>
    <tableColumn id="13" xr3:uid="{998FCBAD-78F6-42AE-B593-7B9C00DA0A85}" name="פדיון/ריבית/דיבידנד לקבל*****  " dataDxfId="476"/>
    <tableColumn id="14" xr3:uid="{C5562E0E-EAF4-4DFD-9D17-CC317B463D75}" name="שווי שוק" dataDxfId="475"/>
    <tableColumn id="15" xr3:uid="{6B936AC8-D8ED-4E80-9B05-58D7A50268DD}" name="שעור מערך נקוב**** מונפק" dataDxfId="474"/>
    <tableColumn id="16" xr3:uid="{2BC0F867-2C02-4BAA-99C5-6F735C504FF4}" name="שעור מנכסי אפיק ההשקעה" dataDxfId="473"/>
    <tableColumn id="17" xr3:uid="{8CAB77BF-C3EF-45A2-88DC-DB7B3486CFB7}" name="שעור מסך נכסי השקעה**" dataDxfId="472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1ACF0B-6979-4A59-8632-6520A2FB233B}" name="RowTitleRegion1.a1.b4.1" displayName="_RowTitleRegion1.a1.b4.1" ref="A1:B4" totalsRowShown="0" tableBorderDxfId="469">
  <autoFilter ref="A1:B4" xr:uid="{A91ACF0B-6979-4A59-8632-6520A2FB233B}">
    <filterColumn colId="0" hiddenButton="1"/>
    <filterColumn colId="1" hiddenButton="1"/>
  </autoFilter>
  <tableColumns count="2">
    <tableColumn id="1" xr3:uid="{386F422A-C257-44DB-BFAE-D506426ED390}" name="תאריך הדיווח" dataDxfId="468" dataCellStyle="Normal_2007-16618"/>
    <tableColumn id="2" xr3:uid="{91F07CF7-7ED0-4426-8EDB-540347470E6B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548B41E-D671-43D8-A435-FC4D323DDA68}" name="TitleRegion1.a6.t26.1" displayName="TitleRegion1.a6.t26.1" ref="A6:T26" totalsRowShown="0" headerRowDxfId="445" dataDxfId="446" headerRowBorderDxfId="466" tableBorderDxfId="467">
  <autoFilter ref="A6:T26" xr:uid="{7548B41E-D671-43D8-A435-FC4D323DDA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804A48F6-E8C2-43DB-8B37-F27968217285}" name="שם המנפיק/שם נייר ערך "/>
    <tableColumn id="2" xr3:uid="{9BDB10A6-04A1-4820-ACF0-E9A006FAB8ED}" name="מספר ני&quot;ע" dataDxfId="465"/>
    <tableColumn id="3" xr3:uid="{D5C11DF1-3628-4A7A-9EEE-72D236D7CD97}" name="זירת מסחר" dataDxfId="464"/>
    <tableColumn id="4" xr3:uid="{D942EEA7-7F0F-498F-A331-6B431CDBADB4}" name="ספק מידע" dataDxfId="463"/>
    <tableColumn id="5" xr3:uid="{21F88A48-8BBC-462A-8D1B-A115C9AB38BE}" name="מספר מנפיק" dataDxfId="462"/>
    <tableColumn id="6" xr3:uid="{63CF596F-29EF-40C3-98E1-A7994398A236}" name="ענף מסחר" dataDxfId="461"/>
    <tableColumn id="7" xr3:uid="{2DB59F01-F38F-44F5-97FC-E674C86B5045}" name="דירוג" dataDxfId="460"/>
    <tableColumn id="8" xr3:uid="{749546C2-2E09-45DA-B3A3-0D51DDBB603E}" name="שם מדרג" dataDxfId="459"/>
    <tableColumn id="9" xr3:uid="{26CB6595-0460-4DB7-BCF7-DB8648FA06DB}" name="תאריך רכישה" dataDxfId="458"/>
    <tableColumn id="10" xr3:uid="{D6CEE049-AA15-4D28-A8B5-D6850D778C89}" name="מח&quot;מ" dataDxfId="457"/>
    <tableColumn id="11" xr3:uid="{383558FF-C13B-46B8-979B-720C1D1D7602}" name="סוג מטבע" dataDxfId="456"/>
    <tableColumn id="12" xr3:uid="{8F39F02C-83EE-4B3D-9E57-F8FAAD4BEB15}" name="שיעור ריבית" dataDxfId="455"/>
    <tableColumn id="13" xr3:uid="{AB279BEC-F698-429C-AB0E-3B17A826B66D}" name="תשואה לפידיון" dataDxfId="454"/>
    <tableColumn id="14" xr3:uid="{C29D7A26-5B9C-40C3-B89D-56D8FD3702D5}" name="ערך נקוב****" dataDxfId="453"/>
    <tableColumn id="15" xr3:uid="{B624491D-9020-474C-BD88-F9675BEF7FB0}" name="שער***" dataDxfId="452"/>
    <tableColumn id="16" xr3:uid="{0718441E-719A-4840-A848-30AAB4D86ED8}" name="פדיון/ריבית/דיבידנד לקבל*****  " dataDxfId="451"/>
    <tableColumn id="17" xr3:uid="{BF110277-52F9-46D4-BF47-D78A981C092E}" name="שווי שוק" dataDxfId="450"/>
    <tableColumn id="18" xr3:uid="{7FB1D152-6D38-402C-B8AF-E0CB52B6BE39}" name="שעור מערך נקוב מונפק" dataDxfId="449"/>
    <tableColumn id="19" xr3:uid="{88027702-60CC-41A0-80E6-FFE70796C405}" name="שעור מנכסי אפיק ההשקעה" dataDxfId="448"/>
    <tableColumn id="20" xr3:uid="{CC2D7AD1-B73E-485E-92F2-E7DA2C5FFB14}" name="שעור מסך נכסי השקעה**" dataDxfId="447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18F8B10-A130-4F82-909A-40C05453D78C}" name="RowTitleRegion1.a1.b4.1" displayName="_RowTitleRegion1.a1.b4.1_1" ref="A1:B4" totalsRowShown="0" tableBorderDxfId="444">
  <autoFilter ref="A1:B4" xr:uid="{318F8B10-A130-4F82-909A-40C05453D78C}">
    <filterColumn colId="0" hiddenButton="1"/>
    <filterColumn colId="1" hiddenButton="1"/>
  </autoFilter>
  <tableColumns count="2">
    <tableColumn id="1" xr3:uid="{2F101600-A84F-45A4-AC44-7D2FFD7D2DA8}" name="תאריך הדיווח" dataDxfId="443" dataCellStyle="Normal_2007-16618"/>
    <tableColumn id="2" xr3:uid="{6D2F040A-9825-4CD1-9552-3D4EA2A5CE1D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B3C8559-E8C6-4294-A114-8BC3B30A0597}" name="TitleRegion1.a6.t117.1" displayName="TitleRegion1.a6.t117.1" ref="A6:T117" totalsRowShown="0" headerRowDxfId="420" dataDxfId="421" headerRowBorderDxfId="441" tableBorderDxfId="442">
  <autoFilter ref="A6:T117" xr:uid="{5B3C8559-E8C6-4294-A114-8BC3B30A059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5B147C49-F010-45A2-9668-064FFF4F8066}" name="שם המנפיק/שם נייר ערך "/>
    <tableColumn id="2" xr3:uid="{4B01CD62-EE90-4928-94E1-9AF1996ED572}" name="מספר ני&quot;ע" dataDxfId="440"/>
    <tableColumn id="3" xr3:uid="{10091451-879A-4B7B-B45B-C715932AD694}" name="זירת מסחר" dataDxfId="439"/>
    <tableColumn id="4" xr3:uid="{ECCAF180-1256-4CA5-ADF1-97BB18E3F623}" name="ספק מידע" dataDxfId="438"/>
    <tableColumn id="5" xr3:uid="{C02EE90A-EB39-441E-A905-8F21D0C4791A}" name="מספר מנפיק" dataDxfId="437"/>
    <tableColumn id="6" xr3:uid="{70AF989A-8EC0-4077-AA23-39BD4E0A640B}" name="ענף מסחר" dataDxfId="436"/>
    <tableColumn id="7" xr3:uid="{CA5BEFAE-88E0-4183-A7D9-47DA89D210EE}" name="דירוג" dataDxfId="435"/>
    <tableColumn id="8" xr3:uid="{87A5B6D7-3682-4F0C-85A5-B3B4AC6D4742}" name="שם מדרג" dataDxfId="434"/>
    <tableColumn id="9" xr3:uid="{E17B33CD-1DB5-4FF8-8C42-3743A03DA115}" name="תאריך רכישה" dataDxfId="433"/>
    <tableColumn id="10" xr3:uid="{9641448B-F978-486C-93A1-20BE2986D981}" name="מח&quot;מ" dataDxfId="432"/>
    <tableColumn id="11" xr3:uid="{2B63EC9A-F99D-427E-AC9B-234EA4EA9B41}" name="סוג מטבע" dataDxfId="431"/>
    <tableColumn id="12" xr3:uid="{115F854E-CD2A-4814-8A70-594B1F761A0D}" name="שיעור ריבית" dataDxfId="430"/>
    <tableColumn id="13" xr3:uid="{79DFE78D-00DE-492D-9433-984790C12189}" name="תשואה לפידיון" dataDxfId="429"/>
    <tableColumn id="14" xr3:uid="{3715B778-3C3B-4564-A851-E651E7342AD3}" name="ערך נקוב****" dataDxfId="428"/>
    <tableColumn id="15" xr3:uid="{FE8813CE-33BC-42D1-B4D6-46A63A3C3A3D}" name="שער***" dataDxfId="427"/>
    <tableColumn id="16" xr3:uid="{B5972EEA-4D53-4F07-8024-0372D198B691}" name="פדיון/ריבית/דיבידנד לקבל*****  " dataDxfId="426"/>
    <tableColumn id="17" xr3:uid="{1C07C371-8D51-45B0-9B72-8F4750444861}" name="שווי שוק" dataDxfId="425"/>
    <tableColumn id="18" xr3:uid="{4B3A370A-6742-4763-A91D-7A807F0B6632}" name="שעור מערך נקוב מונפק" dataDxfId="424"/>
    <tableColumn id="19" xr3:uid="{C868C179-7E10-4E23-9088-607C0A0D0309}" name="שעור מנכסי אפיק ההשקעה" dataDxfId="423"/>
    <tableColumn id="20" xr3:uid="{95F2CC6E-714F-404C-8C23-3CCD234A935A}" name="שעור מסך נכסי השקעה**" dataDxfId="422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977B06D-63B3-4311-85BE-DEF13E3060AC}" name="RowTitleRegion1.a1.b4.1" displayName="_RowTitleRegion1.a1.b4.1_2" ref="A1:B4" totalsRowShown="0" tableBorderDxfId="419">
  <autoFilter ref="A1:B4" xr:uid="{7977B06D-63B3-4311-85BE-DEF13E3060AC}">
    <filterColumn colId="0" hiddenButton="1"/>
    <filterColumn colId="1" hiddenButton="1"/>
  </autoFilter>
  <tableColumns count="2">
    <tableColumn id="1" xr3:uid="{7D7A5B2B-B80E-4DAF-ABC5-1D68351978A1}" name="תאריך הדיווח" dataDxfId="418" dataCellStyle="Normal_2007-16618"/>
    <tableColumn id="2" xr3:uid="{E9BFA4CA-6C0B-4A6B-8B6D-C45B76198FE9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6A3B337-AED8-45D1-820B-C881D2E5B7DF}" name="TitleRegion1.a6.n59.1" displayName="TitleRegion1.a6.n59.1" ref="A6:N59" totalsRowShown="0" headerRowDxfId="401" dataDxfId="402" headerRowBorderDxfId="416" tableBorderDxfId="417">
  <autoFilter ref="A6:N59" xr:uid="{D6A3B337-AED8-45D1-820B-C881D2E5B7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8DFD547-2E1F-456A-B1EC-DF5708C0EF5E}" name="שם המנפיק/שם נייר ערך "/>
    <tableColumn id="2" xr3:uid="{005305D6-0F76-48B5-BD33-15EFE628E9BA}" name="מספר ני&quot;ע" dataDxfId="415"/>
    <tableColumn id="3" xr3:uid="{9098DA90-1A12-4DD8-B630-F46720022597}" name="זירת מסחר" dataDxfId="414"/>
    <tableColumn id="4" xr3:uid="{36B705E8-E633-4E15-B03B-38C3905188C4}" name="ספק מידע" dataDxfId="413"/>
    <tableColumn id="5" xr3:uid="{14D1DB08-17DE-41B2-BCBF-66DD3F2873D6}" name="מספר מנפיק" dataDxfId="412"/>
    <tableColumn id="6" xr3:uid="{AB3C5AFB-98CC-4EED-8C65-5D7BDC3FEFC4}" name="ענף מסחר" dataDxfId="411"/>
    <tableColumn id="7" xr3:uid="{B34B2549-E523-4906-B2F5-E238823E5CAF}" name="סוג מטבע" dataDxfId="410"/>
    <tableColumn id="8" xr3:uid="{47A5A88C-5DCB-4E34-B229-4F1BDFBD8452}" name="ערך נקוב****" dataDxfId="409"/>
    <tableColumn id="9" xr3:uid="{771F60A1-4F50-4C5A-8387-5DB38A0EEC4E}" name="שער***" dataDxfId="408"/>
    <tableColumn id="10" xr3:uid="{C2C8475A-4422-487F-97AF-DD5A80334910}" name="פדיון/ריבית/דיבידנד לקבל*****  " dataDxfId="407"/>
    <tableColumn id="11" xr3:uid="{265CAE24-8E2A-4013-B20A-9ABC11D27CCA}" name="שווי שוק" dataDxfId="406"/>
    <tableColumn id="12" xr3:uid="{8B86BADB-8930-4878-A8FF-2EF17A4AEB0D}" name="שעור מערך נקוב מונפק" dataDxfId="405"/>
    <tableColumn id="13" xr3:uid="{65800BCD-83E7-489E-BED4-E11898C098E4}" name="שעור מנכסי אפיק ההשקעה" dataDxfId="404"/>
    <tableColumn id="14" xr3:uid="{79475447-A80C-4B76-97FC-77D26C3A5BAF}" name="שעור מסך נכסי השקעה**" dataDxfId="403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FE67B72-074E-4A00-9711-AAD1E45D1585}" name="RowTitleRegion1.a1.b4.1" displayName="_RowTitleRegion1.a1.b4.1_3" ref="A1:B4" totalsRowShown="0" tableBorderDxfId="400">
  <autoFilter ref="A1:B4" xr:uid="{AFE67B72-074E-4A00-9711-AAD1E45D1585}">
    <filterColumn colId="0" hiddenButton="1"/>
    <filterColumn colId="1" hiddenButton="1"/>
  </autoFilter>
  <tableColumns count="2">
    <tableColumn id="1" xr3:uid="{90D9B142-CCA7-4CD9-B044-2B644B715FCE}" name="תאריך הדיווח" dataDxfId="399" dataCellStyle="Normal_2007-16618"/>
    <tableColumn id="2" xr3:uid="{9D8D47F8-46F6-4A33-BD31-9D9ADFB80C05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A8499B4-8EAD-419C-922C-296A28AF4A89}" name="TitleRegion1.a6.m84.1" displayName="TitleRegion1.a6.m84.1" ref="A6:M84" totalsRowShown="0" headerRowDxfId="383" dataDxfId="384" headerRowBorderDxfId="397" tableBorderDxfId="398">
  <autoFilter ref="A6:M84" xr:uid="{3A8499B4-8EAD-419C-922C-296A28AF4A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23327CC3-2291-4A93-BC26-80C9FC6824C9}" name="שם המנפיק/שם נייר ערך "/>
    <tableColumn id="2" xr3:uid="{0265DCFD-B736-46E0-B98F-C607CE670B29}" name="מספר ני&quot;ע" dataDxfId="396"/>
    <tableColumn id="3" xr3:uid="{4E919C9E-013E-4C53-AE16-C8BC30D92EC6}" name="זירת מסחר" dataDxfId="395"/>
    <tableColumn id="4" xr3:uid="{FA905E16-761F-4EDA-A28A-B10BE924A63D}" name="מספר מנפיק" dataDxfId="394"/>
    <tableColumn id="5" xr3:uid="{A9C5F400-04E9-4B68-8BE8-CCF53EA183D8}" name="ענף מסחר" dataDxfId="393"/>
    <tableColumn id="6" xr3:uid="{940E3905-76FF-4B5F-84CA-A4E53494B907}" name="סוג מטבע" dataDxfId="392"/>
    <tableColumn id="7" xr3:uid="{D037192B-2497-40C9-8D0D-DF01B5DAB00F}" name="ערך נקוב****" dataDxfId="391"/>
    <tableColumn id="8" xr3:uid="{4693A064-95ED-445C-8DA1-CA866E6FB4F8}" name="שער***" dataDxfId="390"/>
    <tableColumn id="9" xr3:uid="{32CDCAC5-ED9F-4D32-A9B2-215CA2B2FED7}" name="פדיון/ריבית/דיבידנד לקבל*****  " dataDxfId="389"/>
    <tableColumn id="10" xr3:uid="{792A3BC6-1AA6-4862-8217-F217AB03F540}" name="שווי שוק" dataDxfId="388"/>
    <tableColumn id="11" xr3:uid="{2C5881B9-8DB1-4259-A53B-2399C908F6AD}" name="שעור מערך נקוב מונפק" dataDxfId="387"/>
    <tableColumn id="12" xr3:uid="{B5CC9CF0-EE40-450B-A228-F2A3D8EBF62A}" name="שעור מנכסי אפיק ההשקעה" dataDxfId="386"/>
    <tableColumn id="13" xr3:uid="{F22A34A6-0A7F-42F2-8D28-2897052A3317}" name="שעור מסך נכסי השקעה**" dataDxfId="385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8EFFEEB-2157-4D82-927B-46E138C7E24D}" name="RowTitleRegion1.a1.b4.1" displayName="_RowTitleRegion1.a1.b4.1_4" ref="A1:B4" totalsRowShown="0" tableBorderDxfId="382">
  <autoFilter ref="A1:B4" xr:uid="{48EFFEEB-2157-4D82-927B-46E138C7E24D}">
    <filterColumn colId="0" hiddenButton="1"/>
    <filterColumn colId="1" hiddenButton="1"/>
  </autoFilter>
  <tableColumns count="2">
    <tableColumn id="1" xr3:uid="{5BBD5D2B-BC76-4400-A502-74DB370AA3E9}" name="תאריך הדיווח" dataDxfId="381" dataCellStyle="Normal_2007-16618"/>
    <tableColumn id="2" xr3:uid="{988572A8-2C3F-4AA5-9358-3A3AE6800E23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A2C7009-E876-4DED-A82D-A2F4BB493ED9}" name="TitleRegion1.a6.n40.1" displayName="TitleRegion1.a6.n40.1" ref="A6:N40" totalsRowShown="0" headerRowDxfId="364" dataDxfId="365" headerRowBorderDxfId="379" tableBorderDxfId="380">
  <autoFilter ref="A6:N40" xr:uid="{FA2C7009-E876-4DED-A82D-A2F4BB493E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C8DAA14-FB11-409A-A8AC-6EA13897B09B}" name="שם המנפיק/שם נייר ערך "/>
    <tableColumn id="2" xr3:uid="{2F75660E-2B86-41C3-9AA1-4B2A79C4109A}" name="מספר ני&quot;ע" dataDxfId="378"/>
    <tableColumn id="3" xr3:uid="{0E9A54E4-43E8-40D8-A9D7-B9F2E39DA289}" name="זירת מסחר" dataDxfId="377"/>
    <tableColumn id="4" xr3:uid="{A6D1D2A1-C37D-4C30-BB1E-5FA5A2827B83}" name="מספר מנפיק" dataDxfId="376"/>
    <tableColumn id="5" xr3:uid="{7BC61F2D-4830-486E-A5A2-47CD8A017DBA}" name="ענף מסחר" dataDxfId="375"/>
    <tableColumn id="6" xr3:uid="{00CAE235-4537-4D25-8FD4-BFD4D50A6E84}" name="דירוג" dataDxfId="374"/>
    <tableColumn id="7" xr3:uid="{27E05CD5-66E9-4DDD-9455-62D368F72DCA}" name="שם מדרג" dataDxfId="373"/>
    <tableColumn id="8" xr3:uid="{947A8001-5F73-4340-B94D-E68A76D18911}" name="סוג מטבע" dataDxfId="372"/>
    <tableColumn id="9" xr3:uid="{F075A7CD-6713-4690-A027-67BFCE0692C6}" name="ערך נקוב****" dataDxfId="371"/>
    <tableColumn id="10" xr3:uid="{E50EB4A5-3717-4F06-955B-B6079965F6EE}" name="שער***" dataDxfId="370"/>
    <tableColumn id="11" xr3:uid="{A9705108-8DA3-45A9-B92F-D2993E5D66FE}" name="שווי שוק" dataDxfId="369"/>
    <tableColumn id="12" xr3:uid="{008727A7-98D5-4A04-8C31-DC98B8906FFB}" name="שעור מערך נקוב מונפק" dataDxfId="368"/>
    <tableColumn id="13" xr3:uid="{15800863-AD7C-46B2-AC72-31D5E2942028}" name="שעור מנכסי אפיק ההשקעה" dataDxfId="367"/>
    <tableColumn id="14" xr3:uid="{B47CEBAF-D2A6-4A5C-B293-6B269C14A20D}" name="שעור מסך נכסי השקעה**" dataDxfId="366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1D99890-83B9-432C-96CB-81A58623797E}" name="RowTitleRegion1.a1.b4.1" displayName="_RowTitleRegion1.a1.b4.1_5" ref="A1:B4" totalsRowShown="0" tableBorderDxfId="363">
  <autoFilter ref="A1:B4" xr:uid="{51D99890-83B9-432C-96CB-81A58623797E}">
    <filterColumn colId="0" hiddenButton="1"/>
    <filterColumn colId="1" hiddenButton="1"/>
  </autoFilter>
  <tableColumns count="2">
    <tableColumn id="1" xr3:uid="{6DD4B856-8C5E-4B50-91DE-506894B0E792}" name="תאריך הדיווח" dataDxfId="362" dataCellStyle="Normal_2007-16618"/>
    <tableColumn id="2" xr3:uid="{954B1703-CACF-4765-B4DF-EDBC92EA0D29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1F5CD16-0A5C-471A-98DF-E81CE9CCB8DE}" name="TitleRegion1.a6.k19.1" displayName="TitleRegion1.a6.k19.1" ref="A6:K19" totalsRowShown="0" headerRowDxfId="348" dataDxfId="349" headerRowBorderDxfId="360" tableBorderDxfId="361">
  <autoFilter ref="A6:K19" xr:uid="{51F5CD16-0A5C-471A-98DF-E81CE9CCB8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31A7A5F-FC95-40BA-B99E-8BCF52D931E4}" name="שם המנפיק/שם נייר ערך"/>
    <tableColumn id="2" xr3:uid="{A1822971-DA40-4C56-B24E-5816D78012E5}" name="מספר ני&quot;ע" dataDxfId="359"/>
    <tableColumn id="3" xr3:uid="{4B2C533F-6EF3-45D4-BE98-229AEDC94333}" name="זירת מסחר" dataDxfId="358"/>
    <tableColumn id="4" xr3:uid="{DA3F3FD7-69E2-4C0F-B66F-82D860B23F8E}" name="ענף מסחר" dataDxfId="357"/>
    <tableColumn id="5" xr3:uid="{8D19D4D6-494F-4664-AAE3-C373A1387B9A}" name="סוג מטבע" dataDxfId="356"/>
    <tableColumn id="6" xr3:uid="{721C4101-C022-4DD4-9BCB-CCABDB11FFC4}" name="ערך נקוב****" dataDxfId="355"/>
    <tableColumn id="7" xr3:uid="{7E9D0EBC-6AD5-4385-88F9-39FE81167CF2}" name="שער***" dataDxfId="354"/>
    <tableColumn id="8" xr3:uid="{04B822EB-1D89-4797-9DED-C192D4BC75EB}" name="שווי שוק" dataDxfId="353"/>
    <tableColumn id="9" xr3:uid="{E4E0E11C-AEEB-41FC-BB0F-094086410D6A}" name="שעור מערך נקוב מונפק" dataDxfId="352"/>
    <tableColumn id="10" xr3:uid="{3C59C1A7-D554-49C1-82AB-E51060C34160}" name="שעור מנכסי אפיק ההשקעה" dataDxfId="351"/>
    <tableColumn id="11" xr3:uid="{251AD85A-C0EA-46A6-8810-6DF2EBE083ED}" name="שעור מסך נכסי השקעה**" dataDxfId="350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FB340A1-3CD3-4220-91E9-1258AA3F7A60}" name="RowTitleRegion1.a1.b4.1" displayName="_RowTitleRegion1.a1.b4.1_6" ref="A1:B4" totalsRowShown="0" tableBorderDxfId="347">
  <autoFilter ref="A1:B4" xr:uid="{0FB340A1-3CD3-4220-91E9-1258AA3F7A60}">
    <filterColumn colId="0" hiddenButton="1"/>
    <filterColumn colId="1" hiddenButton="1"/>
  </autoFilter>
  <tableColumns count="2">
    <tableColumn id="1" xr3:uid="{F24A30B0-8E8C-434C-8A7C-8E7D982208DC}" name="תאריך הדיווח" dataDxfId="346" dataCellStyle="Normal_2007-16618"/>
    <tableColumn id="2" xr3:uid="{9E944972-6968-4F28-BE7E-148C1E8D2253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C29F21E-5119-42AD-B919-BB9783226C16}" name="TitleRegion1.a6.k34.1" displayName="TitleRegion1.a6.k34.1" ref="A6:K34" totalsRowShown="0" headerRowDxfId="332" dataDxfId="333" headerRowBorderDxfId="344" tableBorderDxfId="345">
  <autoFilter ref="A6:K34" xr:uid="{AC29F21E-5119-42AD-B919-BB9783226C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E78E1C7-8A20-44A9-8824-952DEFEB501D}" name="שם המנפיק/שם נייר ערך"/>
    <tableColumn id="2" xr3:uid="{63BC56BB-3DBB-4EB7-902E-3A8C2920278A}" name="מספר ני&quot;ע" dataDxfId="343"/>
    <tableColumn id="3" xr3:uid="{705C2B07-933C-427D-8EFD-9D44842019BA}" name="זירת מסחר" dataDxfId="342"/>
    <tableColumn id="4" xr3:uid="{1897AB73-09C9-4299-AD67-D50F55054CF3}" name="ענף מסחר" dataDxfId="341"/>
    <tableColumn id="5" xr3:uid="{EAC92394-C0F5-4FC5-AAC1-175ED1B3E75F}" name="סוג מטבע" dataDxfId="340"/>
    <tableColumn id="6" xr3:uid="{14C3DC89-F881-4BD9-AA00-ABD752AA4064}" name="ערך נקוב****" dataDxfId="339"/>
    <tableColumn id="7" xr3:uid="{FE023C80-D79E-434F-BEDB-B57892F0C48F}" name="שער***" dataDxfId="338"/>
    <tableColumn id="8" xr3:uid="{C72D533D-0836-4257-8032-03DA3C11C664}" name="שווי שוק" dataDxfId="337"/>
    <tableColumn id="9" xr3:uid="{261D0BE4-14A5-465F-9D04-1B41813DFDBF}" name="שעור מערך נקוב מונפק" dataDxfId="336"/>
    <tableColumn id="10" xr3:uid="{0E11F386-8070-45BD-B50D-EC10917ED1D6}" name="שעור מנכסי אפיק ההשקעה" dataDxfId="335"/>
    <tableColumn id="11" xr3:uid="{EE33F720-ADC0-485A-89B0-F4069182F5C4}" name="שעור מסך נכסי השקעה**" dataDxfId="334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3EECF58-D58C-43C2-AED0-07AEF390AFD8}" name="RowTitleRegion1.a1.b4.1" displayName="_RowTitleRegion1.a1.b4.1_7" ref="A1:B4" totalsRowShown="0" tableBorderDxfId="331">
  <autoFilter ref="A1:B4" xr:uid="{03EECF58-D58C-43C2-AED0-07AEF390AFD8}">
    <filterColumn colId="0" hiddenButton="1"/>
    <filterColumn colId="1" hiddenButton="1"/>
  </autoFilter>
  <tableColumns count="2">
    <tableColumn id="1" xr3:uid="{024E2832-19AF-47C0-B0E9-C9704CF4C42C}" name="תאריך הדיווח" dataDxfId="330" dataCellStyle="Normal_2007-16618"/>
    <tableColumn id="2" xr3:uid="{DBF0DFFD-5328-4492-BCB9-3BC674E655EA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54E5344-440E-4002-B22D-3A70CEF20CB5}" name="TitleRegion1.a6.j22.1" displayName="TitleRegion1.a6.j22.1" ref="A6:J22" totalsRowShown="0" headerRowDxfId="317" dataDxfId="318" headerRowBorderDxfId="328" tableBorderDxfId="329">
  <autoFilter ref="A6:J22" xr:uid="{E54E5344-440E-4002-B22D-3A70CEF20C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ED6E1B9-DA5C-4E45-8087-50F5D1B84DA1}" name="שם המנפיק/שם נייר ערך"/>
    <tableColumn id="2" xr3:uid="{01E42266-2915-4BA1-9106-FB09B5BBB5BB}" name="מספר ני&quot;ע" dataDxfId="327"/>
    <tableColumn id="3" xr3:uid="{725CB7BD-CC09-4E20-8E17-B150B09EE89F}" name="זירת מסחר" dataDxfId="326"/>
    <tableColumn id="4" xr3:uid="{01601641-B700-4B07-A189-F15D6CA23402}" name="ענף מסחר" dataDxfId="325"/>
    <tableColumn id="5" xr3:uid="{EE3FC04A-F157-4056-9704-5BBE9206B559}" name="סוג מטבע" dataDxfId="324"/>
    <tableColumn id="6" xr3:uid="{90CC390A-2FE0-4AFD-82D1-4E6B41EBDADA}" name="ערך נקוב****" dataDxfId="323"/>
    <tableColumn id="7" xr3:uid="{5272F32D-8D44-4F0E-852A-E29521096F2B}" name="שער***" dataDxfId="322"/>
    <tableColumn id="8" xr3:uid="{E46E79C0-A3B0-466B-83AD-2AF94E627528}" name="שווי שוק" dataDxfId="321"/>
    <tableColumn id="9" xr3:uid="{373ABE67-D236-4CA0-8B8C-EE36F9988D16}" name="שעור מנכסי אפיק ההשקעה" dataDxfId="320"/>
    <tableColumn id="10" xr3:uid="{34D3B904-101D-4FE9-A8C5-93FFA0736217}" name="שעור מסך נכסי השקעה**" dataDxfId="319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2D64369-DA1E-493D-BD66-D5150AD09D72}" name="RowTitleRegion1.a1.b4.1" displayName="_RowTitleRegion1.a1.b4.1_8" ref="A1:B4" totalsRowShown="0" tableBorderDxfId="316">
  <autoFilter ref="A1:B4" xr:uid="{12D64369-DA1E-493D-BD66-D5150AD09D72}">
    <filterColumn colId="0" hiddenButton="1"/>
    <filterColumn colId="1" hiddenButton="1"/>
  </autoFilter>
  <tableColumns count="2">
    <tableColumn id="1" xr3:uid="{F114B987-6FB0-4803-AA9E-4561F9459B92}" name="תאריך הדיווח" dataDxfId="315" dataCellStyle="Normal_2007-16618"/>
    <tableColumn id="2" xr3:uid="{D7D5F787-7925-4D11-B0F5-3E5CF73BE807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489D5A9-6B1C-47CD-8B90-461B4B841C41}" name="TitleRegion1.a6.p33.1" displayName="TitleRegion1.a6.p33.1" ref="A6:P33" totalsRowShown="0" headerRowDxfId="296" dataDxfId="297" headerRowBorderDxfId="313" tableBorderDxfId="314">
  <autoFilter ref="A6:P33" xr:uid="{6489D5A9-6B1C-47CD-8B90-461B4B841C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FF6FCD1D-04B8-4FF1-9A5C-09827C151E8B}" name="שם המנפיק/שם נייר ערך"/>
    <tableColumn id="2" xr3:uid="{2A5F33DC-B335-4346-AFB7-005368BD37CF}" name="מספר ני&quot;ע" dataDxfId="312"/>
    <tableColumn id="3" xr3:uid="{78C0B00F-9846-4932-88D9-EF7A67EA1737}" name="נכס הבסיס" dataDxfId="311"/>
    <tableColumn id="4" xr3:uid="{A7244DDA-5F30-4A09-8179-393E8765DB82}" name="דירוג" dataDxfId="310"/>
    <tableColumn id="5" xr3:uid="{DCC7C5EF-55FA-4401-A7F3-5A1C6EB19DA9}" name="שם מדרג" dataDxfId="309"/>
    <tableColumn id="6" xr3:uid="{5E7075AC-935B-4EDA-9333-F6359BD9A2F9}" name="תאריך רכישה" dataDxfId="308"/>
    <tableColumn id="7" xr3:uid="{4BB9676D-8564-421C-8578-3C9232C52753}" name="מח&quot;מ" dataDxfId="307"/>
    <tableColumn id="8" xr3:uid="{E9117F27-EA9F-4AF3-B7C1-ED052C01E665}" name="סוג מטבע" dataDxfId="306"/>
    <tableColumn id="9" xr3:uid="{6207AD10-097A-4B4D-8E81-05B18D8B889E}" name="שיעור ריבית" dataDxfId="305"/>
    <tableColumn id="10" xr3:uid="{135A4640-12ED-4105-8F6C-AF748DAB0484}" name="תשואה לפידיון" dataDxfId="304"/>
    <tableColumn id="11" xr3:uid="{1B8F1832-490C-4A00-ADA1-A65BC30BC946}" name="ערך נקוב****" dataDxfId="303"/>
    <tableColumn id="12" xr3:uid="{9A698D1E-E516-45E5-B8F3-7CF06FA7F7DA}" name="שער***" dataDxfId="302"/>
    <tableColumn id="13" xr3:uid="{E38971E8-119B-4F03-9238-78D6F4EE48A0}" name="שווי שוק" dataDxfId="301"/>
    <tableColumn id="14" xr3:uid="{770DD1E0-6978-45E8-AC89-9E8B7B4F7DE8}" name="שעור מערך נקוב מונפק" dataDxfId="300"/>
    <tableColumn id="15" xr3:uid="{E0D0760B-89FE-438E-867E-DD2F3936286A}" name="שעור מנכסי אפיק ההשקעה" dataDxfId="299"/>
    <tableColumn id="16" xr3:uid="{94E21071-BB66-4F37-9C76-E837D4E321F1}" name="שעור מסך נכסי השקעה**" dataDxfId="298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452E1E6-8139-4309-B2FA-48F780A9C312}" name="RowTitleRegion1.a1.b4.1" displayName="_RowTitleRegion1.a1.b4.1_9" ref="A1:B4" totalsRowShown="0" tableBorderDxfId="295">
  <autoFilter ref="A1:B4" xr:uid="{9452E1E6-8139-4309-B2FA-48F780A9C312}">
    <filterColumn colId="0" hiddenButton="1"/>
    <filterColumn colId="1" hiddenButton="1"/>
  </autoFilter>
  <tableColumns count="2">
    <tableColumn id="1" xr3:uid="{8BAACE12-3B2C-4E65-91C8-C759B7F83D5E}" name="תאריך הדיווח" dataDxfId="294" dataCellStyle="Normal_2007-16618"/>
    <tableColumn id="2" xr3:uid="{DBCAEB10-80A9-4BE6-92BB-EB9287EBF56A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80132D9-B786-43B3-BD00-BF87E8445B02}" name="TitleRegion1.a6.o32.1" displayName="TitleRegion1.a6.o32.1" ref="A6:O32" totalsRowShown="0" headerRowDxfId="276" dataDxfId="277" headerRowBorderDxfId="292" tableBorderDxfId="293">
  <autoFilter ref="A6:O32" xr:uid="{580132D9-B786-43B3-BD00-BF87E8445B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7FD69CC-A220-4FD4-ABD9-00BE11DC97A3}" name="שם המנפיק/שם נייר ערך"/>
    <tableColumn id="2" xr3:uid="{14ADF303-6CB5-44D2-957D-DADE4A12A510}" name="מספר ני&quot;ע" dataDxfId="291"/>
    <tableColumn id="3" xr3:uid="{30EFA054-4420-49E0-9607-D0E2977392F2}" name="דירוג" dataDxfId="290"/>
    <tableColumn id="4" xr3:uid="{6A9DBDEE-2864-4F67-B574-B5F1A77F0ED4}" name="שם מדרג" dataDxfId="289"/>
    <tableColumn id="5" xr3:uid="{8A57208D-6BCB-42E2-BE99-AAFB66136612}" name="תאריך רכישה" dataDxfId="288"/>
    <tableColumn id="6" xr3:uid="{B4858887-3251-4E60-AB51-96FE0127797F}" name="מח&quot;מ" dataDxfId="287"/>
    <tableColumn id="7" xr3:uid="{F9363B54-5134-49F8-A332-D2C80552120D}" name="סוג מטבע" dataDxfId="286"/>
    <tableColumn id="8" xr3:uid="{B1748B3F-5B19-4BCB-BD45-20803DA3FDBD}" name="שיעור ריבית" dataDxfId="285"/>
    <tableColumn id="9" xr3:uid="{56BFB770-B22A-4C72-BF0A-E24448A21C94}" name="תשואה לפידיון" dataDxfId="284"/>
    <tableColumn id="10" xr3:uid="{85C542CD-8528-47E4-BC01-4CC38D1AFA2C}" name="ערך נקוב****" dataDxfId="283"/>
    <tableColumn id="11" xr3:uid="{092A66BF-6BDF-4846-B1A4-207B1852FC15}" name="שער***" dataDxfId="282"/>
    <tableColumn id="12" xr3:uid="{C645C768-5E6D-4BBC-88A6-11DD2E7BDE70}" name="שווי הוגן" dataDxfId="281"/>
    <tableColumn id="13" xr3:uid="{D271CFC4-4463-4E78-A0AE-B4723AA44A66}" name="שעור מערך נקוב מונפק" dataDxfId="280"/>
    <tableColumn id="14" xr3:uid="{2074F059-0E95-410B-BB8D-FF3AF980B1B4}" name="שעור מנכסי אפיק ההשקעה" dataDxfId="279"/>
    <tableColumn id="15" xr3:uid="{4A4DD362-A84F-416B-AE7A-ECDB2AD08953}" name="שעור מסך נכסי השקעה**" dataDxfId="278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5D9DB40-B570-408F-A323-A471CF7F76E2}" name="RowTitleRegion1.a1.b4.1" displayName="_RowTitleRegion1.a1.b4.1_10" ref="A1:B4" totalsRowShown="0" tableBorderDxfId="275">
  <autoFilter ref="A1:B4" xr:uid="{E5D9DB40-B570-408F-A323-A471CF7F76E2}">
    <filterColumn colId="0" hiddenButton="1"/>
    <filterColumn colId="1" hiddenButton="1"/>
  </autoFilter>
  <tableColumns count="2">
    <tableColumn id="1" xr3:uid="{D1CE7F58-757D-43D0-9659-48AE835B3A57}" name="תאריך הדיווח" dataDxfId="274" dataCellStyle="Normal_2007-16618"/>
    <tableColumn id="2" xr3:uid="{143663B3-8CCF-434E-B59C-A2C1E5DA7B5E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01279EE-FF42-4EA2-AC61-8B80D92C350C}" name="TitleRegion1.a6.r27.1" displayName="TitleRegion1.a6.r27.1" ref="A6:R27" totalsRowShown="0" headerRowDxfId="253" dataDxfId="254" headerRowBorderDxfId="272" tableBorderDxfId="273">
  <autoFilter ref="A6:R27" xr:uid="{B01279EE-FF42-4EA2-AC61-8B80D92C35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42AA9B04-E185-4599-B5D5-A7AD97120216}" name="שם המנפיק/שם נייר ערך"/>
    <tableColumn id="2" xr3:uid="{C57F2DAA-4196-4C83-B895-5756AD1DAD56}" name="מספר ני&quot;ע" dataDxfId="271"/>
    <tableColumn id="3" xr3:uid="{0A86D5F5-7829-4599-86E8-1A764FFEC60A}" name="ספק המידע" dataDxfId="270"/>
    <tableColumn id="4" xr3:uid="{BB60A4E2-24F7-4DC5-AC5F-7E2948DFB3E5}" name="מספר מנפיק" dataDxfId="269"/>
    <tableColumn id="5" xr3:uid="{EC12F785-C647-4250-9F94-698742544679}" name="ענף מסחר" dataDxfId="268"/>
    <tableColumn id="6" xr3:uid="{5DA13C1B-BC00-4072-9AED-56C68D3D0442}" name="דירוג" dataDxfId="267"/>
    <tableColumn id="7" xr3:uid="{BB20C23A-0FC9-4AA8-B011-1A81D137A31C}" name="שם מדרג" dataDxfId="266"/>
    <tableColumn id="8" xr3:uid="{D1411CB4-1330-4E6C-8FB5-9FF01ECE8D8E}" name="תאריך רכישה" dataDxfId="265"/>
    <tableColumn id="9" xr3:uid="{CAFD51CA-0ECA-42F8-B048-6A28155DD509}" name="מח&quot;מ" dataDxfId="264"/>
    <tableColumn id="10" xr3:uid="{6B2263EF-02C4-44DF-BC04-62406F2DF072}" name="סוג מטבע" dataDxfId="263"/>
    <tableColumn id="11" xr3:uid="{85289A90-DD1B-4D89-8BD1-994FC141CF41}" name="שיעור ריבית" dataDxfId="262"/>
    <tableColumn id="12" xr3:uid="{2369DBE4-08F3-4DA5-8897-4F7C1023B1E4}" name="תשואה לפידיון" dataDxfId="261"/>
    <tableColumn id="13" xr3:uid="{16400975-A2A2-49F1-A070-5C4308E70EE6}" name="ערך נקוב****" dataDxfId="260"/>
    <tableColumn id="14" xr3:uid="{76A7B2CE-8632-450F-895B-675B81598F6E}" name="שער***" dataDxfId="259"/>
    <tableColumn id="15" xr3:uid="{4E000A94-8AA1-42E5-9A7E-1B921F9AF427}" name="שווי הוגן" dataDxfId="258"/>
    <tableColumn id="16" xr3:uid="{516143D4-26E4-424F-8089-5FF969685428}" name="שעור מערך נקוב מונפק" dataDxfId="257"/>
    <tableColumn id="17" xr3:uid="{705E0EEF-14C3-4FE8-A7F6-4DD231EC3BAA}" name="שעור מנכסי אפיק ההשקעה" dataDxfId="256"/>
    <tableColumn id="18" xr3:uid="{C721138C-C177-4054-8655-305AA10B1D99}" name="שעור מסך נכסי השקעה**" dataDxfId="255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E7D130B-EA9A-4CFC-885A-17D42664EC0E}" name="RowTitleRegion1.a1.b4.1" displayName="_RowTitleRegion1.a1.b4.1_11" ref="A1:B4" totalsRowShown="0" tableBorderDxfId="252">
  <autoFilter ref="A1:B4" xr:uid="{3E7D130B-EA9A-4CFC-885A-17D42664EC0E}">
    <filterColumn colId="0" hiddenButton="1"/>
    <filterColumn colId="1" hiddenButton="1"/>
  </autoFilter>
  <tableColumns count="2">
    <tableColumn id="1" xr3:uid="{EF668F72-B487-498F-9FF0-EF8C4C1FD9D8}" name="תאריך הדיווח" dataDxfId="251" dataCellStyle="Normal_2007-16618"/>
    <tableColumn id="2" xr3:uid="{3E3790DE-56FA-495E-8DD1-41E258B64828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6E59FC1-9B2C-4928-BD95-B58F27A224EC}" name="TitleRegion1.a6.r27.1" displayName="TitleRegion1.a6.r27.1_" ref="A6:R27" totalsRowShown="0" headerRowDxfId="230" dataDxfId="231" headerRowBorderDxfId="249" tableBorderDxfId="250">
  <autoFilter ref="A6:R27" xr:uid="{36E59FC1-9B2C-4928-BD95-B58F27A224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8BBA3DDD-5C8D-4BF2-9D6C-041D1CB51E86}" name="שם המנפיק/שם נייר ערך"/>
    <tableColumn id="2" xr3:uid="{BA686A32-10F8-4EA0-860E-A770392612BE}" name="מספר ני&quot;ע" dataDxfId="248"/>
    <tableColumn id="3" xr3:uid="{3D07A5E9-A334-4E7E-8E4A-3239639FED33}" name="ספק המידע" dataDxfId="247"/>
    <tableColumn id="4" xr3:uid="{6B9F22AF-432A-4E90-A427-BFCFF537CEE9}" name="מספר מנפיק" dataDxfId="246"/>
    <tableColumn id="5" xr3:uid="{CB4D5C91-A282-4410-A1C9-31AAAA91CB86}" name="ענף מסחר" dataDxfId="245"/>
    <tableColumn id="6" xr3:uid="{769BE415-4DC6-49C4-A299-EE7BB163C2BF}" name="דירוג" dataDxfId="244"/>
    <tableColumn id="7" xr3:uid="{6906E904-F20C-43A9-9DC7-D0284807F63C}" name="שם מדרג" dataDxfId="243"/>
    <tableColumn id="8" xr3:uid="{368316E8-8F12-4215-B59A-0313F5A3260A}" name="תאריך רכישה" dataDxfId="242"/>
    <tableColumn id="9" xr3:uid="{5F99A38A-1331-432C-B1FD-E9FC39FAC829}" name="מח&quot;מ" dataDxfId="241"/>
    <tableColumn id="10" xr3:uid="{A590644C-2DE2-4B04-8F61-6BF321DDC93B}" name="סוג מטבע" dataDxfId="240"/>
    <tableColumn id="11" xr3:uid="{B8CA7326-9C42-4627-A292-3661EA2F1B47}" name="שיעור ריבית" dataDxfId="239"/>
    <tableColumn id="12" xr3:uid="{1AFECB72-2006-441D-AC52-C0588092F986}" name="תשואה לפידיון" dataDxfId="238"/>
    <tableColumn id="13" xr3:uid="{57CABB58-593F-45F6-BA81-3F1470908C16}" name="ערך נקוב****" dataDxfId="237"/>
    <tableColumn id="14" xr3:uid="{BE5D04CA-3EB0-4F71-9B26-79EFAA45625C}" name="שער***" dataDxfId="236"/>
    <tableColumn id="15" xr3:uid="{C0E13F51-710B-42A6-A641-4025278FECD5}" name="שווי הוגן" dataDxfId="235"/>
    <tableColumn id="16" xr3:uid="{CFA3A109-1D9F-46A5-B562-FBD7447EAB54}" name="שעור מערך נקוב מונפק" dataDxfId="234"/>
    <tableColumn id="17" xr3:uid="{9CFC8029-9116-42A5-8E73-AC794429C403}" name="שעור מנכסי אפיק ההשקעה" dataDxfId="233"/>
    <tableColumn id="18" xr3:uid="{B36749E4-1604-4687-AF45-5D17E5DD5911}" name="שעור מסך נכסי השקעה**" dataDxfId="232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706F705-A532-4E1B-81D2-52918279383A}" name="RowTitleRegion1.a1.b4.1" displayName="_RowTitleRegion1.a1.b4.1_12" ref="A1:B4" totalsRowShown="0" tableBorderDxfId="229">
  <autoFilter ref="A1:B4" xr:uid="{B706F705-A532-4E1B-81D2-52918279383A}">
    <filterColumn colId="0" hiddenButton="1"/>
    <filterColumn colId="1" hiddenButton="1"/>
  </autoFilter>
  <tableColumns count="2">
    <tableColumn id="1" xr3:uid="{A7179B13-18CC-4F2F-B585-7837A08E3310}" name="תאריך הדיווח" dataDxfId="228" dataCellStyle="Normal_2007-16618"/>
    <tableColumn id="2" xr3:uid="{438D544B-61E1-4D7C-8AC3-5F9A6EE613BD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421C814-1F8F-4E53-BC14-B701A1676DF6}" name="TitleRegion1.a6.l20.1" displayName="TitleRegion1.a6.l20.1" ref="A6:L20" totalsRowShown="0" headerRowDxfId="213" dataDxfId="214" headerRowBorderDxfId="226" tableBorderDxfId="227">
  <autoFilter ref="A6:L20" xr:uid="{F421C814-1F8F-4E53-BC14-B701A1676D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B8F04F2-4064-4070-884F-4176B1E1DC02}" name="שם המנפיק/שם נייר ערך"/>
    <tableColumn id="2" xr3:uid="{A738BBDE-501E-409A-90F7-BAD0763124CC}" name="מספר ני&quot;ע" dataDxfId="225"/>
    <tableColumn id="3" xr3:uid="{26B337FA-74AF-419F-BF41-3022E575DB1E}" name="ספק המידע" dataDxfId="224"/>
    <tableColumn id="4" xr3:uid="{AE77A4E2-BD05-4CF8-981F-DC75AFCF4E9E}" name="מספר מנפיק" dataDxfId="223"/>
    <tableColumn id="5" xr3:uid="{49C84C32-CBBD-4EA9-BCC6-2BFA90437689}" name="ענף מסחר" dataDxfId="222"/>
    <tableColumn id="6" xr3:uid="{9EA23392-FE9F-4596-84B0-5EF53398E25F}" name="סוג מטבע" dataDxfId="221"/>
    <tableColumn id="7" xr3:uid="{27E92A70-2803-4FAE-85A0-83B1E93BDE85}" name="ערך נקוב****" dataDxfId="220"/>
    <tableColumn id="8" xr3:uid="{950280EC-5D70-4EF4-B6B6-E9319D14D6CB}" name="שער***" dataDxfId="219"/>
    <tableColumn id="9" xr3:uid="{E0BDCDC5-EE9D-42B5-BE5B-555C6387310B}" name="שווי הוגן" dataDxfId="218"/>
    <tableColumn id="10" xr3:uid="{5338F654-DDE1-47D8-A577-8244CAF0AE63}" name="שעור מערך נקוב מונפק" dataDxfId="217"/>
    <tableColumn id="11" xr3:uid="{2ACB610D-164E-4102-8F55-A42CC467FAED}" name="שעור מנכסי אפיק ההשקעה" dataDxfId="216"/>
    <tableColumn id="12" xr3:uid="{23EB9FB4-7860-4995-8ACB-DFF77675FCB4}" name="שעור מסך נכסי השקעה**" dataDxfId="215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194ADA2-F66E-44F3-8643-FACE6C63BEE0}" name="RowTitleRegion1.a1.b4.1" displayName="_RowTitleRegion1.a1.b4.1_13" ref="A1:B4" totalsRowShown="0" tableBorderDxfId="212">
  <autoFilter ref="A1:B4" xr:uid="{F194ADA2-F66E-44F3-8643-FACE6C63BEE0}">
    <filterColumn colId="0" hiddenButton="1"/>
    <filterColumn colId="1" hiddenButton="1"/>
  </autoFilter>
  <tableColumns count="2">
    <tableColumn id="1" xr3:uid="{4A560312-5EBA-4984-A558-8B74FABD98CD}" name="תאריך הדיווח" dataDxfId="211" dataCellStyle="Normal_2007-16618"/>
    <tableColumn id="2" xr3:uid="{4B4F8909-C8F8-44E7-AF43-677843668C47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D1ADE6B-AAA2-4358-83F7-A7EB34DCC627}" name="TitleRegion1.a6.j31.1" displayName="TitleRegion1.a6.j31.1" ref="A6:J31" totalsRowShown="0" headerRowDxfId="198" dataDxfId="199" headerRowBorderDxfId="209" tableBorderDxfId="210">
  <autoFilter ref="A6:J31" xr:uid="{DD1ADE6B-AAA2-4358-83F7-A7EB34DCC6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FA00F06-0B7C-405F-9F27-D8C120B3777E}" name="שם המנפיק/שם נייר ערך"/>
    <tableColumn id="2" xr3:uid="{A8C5D39A-21FD-4315-95BF-E46BF64E705F}" name="מספר ני&quot;ע" dataDxfId="208"/>
    <tableColumn id="3" xr3:uid="{A23A61A0-EEDA-4CF1-92CF-578E3D6F8668}" name="סוג מטבע" dataDxfId="207"/>
    <tableColumn id="4" xr3:uid="{B94A41A9-DFE7-4386-821B-D206093D0606}" name="תאריך רכישה" dataDxfId="206"/>
    <tableColumn id="5" xr3:uid="{45D7F88F-7813-4B3C-BB4D-8F7DBB34C907}" name="ערך נקוב****" dataDxfId="205"/>
    <tableColumn id="6" xr3:uid="{A9E43DCB-0BF2-46B3-ADFB-32611A8ABFCB}" name="שער***" dataDxfId="204"/>
    <tableColumn id="7" xr3:uid="{E412E4EE-4559-4C88-ADAF-18273E3D4ECD}" name="שווי הוגן" dataDxfId="203"/>
    <tableColumn id="8" xr3:uid="{0FA63F30-06D0-4366-A9B4-E89588E71F7A}" name="שעור מערך נקוב מונפק" dataDxfId="202"/>
    <tableColumn id="9" xr3:uid="{B1E184BE-5DAF-4F30-BDD1-B1BB2FBCB898}" name="שעור מנכסי אפיק ההשקעה" dataDxfId="201"/>
    <tableColumn id="10" xr3:uid="{B89A4FFB-23F4-4EFC-9F67-3F9D81D9CB31}" name="שעור מסך נכסי השקעה**" dataDxfId="200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F6052C-5358-4957-B556-FA3A51549FF5}" name="RowTitleRegion1.a1.b4.1" displayName="_RowTitleRegion1.a1.b4.1_14" ref="A1:B4" totalsRowShown="0" tableBorderDxfId="197">
  <autoFilter ref="A1:B4" xr:uid="{50F6052C-5358-4957-B556-FA3A51549FF5}">
    <filterColumn colId="0" hiddenButton="1"/>
    <filterColumn colId="1" hiddenButton="1"/>
  </autoFilter>
  <tableColumns count="2">
    <tableColumn id="1" xr3:uid="{38BC0FDA-CD76-4326-8FBF-5E91A5575DE7}" name="תאריך הדיווח" dataDxfId="196" dataCellStyle="Normal_2007-16618"/>
    <tableColumn id="2" xr3:uid="{256904C2-1390-4F7E-AE6B-E1BFCAA43911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0311FE0-6A90-48E8-B3EC-CC07EDFDA169}" name="TitleRegion1.a6.k17.1" displayName="TitleRegion1.a6.k17.1" ref="A6:K17" totalsRowShown="0" headerRowDxfId="182" dataDxfId="183" headerRowBorderDxfId="194" tableBorderDxfId="195">
  <autoFilter ref="A6:K17" xr:uid="{20311FE0-6A90-48E8-B3EC-CC07EDFDA1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343363D-F515-4958-A28F-DD747CF41945}" name="שם המנפיק/שם נייר ערך"/>
    <tableColumn id="2" xr3:uid="{F53CA792-C79E-4F96-8A77-2B78A7D84604}" name="מספר ני&quot;ע" dataDxfId="193"/>
    <tableColumn id="3" xr3:uid="{84FAC984-FDF7-444B-B4B3-4190FD5BF17B}" name="ענף מסחר" dataDxfId="192"/>
    <tableColumn id="4" xr3:uid="{A3778EE9-F2C7-4A2F-96C8-A696BDE16207}" name="סוג מטבע" dataDxfId="191"/>
    <tableColumn id="5" xr3:uid="{C777A65B-2BE1-4B08-8135-4B37E2939BD4}" name="תאריך רכישה" dataDxfId="190"/>
    <tableColumn id="6" xr3:uid="{B14FF110-B5AA-4C24-83B5-CD62958DA920}" name="ערך נקוב****" dataDxfId="189"/>
    <tableColumn id="7" xr3:uid="{C092A205-944C-437A-A5F5-934D54CFF750}" name="שער***" dataDxfId="188"/>
    <tableColumn id="8" xr3:uid="{6F1A4496-8475-4826-8648-B3875CB7D8DF}" name="שווי הוגן" dataDxfId="187"/>
    <tableColumn id="9" xr3:uid="{F432C274-1066-4B7F-9988-D6F9E8109868}" name="שעור מערך נקוב מונפק" dataDxfId="186"/>
    <tableColumn id="10" xr3:uid="{E91BC68B-EDF7-4C83-A3BF-0B4B2E1AC8F2}" name="שעור מנכסי אפיק ההשקעה" dataDxfId="185"/>
    <tableColumn id="11" xr3:uid="{A21E72E4-F491-4EB9-8D53-51AA66D82D91}" name="שעור מסך נכסי השקעה**" dataDxfId="184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008BDE6-2B6F-447F-A8B7-DA80BEEB7C8C}" name="RowTitleRegion1.a1.b4.1" displayName="_RowTitleRegion1.a1.b4.1_15" ref="A1:B4" totalsRowShown="0" tableBorderDxfId="181">
  <autoFilter ref="A1:B4" xr:uid="{C008BDE6-2B6F-447F-A8B7-DA80BEEB7C8C}">
    <filterColumn colId="0" hiddenButton="1"/>
    <filterColumn colId="1" hiddenButton="1"/>
  </autoFilter>
  <tableColumns count="2">
    <tableColumn id="1" xr3:uid="{3C15CD91-2B40-459B-804F-036B89EAA14E}" name="תאריך הדיווח" dataDxfId="180" dataCellStyle="Normal_2007-16618"/>
    <tableColumn id="2" xr3:uid="{845933B5-CF1E-4876-8924-9A77B8B3B175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8FD4406-2DAD-424A-A39A-7BCE88A75778}" name="TitleRegion1.a6.k36.1" displayName="TitleRegion1.a6.k36.1" ref="A6:K36" totalsRowShown="0" headerRowDxfId="166" dataDxfId="167" headerRowBorderDxfId="178" tableBorderDxfId="179">
  <autoFilter ref="A6:K36" xr:uid="{E8FD4406-2DAD-424A-A39A-7BCE88A7577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EF3446B-A2A3-4FDB-A5C4-C566757D3F53}" name="שם המנפיק/שם נייר ערך"/>
    <tableColumn id="2" xr3:uid="{597A5DFB-4DD2-4DF2-B402-E4160F6E7CC1}" name="מספר ני&quot;ע" dataDxfId="177"/>
    <tableColumn id="3" xr3:uid="{232E44AE-F91B-45B1-A9CD-B0C1619C6BF1}" name="ענף מסחר" dataDxfId="176"/>
    <tableColumn id="4" xr3:uid="{DE30EEC2-A1C3-4A7D-8AB3-E5EF6CE323DA}" name="סוג מטבע" dataDxfId="175"/>
    <tableColumn id="5" xr3:uid="{43A45178-9B96-4152-B424-74128E73FC88}" name="תאריך רכישה" dataDxfId="174"/>
    <tableColumn id="6" xr3:uid="{A26400D8-C7C5-44CD-82F1-F846A87B90BE}" name="ערך נקוב****" dataDxfId="173"/>
    <tableColumn id="7" xr3:uid="{429C7406-035D-480E-8B06-DF56C20C3C4D}" name="שער***" dataDxfId="172"/>
    <tableColumn id="8" xr3:uid="{C4ABFF6D-8D77-4EC6-B166-AA83A1766693}" name="שווי הוגן" dataDxfId="171"/>
    <tableColumn id="9" xr3:uid="{1544E859-B8A3-4D45-891F-29805994E39B}" name="שעור מערך נקוב מונפק" dataDxfId="170"/>
    <tableColumn id="10" xr3:uid="{5A018BF7-DD9C-46D0-B205-343BD425A870}" name="שעור מנכסי אפיק ההשקעה" dataDxfId="169"/>
    <tableColumn id="11" xr3:uid="{8561CBEC-0402-4A30-AC16-7ED9B1DDB0EA}" name="שעור מסך נכסי השקעה**" dataDxfId="168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70074C-D626-4255-955C-B5EDE8A68178}" name="RowTitleRegion1.a1.b4.1" displayName="_RowTitleRegion1.a1.b4.1_16" ref="A1:B4" totalsRowShown="0" tableBorderDxfId="165">
  <autoFilter ref="A1:B4" xr:uid="{7A70074C-D626-4255-955C-B5EDE8A68178}">
    <filterColumn colId="0" hiddenButton="1"/>
    <filterColumn colId="1" hiddenButton="1"/>
  </autoFilter>
  <tableColumns count="2">
    <tableColumn id="1" xr3:uid="{DBF8AD42-54FB-4539-BA3D-F5ED4B27A64A}" name="תאריך הדיווח" dataDxfId="164" dataCellStyle="Normal_2007-16618"/>
    <tableColumn id="2" xr3:uid="{51BC661B-A6A5-4D78-B2D2-B9B0B28319E6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CEB86AC5-24AA-42FF-BE66-23664B666CB7}" name="TitleRegion1.a6.j280.1" displayName="TitleRegion1.a6.j280.1" ref="A6:J280" totalsRowShown="0" headerRowDxfId="155" headerRowBorderDxfId="162" tableBorderDxfId="163">
  <autoFilter ref="A6:J280" xr:uid="{CEB86AC5-24AA-42FF-BE66-23664B666C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AE4E128-0CC9-4E39-B98E-DDE2CF63CD75}" name="שם המנפיק/שם נייר ערך"/>
    <tableColumn id="2" xr3:uid="{1C42BFCA-C5DB-41F9-B974-C99CA3D309D0}" name="מספר ני&quot;ע"/>
    <tableColumn id="3" xr3:uid="{6120DD6B-59E1-42F1-89B7-7C28A6B47844}" name="ענף מסחר"/>
    <tableColumn id="4" xr3:uid="{6280B37E-0C62-450D-B74D-6A70581F618F}" name="סוג מטבע"/>
    <tableColumn id="5" xr3:uid="{0CB8D40D-6572-497F-8FF0-298C262CAF4B}" name="תאריך רכישה" dataDxfId="161"/>
    <tableColumn id="6" xr3:uid="{F2FDD876-490A-4642-876A-2A249B1195E2}" name="ערך נקוב****" dataDxfId="160"/>
    <tableColumn id="7" xr3:uid="{8C37C6AB-5F1A-4074-8AA9-8CC21745665C}" name="שער***" dataDxfId="159"/>
    <tableColumn id="8" xr3:uid="{29D9E0DC-C2BD-42CE-9058-86E2746046E3}" name="שווי הוגן" dataDxfId="158"/>
    <tableColumn id="9" xr3:uid="{CC7B09C1-E6B8-404D-A65C-637064B2F804}" name="שעור מנכסי אפיק ההשקעה" dataDxfId="157">
      <calculatedColumnFormula>H7/$H$9</calculatedColumnFormula>
    </tableColumn>
    <tableColumn id="10" xr3:uid="{273A49B3-36DD-4BEA-AD9B-B02187E759A4}" name="שעור מסך נכסי השקעה**" dataDxfId="156">
      <calculatedColumnFormula>H7/'סכום נכסי הקרן'!$C$41</calculatedColumnFormula>
    </tableColumn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6188737-10E5-4424-9728-BD6526AC2D42}" name="RowTitleRegion1.a1.b4.1" displayName="_RowTitleRegion1.a1.b4.1_17" ref="A1:B4" totalsRowShown="0" tableBorderDxfId="154">
  <autoFilter ref="A1:B4" xr:uid="{E6188737-10E5-4424-9728-BD6526AC2D42}">
    <filterColumn colId="0" hiddenButton="1"/>
    <filterColumn colId="1" hiddenButton="1"/>
  </autoFilter>
  <tableColumns count="2">
    <tableColumn id="1" xr3:uid="{87B91CD5-45FC-4672-9E51-CADA419496A5}" name="תאריך הדיווח" dataDxfId="153" dataCellStyle="Normal_2007-16618"/>
    <tableColumn id="2" xr3:uid="{9ADD663C-1BB7-478E-BCFE-97D585C81914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5FCAEFB-63D6-4FEB-B0C9-179D7E678770}" name="TitleRegion1.a6.p33.1" displayName="TitleRegion1.a6.p33.1_" ref="A6:P33" totalsRowShown="0" headerRowDxfId="134" dataDxfId="135" headerRowBorderDxfId="151" tableBorderDxfId="152">
  <autoFilter ref="A6:P33" xr:uid="{75FCAEFB-63D6-4FEB-B0C9-179D7E67877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913D263-EBCF-4274-897C-CDFA718500A3}" name="שם המנפיק/שם נייר ערך"/>
    <tableColumn id="2" xr3:uid="{D9E184E7-12DF-4FA1-BEE9-E580D46F8864}" name="מספר ני&quot;ע" dataDxfId="150"/>
    <tableColumn id="3" xr3:uid="{DCC9CF5E-8C95-41F0-B1B3-3045F5D1E84C}" name="נכס הבסיס" dataDxfId="149"/>
    <tableColumn id="4" xr3:uid="{D11C813E-234E-4A24-BE9C-A6D28502E3B1}" name="דירוג" dataDxfId="148"/>
    <tableColumn id="5" xr3:uid="{79F7E5CB-B188-429B-919A-CA0660051610}" name="שם מדרג" dataDxfId="147"/>
    <tableColumn id="6" xr3:uid="{62A22327-F62D-43F4-9AD2-5EA5930B0A01}" name="תאריך רכישה" dataDxfId="146"/>
    <tableColumn id="7" xr3:uid="{E895B73B-7CC0-447A-87ED-EB870552763D}" name="מח&quot;מ" dataDxfId="145"/>
    <tableColumn id="8" xr3:uid="{E1B5C9A7-B3C3-4CF3-B4A5-E7AD59ED51EB}" name="סוג מטבע" dataDxfId="144"/>
    <tableColumn id="9" xr3:uid="{0973E0D3-7396-4B66-9203-E7E6036D64F9}" name="שיעור ריבית" dataDxfId="143"/>
    <tableColumn id="10" xr3:uid="{E8A61393-22CC-4646-BCE5-F60278E7235D}" name="תשואה לפידיון" dataDxfId="142"/>
    <tableColumn id="11" xr3:uid="{1661BF8E-6992-47F4-BE24-986BF3024EC9}" name="ערך נקוב****" dataDxfId="141"/>
    <tableColumn id="12" xr3:uid="{AB8CF1AB-6429-4EB2-9CB7-A7F29A7D5D48}" name="שער***" dataDxfId="140"/>
    <tableColumn id="13" xr3:uid="{FD3F9F89-FAEB-48E6-84FD-E3CC8258A654}" name="שווי הוגן" dataDxfId="139"/>
    <tableColumn id="14" xr3:uid="{FC34382A-F88C-454D-93ED-84B0D6931A2B}" name="שעור מערך נקוב מונפק" dataDxfId="138"/>
    <tableColumn id="15" xr3:uid="{3B4C4104-7EC4-43D5-AC25-8668749F16D7}" name="שעור מנכסי אפיק ההשקעה" dataDxfId="137"/>
    <tableColumn id="16" xr3:uid="{15E32DB4-300F-46B4-A160-2BAE73915DAA}" name="שעור מסך נכסי השקעה**" dataDxfId="136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4FB66F3-43D3-40B1-9164-168FD2D84C1C}" name="RowTitleRegion1.a1.b4.1" displayName="_RowTitleRegion1.a1.b4.1_18" ref="A1:B4" totalsRowShown="0" tableBorderDxfId="133">
  <autoFilter ref="A1:B4" xr:uid="{F4FB66F3-43D3-40B1-9164-168FD2D84C1C}">
    <filterColumn colId="0" hiddenButton="1"/>
    <filterColumn colId="1" hiddenButton="1"/>
  </autoFilter>
  <tableColumns count="2">
    <tableColumn id="1" xr3:uid="{728C8C48-C285-4DFD-BA7D-6DCF6375386B}" name="תאריך הדיווח" dataDxfId="132" dataCellStyle="Normal_2007-16618"/>
    <tableColumn id="2" xr3:uid="{6AD9BACC-859A-4C21-9D4D-A4B2193C834F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C261347C-ACD8-4BDD-83BD-1463AEB74908}" name="TitleRegion1.a5.q41.1" displayName="TitleRegion1.a5.q41.1" ref="A5:Q41" totalsRowShown="0" headerRowDxfId="112" dataDxfId="113" headerRowBorderDxfId="130" tableBorderDxfId="131">
  <autoFilter ref="A5:Q41" xr:uid="{C261347C-ACD8-4BDD-83BD-1463AEB749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6BF9328F-6177-4CD8-8BA4-79D2C0B842FA}" name="שם המנפיק/שם נייר ערך"/>
    <tableColumn id="2" xr3:uid="{1280278B-95D2-4722-909B-28BD119F7C6D}" name="קונסורציום כן/לא" dataDxfId="129"/>
    <tableColumn id="3" xr3:uid="{32EA8F9A-0249-4080-AE73-89C04A7D3C48}" name="מספר ני&quot;ע" dataDxfId="128"/>
    <tableColumn id="4" xr3:uid="{DD0AC858-49C1-491B-860C-ADB8EACA9D3C}" name="מספר מנפיק" dataDxfId="127"/>
    <tableColumn id="5" xr3:uid="{104DA409-40E7-40A9-86F4-2BECCB7C7D7B}" name="דירוג" dataDxfId="126"/>
    <tableColumn id="6" xr3:uid="{3445DDCE-9706-4E0C-ACFF-511E3295EAE1}" name="תאריך רכישה" dataDxfId="125"/>
    <tableColumn id="7" xr3:uid="{AACC0D81-5D41-4112-B64E-122B802D4DF5}" name="שם מדרג" dataDxfId="124"/>
    <tableColumn id="8" xr3:uid="{4500F591-6AD9-4138-8E92-24D8B0B54A04}" name="מח&quot;מ" dataDxfId="123"/>
    <tableColumn id="9" xr3:uid="{EC52DD97-8B70-4799-AE59-AA1F647E8403}" name="ענף משק" dataDxfId="122"/>
    <tableColumn id="10" xr3:uid="{29FA4AA2-6F52-48A0-BE05-BA20BC8AF7D8}" name="סוג מטבע" dataDxfId="121"/>
    <tableColumn id="11" xr3:uid="{34B75576-9767-480F-9FE2-B90C4BDD1E74}" name="שיעור ריבית ממוצע" dataDxfId="120"/>
    <tableColumn id="12" xr3:uid="{82553F49-5309-4D88-B3AF-A7FF5480AC4B}" name="תשואה לפידיון" dataDxfId="119"/>
    <tableColumn id="13" xr3:uid="{26FB3321-DCAB-47C9-83BF-51497A6D2A88}" name="ערך נקוב****" dataDxfId="118"/>
    <tableColumn id="14" xr3:uid="{2B481113-C783-43A9-8A9A-71ECDA18F192}" name="שער***" dataDxfId="117"/>
    <tableColumn id="15" xr3:uid="{D61FD0DA-B384-4297-8367-8FB0B9D2B915}" name="שווי הוגן" dataDxfId="116"/>
    <tableColumn id="16" xr3:uid="{D00D1C25-9CBB-4E77-B14F-0511BC2F5630}" name="שעור מנכסי אפיק ההשקעה" dataDxfId="115"/>
    <tableColumn id="17" xr3:uid="{84C7AE6C-E421-461B-AC95-7FBF043FDA04}" name="שעור מסך נכסי השקעה**" dataDxfId="11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6884AFD9-017C-4752-98E1-1C9FBB2FD587}" name="RowTitleRegion1.a1.b4.1" displayName="_RowTitleRegion1.a1.b4.1_19" ref="A1:B4" totalsRowShown="0" tableBorderDxfId="111">
  <autoFilter ref="A1:B4" xr:uid="{6884AFD9-017C-4752-98E1-1C9FBB2FD587}">
    <filterColumn colId="0" hiddenButton="1"/>
    <filterColumn colId="1" hiddenButton="1"/>
  </autoFilter>
  <tableColumns count="2">
    <tableColumn id="1" xr3:uid="{24FF30DC-766F-4653-B8A2-D0D33E0551BC}" name="תאריך הדיווח" dataDxfId="110" dataCellStyle="Normal_2007-16618"/>
    <tableColumn id="2" xr3:uid="{C1F3460B-9A80-4F20-BC83-5BEEAB983999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B67C14A-13BB-469B-A4F4-A1C1E6D9CC0A}" name="TitleRegion1.a5.n25.1" displayName="TitleRegion1.a5.n25.1" ref="A5:N25" totalsRowShown="0" headerRowDxfId="94" dataDxfId="95" headerRowBorderDxfId="109">
  <autoFilter ref="A5:N25" xr:uid="{8B67C14A-13BB-469B-A4F4-A1C1E6D9CC0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3355609-DF2A-47F9-B7FA-CEB90141C53F}" name="שם המנפיק/שם נייר ערך"/>
    <tableColumn id="2" xr3:uid="{29B6AE25-5CA2-46BF-A52E-1BE1CFD4F1E8}" name="מספר ני&quot;ע" dataDxfId="108"/>
    <tableColumn id="3" xr3:uid="{FC8F07D9-CF24-4439-9C1B-BA7F88146BF9}" name="מספר מנפיק" dataDxfId="107"/>
    <tableColumn id="4" xr3:uid="{C90273D3-4867-49BB-BF22-5FEF067594E3}" name="דירוג" dataDxfId="106"/>
    <tableColumn id="5" xr3:uid="{F0EC9AE7-8888-4FCA-A649-F147B7588D0E}" name="שם מדרג" dataDxfId="105"/>
    <tableColumn id="6" xr3:uid="{4C11257C-6CD7-4BB6-A441-5233BD06579E}" name="מח&quot;מ" dataDxfId="104"/>
    <tableColumn id="7" xr3:uid="{4421421F-11A3-4F2B-AC0B-ED0868BEE392}" name="סוג מטבע" dataDxfId="103"/>
    <tableColumn id="8" xr3:uid="{64B2AC70-0812-4E01-9472-C92CE1747FE7}" name="תנאי ושיעור ריבית" dataDxfId="102"/>
    <tableColumn id="9" xr3:uid="{6BBE18BB-D849-48A3-B209-B19E4FDE19BB}" name="תשואה לפידיון" dataDxfId="101"/>
    <tableColumn id="10" xr3:uid="{9051ADBC-63A3-43AC-B65C-D6734E294DD8}" name="ערך נקוב****" dataDxfId="100"/>
    <tableColumn id="11" xr3:uid="{E5148455-6BDD-44EF-A465-41D57AFA3D8F}" name="שער***" dataDxfId="99"/>
    <tableColumn id="12" xr3:uid="{8B0C3617-BC2D-4786-8225-47FDC20F3BCF}" name="שווי הוגן" dataDxfId="98"/>
    <tableColumn id="13" xr3:uid="{FFBFABE1-6D8F-4ED4-BF3D-3B0721A07D66}" name="שעור מנכסי אפיק ההשקעה" dataDxfId="97"/>
    <tableColumn id="14" xr3:uid="{9DC62821-E36B-4094-B608-9FD4E0D76182}" name="שעור מסך נכסי השקעה**" dataDxfId="96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6D18803-055F-43E0-BFCB-03BD45ADE8B4}" name="RowTitleRegion1.a1.b4.1" displayName="_RowTitleRegion1.a1.b4.1_20" ref="A1:B4" totalsRowShown="0" tableBorderDxfId="93">
  <autoFilter ref="A1:B4" xr:uid="{56D18803-055F-43E0-BFCB-03BD45ADE8B4}">
    <filterColumn colId="0" hiddenButton="1"/>
    <filterColumn colId="1" hiddenButton="1"/>
  </autoFilter>
  <tableColumns count="2">
    <tableColumn id="1" xr3:uid="{27D7823C-6639-4A70-BF8D-86722EB7D339}" name="תאריך הדיווח" dataDxfId="92" dataCellStyle="Normal_2007-16618"/>
    <tableColumn id="2" xr3:uid="{FA3DD2F3-30EB-4E0F-A7E8-890637E3994A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3B2FFB0A-79A2-444B-9F5B-60F99EB60481}" name="TitleRegion1.a5.i18.1" displayName="TitleRegion1.a5.i18.1" ref="A5:I18" totalsRowShown="0" headerRowDxfId="80" dataDxfId="81" headerRowBorderDxfId="91">
  <autoFilter ref="A5:I18" xr:uid="{3B2FFB0A-79A2-444B-9F5B-60F99EB6048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A43680C-DA11-4E40-A0BD-C53C89D25AE2}" name="שם המנפיק/שם נייר ערך" dataDxfId="90"/>
    <tableColumn id="2" xr3:uid="{1882563E-C8F8-4658-ABE5-EBCE227303D0}" name="תאריך שערוך אחרון" dataDxfId="89"/>
    <tableColumn id="3" xr3:uid="{D9B8B853-377E-4916-B83F-84FDF3579A04}" name="אופי הנכס" dataDxfId="88"/>
    <tableColumn id="4" xr3:uid="{D46BEC0C-660F-4FCA-A094-DC5EC7817271}" name="שעור תשואה במהלך התקופה" dataDxfId="87"/>
    <tableColumn id="5" xr3:uid="{30A88124-CDA8-4229-96F9-6BAF3C4ACD1B}" name="סוג מטבע" dataDxfId="86"/>
    <tableColumn id="6" xr3:uid="{E72E4CBD-3329-4B5A-A4F8-1331C25A06A1}" name="שווי משוערך" dataDxfId="85"/>
    <tableColumn id="7" xr3:uid="{E05E183A-BE4B-4993-A3B0-7AAA853144A6}" name="שעור מנכסי אפיק ההשקעה" dataDxfId="84"/>
    <tableColumn id="8" xr3:uid="{F34DE175-17CF-4BF0-B5D4-F3DB81C0D6D0}" name="שעור מסך נכסי השקעה" dataDxfId="83"/>
    <tableColumn id="9" xr3:uid="{B058FECC-AB4D-49FE-89A7-BD33D903CD25}" name="כתובת הנכס" dataDxfId="82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3F9F98F-8ACF-430E-A724-8FCCDBE412BD}" name="RowTitleRegion1.a1.b4.1" displayName="_RowTitleRegion1.a1.b4.1_21" ref="A1:B4" totalsRowShown="0" tableBorderDxfId="79">
  <autoFilter ref="A1:B4" xr:uid="{33F9F98F-8ACF-430E-A724-8FCCDBE412BD}">
    <filterColumn colId="0" hiddenButton="1"/>
    <filterColumn colId="1" hiddenButton="1"/>
  </autoFilter>
  <tableColumns count="2">
    <tableColumn id="1" xr3:uid="{673E5DDA-B3E3-4B7E-BFD0-E95BC5B79F93}" name="תאריך הדיווח" dataDxfId="78" dataCellStyle="Normal_2007-16618"/>
    <tableColumn id="2" xr3:uid="{412896B3-AC93-4C83-A023-9F7B44C59F5F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9E68018-5E4C-4C29-AE05-B50A98CEB57E}" name="TitleRegion1.a5.j12.1" displayName="TitleRegion1.a5.j12.1" ref="A5:J12" totalsRowShown="0" headerRowDxfId="74" headerRowBorderDxfId="77" headerRowCellStyle="Normal_2007-16618">
  <autoFilter ref="A5:J12" xr:uid="{09E68018-5E4C-4C29-AE05-B50A98CEB5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6D3B340-B0BC-46CE-8794-37D32825DC51}" name="שם המנפיק/שם נייר ערך"/>
    <tableColumn id="2" xr3:uid="{AEEB60B7-D0E8-434F-8DE6-7E3AA2D8EBD9}" name="מספר מנפיק" dataDxfId="76"/>
    <tableColumn id="3" xr3:uid="{FAC4EF81-54C2-4C0A-A46C-791654314F2A}" name="דירוג"/>
    <tableColumn id="4" xr3:uid="{7304E009-1A6A-458F-A580-A35F59B6B92B}" name="שם המדרג" dataDxfId="75"/>
    <tableColumn id="5" xr3:uid="{6296C409-A1C2-40CF-8333-14BDD72F191B}" name="שעור הריבית"/>
    <tableColumn id="6" xr3:uid="{F4788B8E-89DC-40FB-AAE6-54EB0F31EF53}" name="סוג מטבע"/>
    <tableColumn id="7" xr3:uid="{7133C476-61E6-4747-AB29-7CE05C5A577C}" name="תשואה לפדיון"/>
    <tableColumn id="8" xr3:uid="{F89C35AF-B6F2-4901-A758-2E30ECE2CC42}" name="שווי הוגן"/>
    <tableColumn id="9" xr3:uid="{B0378CC5-D4ED-4C4E-8751-F0A4F20EE12E}" name="שעור מנכסי אפיק ההשקעה"/>
    <tableColumn id="10" xr3:uid="{18081DB3-87B2-4D8F-BC67-936B556CEFF1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9A33E10-C743-4F3F-B39A-123B31BA7611}" name="RowTitleRegion1.a1.b4.1" displayName="_RowTitleRegion1.a1.b4.1_22" ref="A1:B4" totalsRowShown="0" tableBorderDxfId="73">
  <autoFilter ref="A1:B4" xr:uid="{29A33E10-C743-4F3F-B39A-123B31BA7611}">
    <filterColumn colId="0" hiddenButton="1"/>
    <filterColumn colId="1" hiddenButton="1"/>
  </autoFilter>
  <tableColumns count="2">
    <tableColumn id="1" xr3:uid="{3278716E-5501-40C9-9F4F-2B71CE6CEB95}" name="תאריך הדיווח" dataDxfId="72" dataCellStyle="Normal_2007-16618"/>
    <tableColumn id="2" xr3:uid="{31D7EB59-1FC0-4B09-B71F-E3CE11373483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BFB83B8-0783-4B9A-BBF1-00E0DA99209E}" name="TitleRegion1.a5.j24.1" displayName="TitleRegion1.a5.j24.1" ref="A5:J24" totalsRowShown="0" headerRowDxfId="64" headerRowBorderDxfId="71">
  <autoFilter ref="A5:J24" xr:uid="{1BFB83B8-0783-4B9A-BBF1-00E0DA9920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2E67EBC-108F-4C12-8DA4-D0DA8F699AAC}" name="שם המנפיק/שם נייר ערך"/>
    <tableColumn id="2" xr3:uid="{77293E36-AE6B-4A73-9A1E-EFAB546CDF7E}" name="מספר ני&quot;ע"/>
    <tableColumn id="3" xr3:uid="{CA4ACC14-8981-4AAB-B87E-2664860AACC1}" name="דירוג" dataDxfId="70"/>
    <tableColumn id="4" xr3:uid="{C82798CF-D024-4380-8F33-202DCA411622}" name="שם המדרג"/>
    <tableColumn id="5" xr3:uid="{E34E0954-11F9-4E5A-AD77-390F5D807A11}" name="שעור הריבית" dataDxfId="69"/>
    <tableColumn id="6" xr3:uid="{44DD05F1-0973-4664-B100-E09EAB2F6BB1}" name="סוג מטבע"/>
    <tableColumn id="7" xr3:uid="{43252F1D-799E-4BD9-A28E-DF5254F01856}" name="תשואה לפדיון" dataDxfId="68"/>
    <tableColumn id="8" xr3:uid="{00C5EAAA-E8A6-4B46-82CE-67CA70FF8B70}" name="שווי הוגן" dataDxfId="67"/>
    <tableColumn id="9" xr3:uid="{BE74F82A-DC6F-4F1F-9CB5-F3CA398BF18B}" name="שעור מנכסי אפיק ההשקעה" dataDxfId="66"/>
    <tableColumn id="10" xr3:uid="{ED2FF9F3-AF89-41C2-9DEE-553E3EBD19F0}" name="שעור מסך נכסי השקעה" dataDxfId="65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445A4395-0E3E-452C-A9FE-B0BCC705D91D}" name="RowTitleRegion1.a1.b4.1" displayName="_RowTitleRegion1.a1.b4.1_23" ref="A1:B4" totalsRowShown="0" tableBorderDxfId="63">
  <autoFilter ref="A1:B4" xr:uid="{445A4395-0E3E-452C-A9FE-B0BCC705D91D}">
    <filterColumn colId="0" hiddenButton="1"/>
    <filterColumn colId="1" hiddenButton="1"/>
  </autoFilter>
  <tableColumns count="2">
    <tableColumn id="1" xr3:uid="{F5BE428B-486D-47E3-B51D-86430A8FE2BB}" name="תאריך הדיווח" dataDxfId="62" dataCellStyle="Normal_2007-16618"/>
    <tableColumn id="2" xr3:uid="{E85344AC-146D-436A-B63D-1D5DB9EFE992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6F6BD3A-B0E7-4E39-B2CA-82ED23DA06FA}" name="TitleRegion1.a5.c12.1" displayName="TitleRegion1.a5.c12.1" ref="A5:C12" totalsRowShown="0" headerRowBorderDxfId="61">
  <autoFilter ref="A5:C12" xr:uid="{A6F6BD3A-B0E7-4E39-B2CA-82ED23DA06FA}">
    <filterColumn colId="0" hiddenButton="1"/>
    <filterColumn colId="1" hiddenButton="1"/>
    <filterColumn colId="2" hiddenButton="1"/>
  </autoFilter>
  <tableColumns count="3">
    <tableColumn id="1" xr3:uid="{54ABBB9C-F1CA-4C9A-B49F-02EB12C763D6}" name="שם המנפיק/שם נייר ערך"/>
    <tableColumn id="2" xr3:uid="{9A715CD2-6063-48AD-B1C1-9E04AF162221}" name="סכום ההתחייבות"/>
    <tableColumn id="3" xr3:uid="{1234497E-027A-4E45-9D7E-97D4BA130860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AE83635-BFA1-4031-853F-EB91FF9CCBF7}" name="RowTitleRegion1.a1.b4.1" displayName="_RowTitleRegion1.a1.b4.1_24" ref="A1:B4" totalsRowShown="0" tableBorderDxfId="59">
  <autoFilter ref="A1:B4" xr:uid="{6AE83635-BFA1-4031-853F-EB91FF9CCBF7}">
    <filterColumn colId="0" hiddenButton="1"/>
    <filterColumn colId="1" hiddenButton="1"/>
  </autoFilter>
  <tableColumns count="2">
    <tableColumn id="1" xr3:uid="{E7E40E68-9D3D-410C-A13A-7C0BF3DF25A2}" name="תאריך הדיווח" dataDxfId="58" dataCellStyle="Normal_2007-16618"/>
    <tableColumn id="2" xr3:uid="{58CE19B9-B974-4ACB-9558-D5349F7487AF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578DD2F4-083E-4486-B196-5BC344469ED9}" name="TitleRegion1.a5.o25.1" displayName="TitleRegion1.a5.o25.1" ref="A5:O25" totalsRowShown="0" headerRowDxfId="40" dataDxfId="41" headerRowBorderDxfId="56" tableBorderDxfId="57">
  <autoFilter ref="A5:O25" xr:uid="{578DD2F4-083E-4486-B196-5BC344469E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5F0E0698-8CA6-44BD-A389-930221C73C0C}" name="שם המנפיק/שם נייר ערך"/>
    <tableColumn id="2" xr3:uid="{2CD6DC9A-658C-4B73-B70E-305F14007E42}" name="מספר ני&quot;ע" dataDxfId="55"/>
    <tableColumn id="3" xr3:uid="{BC821C7E-E9B2-4EE0-B3B0-51782F8A3D01}" name="ענף מסחר" dataDxfId="54"/>
    <tableColumn id="4" xr3:uid="{342F5640-5EDF-4D82-B745-96E0D4122BB9}" name="דירוג" dataDxfId="53"/>
    <tableColumn id="5" xr3:uid="{165B3018-3220-4CE7-826E-B77FE9A02D15}" name="שם מדרג" dataDxfId="52"/>
    <tableColumn id="6" xr3:uid="{61053955-9042-4D4E-AC19-C4902054B55D}" name="תאריך רכישה" dataDxfId="51"/>
    <tableColumn id="7" xr3:uid="{8F95421F-B5FE-4E87-AFE8-6475261AD106}" name="מח&quot;מ" dataDxfId="50"/>
    <tableColumn id="8" xr3:uid="{18FD4953-EC76-4744-B478-96E9046BED1F}" name="סוג מטבע" dataDxfId="49"/>
    <tableColumn id="9" xr3:uid="{203370EF-DE52-472E-9025-4530B10363D7}" name="שיעור ריבית" dataDxfId="48"/>
    <tableColumn id="10" xr3:uid="{D5EBB821-92F5-4522-993B-E531A93B3A46}" name="ריבית אפקטיבית" dataDxfId="47"/>
    <tableColumn id="11" xr3:uid="{36CE4130-7C8A-4443-AB53-9C6ABFEEAE9F}" name="ערך נקוב ****" dataDxfId="46"/>
    <tableColumn id="12" xr3:uid="{98D5D23D-C446-4DB2-91BC-4B2D1C6638B3}" name="עלות מתואמת" dataDxfId="45"/>
    <tableColumn id="13" xr3:uid="{D9C9CFFD-1825-4E56-9973-351816185FC6}" name="שעור מערך נקוב מונפק" dataDxfId="44"/>
    <tableColumn id="14" xr3:uid="{ED046BEE-B96C-496D-957A-912F97ECEAEA}" name="שעור מנכסי אפיק ההשקעה" dataDxfId="43"/>
    <tableColumn id="15" xr3:uid="{23D6D100-F99E-40E8-AE4F-64E710BBB1B3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97D5D20-DD19-456F-A0B8-1CD1D5754141}" name="RowTitleRegion1.a1.b4.1" displayName="_RowTitleRegion1.a1.b4.1_25" ref="A1:B4" totalsRowShown="0" tableBorderDxfId="39">
  <autoFilter ref="A1:B4" xr:uid="{F97D5D20-DD19-456F-A0B8-1CD1D5754141}">
    <filterColumn colId="0" hiddenButton="1"/>
    <filterColumn colId="1" hiddenButton="1"/>
  </autoFilter>
  <tableColumns count="2">
    <tableColumn id="1" xr3:uid="{6C441D76-0C69-475A-810C-A529057015D1}" name="תאריך הדיווח" dataDxfId="38" dataCellStyle="Normal_2007-16618"/>
    <tableColumn id="2" xr3:uid="{8E71539F-BC45-49FD-B39A-7716CFB150A4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6D03614-F3EF-445E-B146-C9AA6808B8D6}" name="TitleRegion1.a5.o25.1" displayName="TitleRegion1.a5.o25.1_" ref="A5:O25" totalsRowShown="0" headerRowDxfId="20" dataDxfId="21" headerRowBorderDxfId="36" tableBorderDxfId="37">
  <autoFilter ref="A5:O25" xr:uid="{96D03614-F3EF-445E-B146-C9AA6808B8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9E8F6B2-F644-4E94-BCDF-D6D70B2C54CD}" name="שם המנפיק/שם נייר ערך"/>
    <tableColumn id="2" xr3:uid="{B59A540B-80ED-434E-9091-2A9C7F002753}" name="מספר ני&quot;ע" dataDxfId="35"/>
    <tableColumn id="3" xr3:uid="{F0FE8B4D-F371-45BD-8A86-1AD5EC044454}" name="ענף מסחר" dataDxfId="34"/>
    <tableColumn id="4" xr3:uid="{5238A9DD-05C2-4EC9-8776-ABB6AEDA74DF}" name="דירוג" dataDxfId="33"/>
    <tableColumn id="5" xr3:uid="{CEDB4CD7-6B2A-4A35-A6C1-EE5C3212F1CF}" name="שם מדרג" dataDxfId="32"/>
    <tableColumn id="6" xr3:uid="{6CFE7DC5-FC9E-4CA3-A89C-80204A9ABAC8}" name="תאריך רכישה" dataDxfId="31"/>
    <tableColumn id="7" xr3:uid="{55359FE6-3EF6-4DF3-9941-887EE7390DCD}" name="מח&quot;מ" dataDxfId="30"/>
    <tableColumn id="8" xr3:uid="{78D38B82-0C0A-4992-A92D-9BFC03A61F8F}" name="סוג מטבע" dataDxfId="29"/>
    <tableColumn id="9" xr3:uid="{29E913B5-786A-4ADB-A8B5-115746BE3E92}" name="שיעור ריבית" dataDxfId="28"/>
    <tableColumn id="10" xr3:uid="{D26D9C63-91BA-4D41-98BD-DE648093EC16}" name="ריבית אפקטיבית" dataDxfId="27"/>
    <tableColumn id="11" xr3:uid="{FB257C75-6143-41D1-A692-F6E7B93A6EA2}" name="ערך נקוב****" dataDxfId="26"/>
    <tableColumn id="12" xr3:uid="{8AD23C1A-ABA4-4179-9056-4154D01B2027}" name="עלות מתואמת" dataDxfId="25"/>
    <tableColumn id="13" xr3:uid="{87CE247C-E228-4D97-8688-4CFBA6A95D8D}" name="שעור מערך נקוב מונפק" dataDxfId="24"/>
    <tableColumn id="14" xr3:uid="{40374F03-9E4B-4F93-8207-DB8BAD440144}" name="שעור מנכסי אפיק ההשקעה" dataDxfId="23"/>
    <tableColumn id="15" xr3:uid="{9F19E8ED-4780-49D6-B50A-321DFE0045BE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6E1CB04-86E4-42F3-9AC5-D2CBCED158AE}" name="RowTitleRegion1.a1.b4.1" displayName="_RowTitleRegion1.a1.b4.1_26" ref="A1:B4" totalsRowShown="0" tableBorderDxfId="19">
  <autoFilter ref="A1:B4" xr:uid="{F6E1CB04-86E4-42F3-9AC5-D2CBCED158AE}">
    <filterColumn colId="0" hiddenButton="1"/>
    <filterColumn colId="1" hiddenButton="1"/>
  </autoFilter>
  <tableColumns count="2">
    <tableColumn id="1" xr3:uid="{AC3A4378-4FFF-427E-A4AB-373009C8CBB0}" name="תאריך הדיווח" dataDxfId="18" dataCellStyle="Normal_2007-16618"/>
    <tableColumn id="2" xr3:uid="{B3445C81-9AE6-4FA3-943F-30565A9E452E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9B1FBCC2-3653-424E-B51D-3FC00D4A6C27}" name="TitleRegion1.a5.o26.1" displayName="TitleRegion1.a5.o26.1" ref="A5:O26" totalsRowShown="0" headerRowDxfId="0" dataDxfId="1" headerRowBorderDxfId="16" tableBorderDxfId="17">
  <autoFilter ref="A5:O26" xr:uid="{9B1FBCC2-3653-424E-B51D-3FC00D4A6C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0613D99-8D6D-4FB6-B740-B9FB90EBF015}" name="שם המנפיק/שם נייר ערך"/>
    <tableColumn id="2" xr3:uid="{4286C923-9CBE-467F-9747-B75ED39D5C7B}" name="מספר ני&quot;ע" dataDxfId="15"/>
    <tableColumn id="3" xr3:uid="{92536787-06C5-447A-8573-58BE6AD06D58}" name="ענף מסחר" dataDxfId="14"/>
    <tableColumn id="4" xr3:uid="{679750D9-4137-4121-987F-7BC31154DA9E}" name="דירוג" dataDxfId="13"/>
    <tableColumn id="5" xr3:uid="{6D5F6A6F-9404-42EF-A9F3-52540BAFE966}" name="שם מדרג" dataDxfId="12"/>
    <tableColumn id="6" xr3:uid="{B7FC34DA-7A8E-417D-B62A-2D8C3FF57112}" name="תאריך רכישה" dataDxfId="11"/>
    <tableColumn id="7" xr3:uid="{79FB5808-9017-4053-9A99-64A4B373C70A}" name="מח&quot;מ" dataDxfId="10"/>
    <tableColumn id="8" xr3:uid="{068D0B8B-63C4-4FA9-8D3B-E3C49DCF719A}" name="סוג מטבע" dataDxfId="9"/>
    <tableColumn id="9" xr3:uid="{3296D19F-C7CE-4C54-B848-2769C364CE06}" name="שיעור ריבית" dataDxfId="8"/>
    <tableColumn id="10" xr3:uid="{FA864276-0BF7-4629-8E26-6190389A6CD0}" name="ריבית אפקטיבית" dataDxfId="7"/>
    <tableColumn id="11" xr3:uid="{AB15A492-1280-4248-BE45-DCCCFBB2DF33}" name="ערך נקוב****" dataDxfId="6"/>
    <tableColumn id="12" xr3:uid="{241CBD72-9FAD-496C-8E68-D34FC752CCFC}" name="עלות מתואמת" dataDxfId="5"/>
    <tableColumn id="13" xr3:uid="{BE539F94-E153-4D9B-9E76-953D9F12F8C4}" name="שעור מערך נקוב מונפק" dataDxfId="4"/>
    <tableColumn id="14" xr3:uid="{07E1FA1B-CE91-43F7-BA55-009F78DDD309}" name="שעור מנכסי אפיק ההשקעה" dataDxfId="3"/>
    <tableColumn id="15" xr3:uid="{CC7A4493-2D46-4187-8C23-014719DB177E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0" t="s">
        <v>1282</v>
      </c>
    </row>
    <row r="2" spans="1:30">
      <c r="B2" s="2" t="s">
        <v>1</v>
      </c>
      <c r="C2" s="9" t="s">
        <v>735</v>
      </c>
    </row>
    <row r="3" spans="1:30">
      <c r="B3" s="2" t="s">
        <v>2</v>
      </c>
      <c r="C3" s="61" t="s">
        <v>736</v>
      </c>
    </row>
    <row r="4" spans="1:30">
      <c r="B4" s="2" t="s">
        <v>3</v>
      </c>
      <c r="C4" s="62" t="s">
        <v>156</v>
      </c>
    </row>
    <row r="5" spans="1:30" ht="18.75">
      <c r="A5" s="80" t="s">
        <v>1283</v>
      </c>
      <c r="B5" s="79" t="s">
        <v>4</v>
      </c>
      <c r="C5" s="81" t="s">
        <v>1284</v>
      </c>
      <c r="D5" s="82" t="s">
        <v>1285</v>
      </c>
    </row>
    <row r="6" spans="1:30" s="3" customFormat="1">
      <c r="A6" s="83" t="s">
        <v>1283</v>
      </c>
      <c r="B6" s="84" t="s">
        <v>1283</v>
      </c>
      <c r="C6" s="39" t="s">
        <v>5</v>
      </c>
      <c r="D6" s="40" t="s">
        <v>150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83" t="s">
        <v>1283</v>
      </c>
      <c r="B7" s="84" t="s">
        <v>1283</v>
      </c>
      <c r="C7" s="41" t="s">
        <v>6</v>
      </c>
      <c r="D7" s="42" t="s">
        <v>7</v>
      </c>
    </row>
    <row r="8" spans="1:30" s="4" customFormat="1" ht="20.25">
      <c r="A8" s="85" t="s">
        <v>1283</v>
      </c>
      <c r="B8" s="86" t="s">
        <v>1283</v>
      </c>
      <c r="C8" s="44" t="s">
        <v>8</v>
      </c>
      <c r="D8" s="43" t="s">
        <v>9</v>
      </c>
    </row>
    <row r="9" spans="1:30" s="4" customFormat="1" ht="20.25">
      <c r="A9" s="85" t="s">
        <v>1283</v>
      </c>
      <c r="B9" s="45" t="s">
        <v>10</v>
      </c>
      <c r="C9" s="87" t="s">
        <v>1283</v>
      </c>
      <c r="D9" s="88" t="s">
        <v>1283</v>
      </c>
    </row>
    <row r="10" spans="1:30">
      <c r="A10" s="6" t="s">
        <v>11</v>
      </c>
      <c r="B10" s="46" t="s">
        <v>12</v>
      </c>
      <c r="C10" s="52">
        <v>82299.67384795715</v>
      </c>
      <c r="D10" s="53">
        <v>0.23910000000000001</v>
      </c>
    </row>
    <row r="11" spans="1:30">
      <c r="A11" s="80" t="s">
        <v>1283</v>
      </c>
      <c r="B11" s="46" t="s">
        <v>13</v>
      </c>
      <c r="C11" s="89" t="s">
        <v>1283</v>
      </c>
      <c r="D11" s="89" t="s">
        <v>1283</v>
      </c>
    </row>
    <row r="12" spans="1:30">
      <c r="A12" s="7" t="s">
        <v>11</v>
      </c>
      <c r="B12" s="47" t="s">
        <v>14</v>
      </c>
      <c r="C12" s="54">
        <v>24582.718701318732</v>
      </c>
      <c r="D12" s="55">
        <v>7.1400000000000005E-2</v>
      </c>
    </row>
    <row r="13" spans="1:30">
      <c r="A13" s="7" t="s">
        <v>11</v>
      </c>
      <c r="B13" s="47" t="s">
        <v>15</v>
      </c>
      <c r="C13" s="54">
        <v>0</v>
      </c>
      <c r="D13" s="55">
        <v>0</v>
      </c>
    </row>
    <row r="14" spans="1:30">
      <c r="A14" s="7" t="s">
        <v>11</v>
      </c>
      <c r="B14" s="47" t="s">
        <v>16</v>
      </c>
      <c r="C14" s="54">
        <v>20728.594090231276</v>
      </c>
      <c r="D14" s="55">
        <v>6.0199999999999997E-2</v>
      </c>
    </row>
    <row r="15" spans="1:30">
      <c r="A15" s="7" t="s">
        <v>11</v>
      </c>
      <c r="B15" s="47" t="s">
        <v>17</v>
      </c>
      <c r="C15" s="54">
        <v>11587.767922934725</v>
      </c>
      <c r="D15" s="55">
        <v>3.3700000000000001E-2</v>
      </c>
    </row>
    <row r="16" spans="1:30">
      <c r="A16" s="7" t="s">
        <v>11</v>
      </c>
      <c r="B16" s="47" t="s">
        <v>154</v>
      </c>
      <c r="C16" s="54">
        <v>185599.30155887161</v>
      </c>
      <c r="D16" s="55">
        <v>0.53920000000000001</v>
      </c>
    </row>
    <row r="17" spans="1:4">
      <c r="A17" s="7" t="s">
        <v>11</v>
      </c>
      <c r="B17" s="47" t="s">
        <v>18</v>
      </c>
      <c r="C17" s="54">
        <v>16267.155888101053</v>
      </c>
      <c r="D17" s="55">
        <v>4.7300000000000002E-2</v>
      </c>
    </row>
    <row r="18" spans="1:4">
      <c r="A18" s="7" t="s">
        <v>11</v>
      </c>
      <c r="B18" s="47" t="s">
        <v>19</v>
      </c>
      <c r="C18" s="54">
        <v>0</v>
      </c>
      <c r="D18" s="55">
        <v>0</v>
      </c>
    </row>
    <row r="19" spans="1:4">
      <c r="A19" s="7" t="s">
        <v>11</v>
      </c>
      <c r="B19" s="47" t="s">
        <v>20</v>
      </c>
      <c r="C19" s="54">
        <v>117.522054</v>
      </c>
      <c r="D19" s="55">
        <v>2.9999999999999997E-4</v>
      </c>
    </row>
    <row r="20" spans="1:4">
      <c r="A20" s="7" t="s">
        <v>11</v>
      </c>
      <c r="B20" s="47" t="s">
        <v>21</v>
      </c>
      <c r="C20" s="54">
        <v>1879.566701721034</v>
      </c>
      <c r="D20" s="55">
        <v>5.4999999999999997E-3</v>
      </c>
    </row>
    <row r="21" spans="1:4">
      <c r="A21" s="7" t="s">
        <v>11</v>
      </c>
      <c r="B21" s="47" t="s">
        <v>22</v>
      </c>
      <c r="C21" s="54">
        <v>0</v>
      </c>
      <c r="D21" s="55">
        <v>0</v>
      </c>
    </row>
    <row r="22" spans="1:4">
      <c r="A22" s="80" t="s">
        <v>1283</v>
      </c>
      <c r="B22" s="46" t="s">
        <v>23</v>
      </c>
      <c r="C22" s="89" t="s">
        <v>1283</v>
      </c>
      <c r="D22" s="89" t="s">
        <v>1283</v>
      </c>
    </row>
    <row r="23" spans="1:4">
      <c r="A23" s="7" t="s">
        <v>11</v>
      </c>
      <c r="B23" s="47" t="s">
        <v>24</v>
      </c>
      <c r="C23" s="54">
        <v>0</v>
      </c>
      <c r="D23" s="55">
        <v>0</v>
      </c>
    </row>
    <row r="24" spans="1:4">
      <c r="A24" s="7" t="s">
        <v>11</v>
      </c>
      <c r="B24" s="47" t="s">
        <v>25</v>
      </c>
      <c r="C24" s="54">
        <v>0</v>
      </c>
      <c r="D24" s="55">
        <v>0</v>
      </c>
    </row>
    <row r="25" spans="1:4">
      <c r="A25" s="7" t="s">
        <v>11</v>
      </c>
      <c r="B25" s="47" t="s">
        <v>16</v>
      </c>
      <c r="C25" s="54">
        <v>0</v>
      </c>
      <c r="D25" s="55">
        <v>0</v>
      </c>
    </row>
    <row r="26" spans="1:4">
      <c r="A26" s="7" t="s">
        <v>11</v>
      </c>
      <c r="B26" s="47" t="s">
        <v>26</v>
      </c>
      <c r="C26" s="54">
        <v>0</v>
      </c>
      <c r="D26" s="55">
        <v>0</v>
      </c>
    </row>
    <row r="27" spans="1:4">
      <c r="A27" s="7" t="s">
        <v>11</v>
      </c>
      <c r="B27" s="47" t="s">
        <v>27</v>
      </c>
      <c r="C27" s="54">
        <v>0</v>
      </c>
      <c r="D27" s="55">
        <v>0</v>
      </c>
    </row>
    <row r="28" spans="1:4">
      <c r="A28" s="7" t="s">
        <v>11</v>
      </c>
      <c r="B28" s="47" t="s">
        <v>28</v>
      </c>
      <c r="C28" s="54">
        <v>0</v>
      </c>
      <c r="D28" s="55">
        <v>0</v>
      </c>
    </row>
    <row r="29" spans="1:4">
      <c r="A29" s="7" t="s">
        <v>11</v>
      </c>
      <c r="B29" s="47" t="s">
        <v>29</v>
      </c>
      <c r="C29" s="54">
        <v>2.4920190083999998</v>
      </c>
      <c r="D29" s="55">
        <v>0</v>
      </c>
    </row>
    <row r="30" spans="1:4">
      <c r="A30" s="7" t="s">
        <v>11</v>
      </c>
      <c r="B30" s="47" t="s">
        <v>30</v>
      </c>
      <c r="C30" s="54">
        <v>2892.0483737448299</v>
      </c>
      <c r="D30" s="55">
        <v>8.3999999999999995E-3</v>
      </c>
    </row>
    <row r="31" spans="1:4">
      <c r="A31" s="7" t="s">
        <v>11</v>
      </c>
      <c r="B31" s="47" t="s">
        <v>31</v>
      </c>
      <c r="C31" s="54">
        <v>0</v>
      </c>
      <c r="D31" s="55">
        <v>0</v>
      </c>
    </row>
    <row r="32" spans="1:4">
      <c r="A32" s="7" t="s">
        <v>11</v>
      </c>
      <c r="B32" s="46" t="s">
        <v>32</v>
      </c>
      <c r="C32" s="54">
        <v>0</v>
      </c>
      <c r="D32" s="55">
        <v>0</v>
      </c>
    </row>
    <row r="33" spans="1:4">
      <c r="A33" s="7" t="s">
        <v>11</v>
      </c>
      <c r="B33" s="46" t="s">
        <v>33</v>
      </c>
      <c r="C33" s="54">
        <v>0</v>
      </c>
      <c r="D33" s="55">
        <v>0</v>
      </c>
    </row>
    <row r="34" spans="1:4">
      <c r="A34" s="7" t="s">
        <v>11</v>
      </c>
      <c r="B34" s="46" t="s">
        <v>34</v>
      </c>
      <c r="C34" s="54">
        <v>0</v>
      </c>
      <c r="D34" s="55">
        <v>0</v>
      </c>
    </row>
    <row r="35" spans="1:4">
      <c r="A35" s="7" t="s">
        <v>11</v>
      </c>
      <c r="B35" s="46" t="s">
        <v>35</v>
      </c>
      <c r="C35" s="54">
        <v>0</v>
      </c>
      <c r="D35" s="55">
        <v>0</v>
      </c>
    </row>
    <row r="36" spans="1:4">
      <c r="A36" s="7" t="s">
        <v>11</v>
      </c>
      <c r="B36" s="46" t="s">
        <v>36</v>
      </c>
      <c r="C36" s="54">
        <v>-1760.88810455055</v>
      </c>
      <c r="D36" s="55">
        <v>-5.1000000000000004E-3</v>
      </c>
    </row>
    <row r="37" spans="1:4">
      <c r="A37" s="90" t="s">
        <v>1283</v>
      </c>
      <c r="B37" s="48" t="s">
        <v>37</v>
      </c>
      <c r="C37" s="89" t="s">
        <v>1283</v>
      </c>
      <c r="D37" s="89" t="s">
        <v>1283</v>
      </c>
    </row>
    <row r="38" spans="1:4">
      <c r="A38" s="7" t="s">
        <v>11</v>
      </c>
      <c r="B38" s="49" t="s">
        <v>38</v>
      </c>
      <c r="C38" s="54">
        <v>0</v>
      </c>
      <c r="D38" s="55">
        <v>0</v>
      </c>
    </row>
    <row r="39" spans="1:4">
      <c r="A39" s="7" t="s">
        <v>11</v>
      </c>
      <c r="B39" s="49" t="s">
        <v>39</v>
      </c>
      <c r="C39" s="54">
        <v>0</v>
      </c>
      <c r="D39" s="55">
        <v>0</v>
      </c>
    </row>
    <row r="40" spans="1:4">
      <c r="A40" s="7" t="s">
        <v>11</v>
      </c>
      <c r="B40" s="49" t="s">
        <v>40</v>
      </c>
      <c r="C40" s="54">
        <v>0</v>
      </c>
      <c r="D40" s="55">
        <v>0</v>
      </c>
    </row>
    <row r="41" spans="1:4">
      <c r="A41" s="80" t="s">
        <v>1283</v>
      </c>
      <c r="B41" s="49" t="s">
        <v>41</v>
      </c>
      <c r="C41" s="54">
        <v>344195.95305333822</v>
      </c>
      <c r="D41" s="55">
        <v>1</v>
      </c>
    </row>
    <row r="42" spans="1:4">
      <c r="A42" s="7" t="s">
        <v>11</v>
      </c>
      <c r="B42" s="50" t="s">
        <v>42</v>
      </c>
      <c r="C42" s="54">
        <v>0</v>
      </c>
      <c r="D42" s="55">
        <v>0</v>
      </c>
    </row>
    <row r="43" spans="1:4">
      <c r="A43" s="80" t="s">
        <v>1283</v>
      </c>
      <c r="B43" s="8" t="s">
        <v>157</v>
      </c>
      <c r="C43" s="80" t="s">
        <v>1283</v>
      </c>
      <c r="D43" s="80" t="s">
        <v>1283</v>
      </c>
    </row>
    <row r="44" spans="1:4">
      <c r="A44" s="80" t="s">
        <v>1283</v>
      </c>
      <c r="B44" s="91" t="s">
        <v>1283</v>
      </c>
      <c r="C44" s="10" t="s">
        <v>43</v>
      </c>
      <c r="D44" s="11" t="s">
        <v>44</v>
      </c>
    </row>
    <row r="45" spans="1:4">
      <c r="A45" s="80" t="s">
        <v>1283</v>
      </c>
      <c r="B45" s="91" t="s">
        <v>1283</v>
      </c>
      <c r="C45" s="10" t="s">
        <v>8</v>
      </c>
      <c r="D45" s="10" t="s">
        <v>9</v>
      </c>
    </row>
    <row r="46" spans="1:4">
      <c r="A46" s="80" t="s">
        <v>1283</v>
      </c>
      <c r="B46" s="91" t="s">
        <v>1283</v>
      </c>
      <c r="C46" t="s">
        <v>100</v>
      </c>
      <c r="D46" s="59">
        <v>4.0115999999999996</v>
      </c>
    </row>
    <row r="47" spans="1:4">
      <c r="A47" s="80" t="s">
        <v>1283</v>
      </c>
      <c r="B47" s="91" t="s">
        <v>1283</v>
      </c>
      <c r="C47" t="s">
        <v>104</v>
      </c>
      <c r="D47" s="59">
        <v>2.4786000000000001</v>
      </c>
    </row>
    <row r="48" spans="1:4">
      <c r="A48" s="80" t="s">
        <v>1283</v>
      </c>
      <c r="B48" s="91" t="s">
        <v>1283</v>
      </c>
      <c r="C48" t="s">
        <v>98</v>
      </c>
      <c r="D48" s="59">
        <v>3.6269999999999998</v>
      </c>
    </row>
    <row r="49" spans="1:4">
      <c r="A49" s="80" t="s">
        <v>1283</v>
      </c>
      <c r="B49" s="91" t="s">
        <v>1283</v>
      </c>
      <c r="C49" t="s">
        <v>160</v>
      </c>
      <c r="D49" s="59">
        <v>0.46289999999999998</v>
      </c>
    </row>
    <row r="50" spans="1:4">
      <c r="A50" s="80" t="s">
        <v>1283</v>
      </c>
      <c r="B50" s="91" t="s">
        <v>1283</v>
      </c>
      <c r="C50" t="s">
        <v>102</v>
      </c>
      <c r="D50" s="59">
        <v>2.7391000000000001</v>
      </c>
    </row>
    <row r="51" spans="1:4">
      <c r="A51" s="80" t="s">
        <v>1283</v>
      </c>
      <c r="B51" s="91" t="s">
        <v>1283</v>
      </c>
      <c r="C51" t="s">
        <v>159</v>
      </c>
      <c r="D51" s="59">
        <v>2.5637E-2</v>
      </c>
    </row>
    <row r="52" spans="1:4">
      <c r="A52" s="80" t="s">
        <v>1283</v>
      </c>
      <c r="B52" s="91" t="s">
        <v>1283</v>
      </c>
      <c r="C52" t="s">
        <v>101</v>
      </c>
      <c r="D52" s="59">
        <v>4.6208999999999998</v>
      </c>
    </row>
    <row r="53" spans="1:4">
      <c r="A53" s="80" t="s">
        <v>1283</v>
      </c>
      <c r="B53" s="91" t="s">
        <v>1283</v>
      </c>
      <c r="C53" t="s">
        <v>158</v>
      </c>
      <c r="D53" s="59">
        <v>4.3135000000000003</v>
      </c>
    </row>
    <row r="54" spans="1:4" hidden="1">
      <c r="C54"/>
      <c r="D54"/>
    </row>
    <row r="55" spans="1:4" hidden="1">
      <c r="C55"/>
      <c r="D55"/>
    </row>
    <row r="56" spans="1:4" hidden="1">
      <c r="C56"/>
      <c r="D56"/>
    </row>
    <row r="57" spans="1:4" hidden="1">
      <c r="C57"/>
      <c r="D57"/>
    </row>
    <row r="58" spans="1:4" hidden="1">
      <c r="C58"/>
      <c r="D58"/>
    </row>
    <row r="59" spans="1:4" hidden="1">
      <c r="C59"/>
      <c r="D59"/>
    </row>
    <row r="60" spans="1:4" hidden="1">
      <c r="C60"/>
      <c r="D60"/>
    </row>
    <row r="61" spans="1:4" hidden="1">
      <c r="C61"/>
      <c r="D61"/>
    </row>
    <row r="62" spans="1:4" hidden="1">
      <c r="C62"/>
      <c r="D62"/>
    </row>
    <row r="63" spans="1:4" hidden="1">
      <c r="C63"/>
      <c r="D63"/>
    </row>
    <row r="64" spans="1:4" hidden="1">
      <c r="C64"/>
      <c r="D64"/>
    </row>
    <row r="65" spans="3:4" hidden="1">
      <c r="C65"/>
      <c r="D65"/>
    </row>
    <row r="66" spans="3:4" hidden="1">
      <c r="C66"/>
      <c r="D66"/>
    </row>
    <row r="67" spans="3:4" hidden="1">
      <c r="C67"/>
      <c r="D67"/>
    </row>
    <row r="68" spans="3:4" hidden="1">
      <c r="C68"/>
      <c r="D68"/>
    </row>
    <row r="69" spans="3:4" hidden="1">
      <c r="C69"/>
      <c r="D69"/>
    </row>
    <row r="70" spans="3:4" hidden="1">
      <c r="C70"/>
      <c r="D70"/>
    </row>
    <row r="71" spans="3:4" hidden="1">
      <c r="C71"/>
      <c r="D71"/>
    </row>
    <row r="72" spans="3:4" hidden="1">
      <c r="C72"/>
      <c r="D72"/>
    </row>
    <row r="73" spans="3:4" hidden="1">
      <c r="C73"/>
      <c r="D73"/>
    </row>
    <row r="74" spans="3:4" hidden="1">
      <c r="C74"/>
      <c r="D74"/>
    </row>
    <row r="75" spans="3:4" hidden="1">
      <c r="C75"/>
      <c r="D75"/>
    </row>
    <row r="76" spans="3:4" hidden="1">
      <c r="C76"/>
      <c r="D76"/>
    </row>
    <row r="77" spans="3:4" hidden="1">
      <c r="C77"/>
      <c r="D77"/>
    </row>
    <row r="78" spans="3:4" hidden="1">
      <c r="C78"/>
      <c r="D78"/>
    </row>
    <row r="79" spans="3:4" hidden="1">
      <c r="C79"/>
      <c r="D79"/>
    </row>
    <row r="80" spans="3:4" hidden="1">
      <c r="C80"/>
      <c r="D80"/>
    </row>
    <row r="10000" spans="52:52" hidden="1">
      <c r="AZ10000"/>
    </row>
  </sheetData>
  <sortState xmlns:xlrd2="http://schemas.microsoft.com/office/spreadsheetml/2017/richdata2" ref="A46:AI55">
    <sortCondition ref="C46:C55"/>
  </sortState>
  <dataValidations count="1">
    <dataValidation allowBlank="1" showInputMessage="1" showErrorMessage="1" sqref="C1:C4" xr:uid="{D0FC7599-4E80-4E89-9A5C-3F5A8F86EA29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1282</v>
      </c>
    </row>
    <row r="2" spans="1:12" s="1" customFormat="1">
      <c r="A2" s="2" t="s">
        <v>1</v>
      </c>
      <c r="B2" s="9" t="s">
        <v>735</v>
      </c>
    </row>
    <row r="3" spans="1:12" s="1" customFormat="1">
      <c r="A3" s="2" t="s">
        <v>2</v>
      </c>
      <c r="B3" s="61" t="s">
        <v>736</v>
      </c>
    </row>
    <row r="4" spans="1:12" s="1" customFormat="1">
      <c r="A4" s="2" t="s">
        <v>3</v>
      </c>
      <c r="B4" s="62" t="s">
        <v>156</v>
      </c>
    </row>
    <row r="5" spans="1:12" s="15" customFormat="1">
      <c r="A5" s="92" t="s">
        <v>45</v>
      </c>
      <c r="B5" s="34" t="s">
        <v>46</v>
      </c>
      <c r="C5" s="34" t="s">
        <v>47</v>
      </c>
      <c r="D5" s="34" t="s">
        <v>48</v>
      </c>
      <c r="E5" s="34" t="s">
        <v>49</v>
      </c>
      <c r="F5" s="34" t="s">
        <v>50</v>
      </c>
      <c r="G5" s="34" t="s">
        <v>51</v>
      </c>
      <c r="H5" s="34" t="s">
        <v>52</v>
      </c>
      <c r="I5" s="34" t="s">
        <v>53</v>
      </c>
      <c r="J5" s="34" t="s">
        <v>54</v>
      </c>
      <c r="K5" s="34" t="s">
        <v>55</v>
      </c>
      <c r="L5" s="13"/>
    </row>
    <row r="6" spans="1:12" s="15" customFormat="1">
      <c r="A6" s="93" t="s">
        <v>1283</v>
      </c>
      <c r="B6" s="94" t="s">
        <v>1283</v>
      </c>
      <c r="C6" s="94" t="s">
        <v>1283</v>
      </c>
      <c r="D6" s="94" t="s">
        <v>1283</v>
      </c>
      <c r="E6" s="94" t="s">
        <v>1283</v>
      </c>
      <c r="F6" s="94" t="s">
        <v>1283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95" t="s">
        <v>1283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96" t="s">
        <v>1283</v>
      </c>
      <c r="C8" s="96" t="s">
        <v>1283</v>
      </c>
      <c r="D8" s="96" t="s">
        <v>1283</v>
      </c>
      <c r="E8" s="96" t="s">
        <v>1283</v>
      </c>
      <c r="F8" s="96" t="s">
        <v>1283</v>
      </c>
      <c r="G8" s="96" t="s">
        <v>1283</v>
      </c>
      <c r="H8" s="53">
        <v>0</v>
      </c>
      <c r="I8" s="52">
        <v>82299.67384795715</v>
      </c>
      <c r="J8" s="53">
        <f>I8/$I$8</f>
        <v>1</v>
      </c>
      <c r="K8" s="53">
        <f>I8/'סכום נכסי הקרן'!$C$41</f>
        <v>0.23910703515797468</v>
      </c>
    </row>
    <row r="9" spans="1:12">
      <c r="A9" s="56" t="s">
        <v>161</v>
      </c>
      <c r="B9" s="97" t="s">
        <v>1283</v>
      </c>
      <c r="C9" s="98" t="s">
        <v>1283</v>
      </c>
      <c r="D9" s="98" t="s">
        <v>1283</v>
      </c>
      <c r="E9" s="98" t="s">
        <v>1283</v>
      </c>
      <c r="F9" s="98" t="s">
        <v>1283</v>
      </c>
      <c r="G9" s="98" t="s">
        <v>1283</v>
      </c>
      <c r="H9" s="57">
        <v>0</v>
      </c>
      <c r="I9" s="58">
        <v>78783.906727511232</v>
      </c>
      <c r="J9" s="57">
        <f t="shared" ref="J9:J56" si="0">I9/$I$8</f>
        <v>0.95728091065171106</v>
      </c>
      <c r="K9" s="57">
        <f>I9/'סכום נכסי הקרן'!$C$41</f>
        <v>0.22889260035925671</v>
      </c>
    </row>
    <row r="10" spans="1:12">
      <c r="A10" s="56" t="s">
        <v>162</v>
      </c>
      <c r="B10" s="97" t="s">
        <v>1283</v>
      </c>
      <c r="C10" s="98" t="s">
        <v>1283</v>
      </c>
      <c r="D10" s="98" t="s">
        <v>1283</v>
      </c>
      <c r="E10" s="98" t="s">
        <v>1283</v>
      </c>
      <c r="F10" s="98" t="s">
        <v>1283</v>
      </c>
      <c r="G10" s="98" t="s">
        <v>1283</v>
      </c>
      <c r="H10" s="57">
        <v>0</v>
      </c>
      <c r="I10" s="58">
        <v>55983.53658</v>
      </c>
      <c r="J10" s="57">
        <f t="shared" si="0"/>
        <v>0.68024007827085242</v>
      </c>
      <c r="K10" s="57">
        <f>I10/'סכום נכסי הקרן'!$C$41</f>
        <v>0.16265018831097217</v>
      </c>
    </row>
    <row r="11" spans="1:12">
      <c r="A11" s="61" t="s">
        <v>737</v>
      </c>
      <c r="B11" t="s">
        <v>738</v>
      </c>
      <c r="C11">
        <v>11</v>
      </c>
      <c r="D11" t="s">
        <v>164</v>
      </c>
      <c r="E11" t="s">
        <v>165</v>
      </c>
      <c r="F11" t="s">
        <v>96</v>
      </c>
      <c r="G11" s="99" t="s">
        <v>1283</v>
      </c>
      <c r="H11" s="99" t="s">
        <v>1283</v>
      </c>
      <c r="I11" s="54">
        <v>4033.3699900000001</v>
      </c>
      <c r="J11" s="55">
        <f t="shared" si="0"/>
        <v>4.9008335044575836E-2</v>
      </c>
      <c r="K11" s="55">
        <f>I11/'סכום נכסי הקרן'!$C$41</f>
        <v>1.1718237690537198E-2</v>
      </c>
    </row>
    <row r="12" spans="1:12">
      <c r="A12" s="61" t="s">
        <v>739</v>
      </c>
      <c r="B12" t="s">
        <v>740</v>
      </c>
      <c r="C12">
        <v>12</v>
      </c>
      <c r="D12" t="s">
        <v>164</v>
      </c>
      <c r="E12" t="s">
        <v>165</v>
      </c>
      <c r="F12" t="s">
        <v>96</v>
      </c>
      <c r="G12" s="99" t="s">
        <v>1283</v>
      </c>
      <c r="H12" s="99" t="s">
        <v>1283</v>
      </c>
      <c r="I12" s="54">
        <v>3466.1740799999998</v>
      </c>
      <c r="J12" s="55">
        <f t="shared" si="0"/>
        <v>4.2116498376451796E-2</v>
      </c>
      <c r="K12" s="55">
        <f>I12/'סכום נכסי הקרן'!$C$41</f>
        <v>1.0070351058029045E-2</v>
      </c>
    </row>
    <row r="13" spans="1:12">
      <c r="A13" s="61" t="s">
        <v>741</v>
      </c>
      <c r="B13" s="61" t="s">
        <v>742</v>
      </c>
      <c r="C13">
        <v>10</v>
      </c>
      <c r="D13" t="s">
        <v>164</v>
      </c>
      <c r="E13" t="s">
        <v>165</v>
      </c>
      <c r="F13" t="s">
        <v>96</v>
      </c>
      <c r="G13" s="99" t="s">
        <v>1283</v>
      </c>
      <c r="H13" s="99" t="s">
        <v>1283</v>
      </c>
      <c r="I13" s="54">
        <f>43155.19609+4514.2963</f>
        <v>47669.492389999999</v>
      </c>
      <c r="J13" s="55">
        <f t="shared" si="0"/>
        <v>0.57921848485166572</v>
      </c>
      <c r="K13" s="55">
        <f>I13/'סכום נכסי הקרן'!$C$41</f>
        <v>0.13849521462157607</v>
      </c>
    </row>
    <row r="14" spans="1:12">
      <c r="A14" s="61" t="s">
        <v>743</v>
      </c>
      <c r="B14" s="61" t="s">
        <v>744</v>
      </c>
      <c r="C14">
        <v>20</v>
      </c>
      <c r="D14" t="s">
        <v>164</v>
      </c>
      <c r="E14" t="s">
        <v>165</v>
      </c>
      <c r="F14" t="s">
        <v>96</v>
      </c>
      <c r="G14" s="99" t="s">
        <v>1283</v>
      </c>
      <c r="H14" s="99" t="s">
        <v>1283</v>
      </c>
      <c r="I14" s="54">
        <v>808.74073999999996</v>
      </c>
      <c r="J14" s="55">
        <f t="shared" si="0"/>
        <v>9.8267794049110273E-3</v>
      </c>
      <c r="K14" s="55">
        <f>I14/'סכום נכסי הקרן'!$C$41</f>
        <v>2.3496520886597226E-3</v>
      </c>
    </row>
    <row r="15" spans="1:12">
      <c r="A15" s="61" t="s">
        <v>745</v>
      </c>
      <c r="B15" t="s">
        <v>163</v>
      </c>
      <c r="C15">
        <v>26</v>
      </c>
      <c r="D15" t="s">
        <v>164</v>
      </c>
      <c r="E15" t="s">
        <v>165</v>
      </c>
      <c r="F15" t="s">
        <v>96</v>
      </c>
      <c r="G15" s="99" t="s">
        <v>1283</v>
      </c>
      <c r="H15" s="99" t="s">
        <v>1283</v>
      </c>
      <c r="I15" s="54">
        <v>5.7593800000000002</v>
      </c>
      <c r="J15" s="55">
        <f t="shared" si="0"/>
        <v>6.998059324803703E-5</v>
      </c>
      <c r="K15" s="55">
        <f>I15/'סכום נכסי הקרן'!$C$41</f>
        <v>1.6732852170134319E-5</v>
      </c>
    </row>
    <row r="16" spans="1:12">
      <c r="A16" s="56" t="s">
        <v>166</v>
      </c>
      <c r="B16" s="100" t="s">
        <v>1283</v>
      </c>
      <c r="C16" s="101" t="s">
        <v>1283</v>
      </c>
      <c r="D16" s="101" t="s">
        <v>1283</v>
      </c>
      <c r="E16" s="101" t="s">
        <v>1283</v>
      </c>
      <c r="F16" s="101" t="s">
        <v>1283</v>
      </c>
      <c r="G16" s="101" t="s">
        <v>1283</v>
      </c>
      <c r="H16" s="57">
        <v>0</v>
      </c>
      <c r="I16" s="58">
        <v>22800.370147511225</v>
      </c>
      <c r="J16" s="57">
        <f t="shared" si="0"/>
        <v>0.27704083238085853</v>
      </c>
      <c r="K16" s="57">
        <f>I16/'סכום נכסי הקרן'!$C$41</f>
        <v>6.6242412048284516E-2</v>
      </c>
    </row>
    <row r="17" spans="1:11">
      <c r="A17" s="61" t="s">
        <v>737</v>
      </c>
      <c r="B17" s="61" t="s">
        <v>746</v>
      </c>
      <c r="C17">
        <v>11</v>
      </c>
      <c r="D17" t="s">
        <v>164</v>
      </c>
      <c r="E17" t="s">
        <v>165</v>
      </c>
      <c r="F17" t="s">
        <v>100</v>
      </c>
      <c r="G17" s="99" t="s">
        <v>1283</v>
      </c>
      <c r="H17" s="99" t="s">
        <v>1283</v>
      </c>
      <c r="I17" s="54">
        <v>4.4127599999999999E-3</v>
      </c>
      <c r="J17" s="55">
        <f t="shared" si="0"/>
        <v>5.3618195476111645E-8</v>
      </c>
      <c r="K17" s="55">
        <f>I17/'סכום נכסי הקרן'!$C$41</f>
        <v>1.2820487750813788E-8</v>
      </c>
    </row>
    <row r="18" spans="1:11">
      <c r="A18" s="61" t="s">
        <v>739</v>
      </c>
      <c r="B18" s="61" t="s">
        <v>747</v>
      </c>
      <c r="C18">
        <v>12</v>
      </c>
      <c r="D18" t="s">
        <v>164</v>
      </c>
      <c r="E18" t="s">
        <v>165</v>
      </c>
      <c r="F18" t="s">
        <v>100</v>
      </c>
      <c r="G18" s="99" t="s">
        <v>1283</v>
      </c>
      <c r="H18" s="99" t="s">
        <v>1283</v>
      </c>
      <c r="I18" s="54">
        <v>382.55797010399999</v>
      </c>
      <c r="J18" s="55">
        <f t="shared" si="0"/>
        <v>4.6483534164515512E-3</v>
      </c>
      <c r="K18" s="55">
        <f>I18/'סכום נכסי הקרן'!$C$41</f>
        <v>1.1114540037741728E-3</v>
      </c>
    </row>
    <row r="19" spans="1:11">
      <c r="A19" s="61" t="s">
        <v>741</v>
      </c>
      <c r="B19" s="61" t="s">
        <v>748</v>
      </c>
      <c r="C19">
        <v>10</v>
      </c>
      <c r="D19" t="s">
        <v>164</v>
      </c>
      <c r="E19" t="s">
        <v>165</v>
      </c>
      <c r="F19" t="s">
        <v>100</v>
      </c>
      <c r="G19" s="99" t="s">
        <v>1283</v>
      </c>
      <c r="H19" s="99" t="s">
        <v>1283</v>
      </c>
      <c r="I19" s="54">
        <f>699.692079636-425.400855204</f>
        <v>274.29122443200004</v>
      </c>
      <c r="J19" s="55">
        <f t="shared" si="0"/>
        <v>3.3328348899502778E-3</v>
      </c>
      <c r="K19" s="55">
        <f>I19/'סכום נכסי הקרן'!$C$41</f>
        <v>7.9690426920706579E-4</v>
      </c>
    </row>
    <row r="20" spans="1:11">
      <c r="A20" s="61" t="s">
        <v>743</v>
      </c>
      <c r="B20" s="61" t="s">
        <v>749</v>
      </c>
      <c r="C20">
        <v>20</v>
      </c>
      <c r="D20" t="s">
        <v>164</v>
      </c>
      <c r="E20" t="s">
        <v>165</v>
      </c>
      <c r="F20" t="s">
        <v>100</v>
      </c>
      <c r="G20" s="99" t="s">
        <v>1283</v>
      </c>
      <c r="H20" s="99" t="s">
        <v>1283</v>
      </c>
      <c r="I20" s="54">
        <v>2.2611784560000001</v>
      </c>
      <c r="J20" s="55">
        <f t="shared" si="0"/>
        <v>2.7474938238240994E-5</v>
      </c>
      <c r="K20" s="55">
        <f>I20/'סכום נכסי הקרן'!$C$41</f>
        <v>6.5694510232942722E-6</v>
      </c>
    </row>
    <row r="21" spans="1:11">
      <c r="A21" s="61" t="s">
        <v>737</v>
      </c>
      <c r="B21" s="61" t="s">
        <v>750</v>
      </c>
      <c r="C21">
        <v>11</v>
      </c>
      <c r="D21" t="s">
        <v>164</v>
      </c>
      <c r="E21" t="s">
        <v>165</v>
      </c>
      <c r="F21" t="s">
        <v>104</v>
      </c>
      <c r="G21" s="99" t="s">
        <v>1283</v>
      </c>
      <c r="H21" s="99" t="s">
        <v>1283</v>
      </c>
      <c r="I21" s="54">
        <v>7.4357999999999995E-5</v>
      </c>
      <c r="J21" s="55">
        <f t="shared" si="0"/>
        <v>9.0350297301750145E-10</v>
      </c>
      <c r="K21" s="55">
        <f>I21/'סכום נכסי הקרן'!$C$41</f>
        <v>2.1603391713463037E-10</v>
      </c>
    </row>
    <row r="22" spans="1:11">
      <c r="A22" s="61" t="s">
        <v>741</v>
      </c>
      <c r="B22" s="61" t="s">
        <v>751</v>
      </c>
      <c r="C22">
        <v>10</v>
      </c>
      <c r="D22" t="s">
        <v>164</v>
      </c>
      <c r="E22" t="s">
        <v>165</v>
      </c>
      <c r="F22" t="s">
        <v>104</v>
      </c>
      <c r="G22" s="99" t="s">
        <v>1283</v>
      </c>
      <c r="H22" s="99" t="s">
        <v>1283</v>
      </c>
      <c r="I22" s="54">
        <v>22.306883787</v>
      </c>
      <c r="J22" s="55">
        <f t="shared" si="0"/>
        <v>2.71044619547465E-4</v>
      </c>
      <c r="K22" s="55">
        <f>I22/'סכום נכסי הקרן'!$C$41</f>
        <v>6.4808675375515584E-5</v>
      </c>
    </row>
    <row r="23" spans="1:11">
      <c r="A23" s="61" t="s">
        <v>743</v>
      </c>
      <c r="B23" s="61" t="s">
        <v>752</v>
      </c>
      <c r="C23">
        <v>20</v>
      </c>
      <c r="D23" t="s">
        <v>164</v>
      </c>
      <c r="E23" t="s">
        <v>165</v>
      </c>
      <c r="F23" t="s">
        <v>104</v>
      </c>
      <c r="G23" s="99" t="s">
        <v>1283</v>
      </c>
      <c r="H23" s="99" t="s">
        <v>1283</v>
      </c>
      <c r="I23" s="54">
        <v>2.6609475E-2</v>
      </c>
      <c r="J23" s="55">
        <f t="shared" si="0"/>
        <v>3.2332418533224237E-7</v>
      </c>
      <c r="K23" s="55">
        <f>I23/'סכום נכסי הקרן'!$C$41</f>
        <v>7.730908734966001E-8</v>
      </c>
    </row>
    <row r="24" spans="1:11">
      <c r="A24" s="61" t="s">
        <v>737</v>
      </c>
      <c r="B24" s="61" t="s">
        <v>753</v>
      </c>
      <c r="C24">
        <v>11</v>
      </c>
      <c r="D24" t="s">
        <v>164</v>
      </c>
      <c r="E24" t="s">
        <v>165</v>
      </c>
      <c r="F24" t="s">
        <v>98</v>
      </c>
      <c r="G24" s="99" t="s">
        <v>1283</v>
      </c>
      <c r="H24" s="99" t="s">
        <v>1283</v>
      </c>
      <c r="I24" s="54">
        <v>1691.7040705500001</v>
      </c>
      <c r="J24" s="55">
        <f t="shared" si="0"/>
        <v>2.0555416461009363E-2</v>
      </c>
      <c r="K24" s="55">
        <f>I24/'סכום נכסי הקרן'!$C$41</f>
        <v>4.914944686429377E-3</v>
      </c>
    </row>
    <row r="25" spans="1:11">
      <c r="A25" s="61" t="s">
        <v>739</v>
      </c>
      <c r="B25" s="61" t="s">
        <v>754</v>
      </c>
      <c r="C25">
        <v>12</v>
      </c>
      <c r="D25" t="s">
        <v>164</v>
      </c>
      <c r="E25" t="s">
        <v>165</v>
      </c>
      <c r="F25" t="s">
        <v>98</v>
      </c>
      <c r="G25" s="99" t="s">
        <v>1283</v>
      </c>
      <c r="H25" s="99" t="s">
        <v>1283</v>
      </c>
      <c r="I25" s="54">
        <v>3315.3357708899998</v>
      </c>
      <c r="J25" s="55">
        <f t="shared" si="0"/>
        <v>4.0283704854223959E-2</v>
      </c>
      <c r="K25" s="55">
        <f>I25/'סכום נכסי הקרן'!$C$41</f>
        <v>9.6321172328724027E-3</v>
      </c>
    </row>
    <row r="26" spans="1:11">
      <c r="A26" s="61" t="s">
        <v>741</v>
      </c>
      <c r="B26" s="61" t="s">
        <v>755</v>
      </c>
      <c r="C26">
        <v>10</v>
      </c>
      <c r="D26" t="s">
        <v>164</v>
      </c>
      <c r="E26" t="s">
        <v>165</v>
      </c>
      <c r="F26" t="s">
        <v>98</v>
      </c>
      <c r="G26" s="99" t="s">
        <v>1283</v>
      </c>
      <c r="H26" s="99" t="s">
        <v>1283</v>
      </c>
      <c r="I26" s="54">
        <f>11112.12241425-679.06083141</f>
        <v>10433.06158284</v>
      </c>
      <c r="J26" s="55">
        <f t="shared" si="0"/>
        <v>0.12676917289021516</v>
      </c>
      <c r="K26" s="55">
        <f>I26/'סכום נכסי הקרן'!$C$41</f>
        <v>3.0311401079208052E-2</v>
      </c>
    </row>
    <row r="27" spans="1:11">
      <c r="A27" s="61" t="s">
        <v>743</v>
      </c>
      <c r="B27" s="61" t="s">
        <v>756</v>
      </c>
      <c r="C27">
        <v>20</v>
      </c>
      <c r="D27" t="s">
        <v>164</v>
      </c>
      <c r="E27" t="s">
        <v>165</v>
      </c>
      <c r="F27" t="s">
        <v>98</v>
      </c>
      <c r="G27" s="99" t="s">
        <v>1283</v>
      </c>
      <c r="H27" s="99" t="s">
        <v>1283</v>
      </c>
      <c r="I27" s="54">
        <v>6251.5987560000003</v>
      </c>
      <c r="J27" s="55">
        <f t="shared" si="0"/>
        <v>7.5961403778457115E-2</v>
      </c>
      <c r="K27" s="55">
        <f>I27/'סכום נכסי הקרן'!$C$41</f>
        <v>1.8162906043904657E-2</v>
      </c>
    </row>
    <row r="28" spans="1:11">
      <c r="A28" s="61" t="s">
        <v>741</v>
      </c>
      <c r="B28" s="61" t="s">
        <v>757</v>
      </c>
      <c r="C28">
        <v>10</v>
      </c>
      <c r="D28" t="s">
        <v>164</v>
      </c>
      <c r="E28" t="s">
        <v>165</v>
      </c>
      <c r="F28" t="s">
        <v>160</v>
      </c>
      <c r="G28" s="99" t="s">
        <v>1283</v>
      </c>
      <c r="H28" s="99" t="s">
        <v>1283</v>
      </c>
      <c r="I28" s="54">
        <v>7.16507842605E-3</v>
      </c>
      <c r="J28" s="55">
        <f t="shared" si="0"/>
        <v>8.7060836222595218E-8</v>
      </c>
      <c r="K28" s="55">
        <f>I28/'סכום נכסי הקרן'!$C$41</f>
        <v>2.0816858427558751E-8</v>
      </c>
    </row>
    <row r="29" spans="1:11">
      <c r="A29" s="61" t="s">
        <v>739</v>
      </c>
      <c r="B29" s="61" t="s">
        <v>758</v>
      </c>
      <c r="C29">
        <v>12</v>
      </c>
      <c r="D29" t="s">
        <v>164</v>
      </c>
      <c r="E29" t="s">
        <v>165</v>
      </c>
      <c r="F29" t="s">
        <v>102</v>
      </c>
      <c r="G29" s="99" t="s">
        <v>1283</v>
      </c>
      <c r="H29" s="99" t="s">
        <v>1283</v>
      </c>
      <c r="I29" s="54">
        <v>0.121479085</v>
      </c>
      <c r="J29" s="55">
        <f t="shared" si="0"/>
        <v>1.4760579151798834E-6</v>
      </c>
      <c r="K29" s="55">
        <f>I29/'סכום נכסי הקרן'!$C$41</f>
        <v>3.5293583182012319E-7</v>
      </c>
    </row>
    <row r="30" spans="1:11">
      <c r="A30" s="61" t="s">
        <v>741</v>
      </c>
      <c r="B30" s="61" t="s">
        <v>759</v>
      </c>
      <c r="C30">
        <v>10</v>
      </c>
      <c r="D30" t="s">
        <v>164</v>
      </c>
      <c r="E30" t="s">
        <v>165</v>
      </c>
      <c r="F30" t="s">
        <v>102</v>
      </c>
      <c r="G30" s="99" t="s">
        <v>1283</v>
      </c>
      <c r="H30" s="99" t="s">
        <v>1283</v>
      </c>
      <c r="I30" s="54">
        <f>0.15119832+0.058288048</f>
        <v>0.20948636800000001</v>
      </c>
      <c r="J30" s="55">
        <f t="shared" si="0"/>
        <v>2.5454094555345543E-6</v>
      </c>
      <c r="K30" s="55">
        <f>I30/'סכום נכסי הקרן'!$C$41</f>
        <v>6.0862530817594186E-7</v>
      </c>
    </row>
    <row r="31" spans="1:11">
      <c r="A31" s="61" t="s">
        <v>743</v>
      </c>
      <c r="B31" s="61" t="s">
        <v>760</v>
      </c>
      <c r="C31">
        <v>20</v>
      </c>
      <c r="D31" t="s">
        <v>164</v>
      </c>
      <c r="E31" t="s">
        <v>165</v>
      </c>
      <c r="F31" t="s">
        <v>102</v>
      </c>
      <c r="G31" s="99" t="s">
        <v>1283</v>
      </c>
      <c r="H31" s="99" t="s">
        <v>1283</v>
      </c>
      <c r="I31" s="54">
        <v>1.7736494229999999</v>
      </c>
      <c r="J31" s="55">
        <f t="shared" si="0"/>
        <v>2.1551111202174291E-5</v>
      </c>
      <c r="K31" s="55">
        <f>I31/'סכום נכסי הקרן'!$C$41</f>
        <v>5.1530223039117104E-6</v>
      </c>
    </row>
    <row r="32" spans="1:11">
      <c r="A32" s="61" t="s">
        <v>739</v>
      </c>
      <c r="B32" s="61" t="s">
        <v>761</v>
      </c>
      <c r="C32">
        <v>12</v>
      </c>
      <c r="D32" t="s">
        <v>164</v>
      </c>
      <c r="E32" t="s">
        <v>165</v>
      </c>
      <c r="F32" t="s">
        <v>159</v>
      </c>
      <c r="G32" s="99" t="s">
        <v>1283</v>
      </c>
      <c r="H32" s="99" t="s">
        <v>1283</v>
      </c>
      <c r="I32" s="54">
        <v>0.53917995084000003</v>
      </c>
      <c r="J32" s="55">
        <f t="shared" si="0"/>
        <v>6.5514226925868136E-6</v>
      </c>
      <c r="K32" s="55">
        <f>I32/'סכום נכסי הקרן'!$C$41</f>
        <v>1.5664912560911086E-6</v>
      </c>
    </row>
    <row r="33" spans="1:11">
      <c r="A33" s="61" t="s">
        <v>741</v>
      </c>
      <c r="B33" s="61" t="s">
        <v>762</v>
      </c>
      <c r="C33">
        <v>10</v>
      </c>
      <c r="D33" t="s">
        <v>164</v>
      </c>
      <c r="E33" t="s">
        <v>165</v>
      </c>
      <c r="F33" t="s">
        <v>159</v>
      </c>
      <c r="G33" s="99" t="s">
        <v>1283</v>
      </c>
      <c r="H33" s="99" t="s">
        <v>1283</v>
      </c>
      <c r="I33" s="54">
        <v>298.53079997142999</v>
      </c>
      <c r="J33" s="55">
        <f t="shared" si="0"/>
        <v>3.6273630989467178E-3</v>
      </c>
      <c r="K33" s="55">
        <f>I33/'סכום נכסי הקרן'!$C$41</f>
        <v>8.673280360305929E-4</v>
      </c>
    </row>
    <row r="34" spans="1:11">
      <c r="A34" s="61" t="s">
        <v>743</v>
      </c>
      <c r="B34" s="61" t="s">
        <v>763</v>
      </c>
      <c r="C34">
        <v>20</v>
      </c>
      <c r="D34" t="s">
        <v>164</v>
      </c>
      <c r="E34" t="s">
        <v>165</v>
      </c>
      <c r="F34" t="s">
        <v>159</v>
      </c>
      <c r="G34" s="99" t="s">
        <v>1283</v>
      </c>
      <c r="H34" s="99" t="s">
        <v>1283</v>
      </c>
      <c r="I34" s="54">
        <v>10.835059910529999</v>
      </c>
      <c r="J34" s="55">
        <f t="shared" si="0"/>
        <v>1.3165374057917909E-4</v>
      </c>
      <c r="K34" s="55">
        <f>I34/'סכום נכסי הקרן'!$C$41</f>
        <v>3.1479335577344654E-5</v>
      </c>
    </row>
    <row r="35" spans="1:11">
      <c r="A35" s="61" t="s">
        <v>737</v>
      </c>
      <c r="B35" s="61" t="s">
        <v>764</v>
      </c>
      <c r="C35">
        <v>11</v>
      </c>
      <c r="D35" t="s">
        <v>164</v>
      </c>
      <c r="E35" t="s">
        <v>165</v>
      </c>
      <c r="F35" t="s">
        <v>101</v>
      </c>
      <c r="G35" s="99" t="s">
        <v>1283</v>
      </c>
      <c r="H35" s="99" t="s">
        <v>1283</v>
      </c>
      <c r="I35" s="54">
        <v>1.2014339999999999E-3</v>
      </c>
      <c r="J35" s="55">
        <f t="shared" si="0"/>
        <v>1.4598283854922252E-8</v>
      </c>
      <c r="K35" s="55">
        <f>I35/'סכום נכסי הקרן'!$C$41</f>
        <v>3.490552370944989E-9</v>
      </c>
    </row>
    <row r="36" spans="1:11">
      <c r="A36" s="61" t="s">
        <v>739</v>
      </c>
      <c r="B36" s="61" t="s">
        <v>765</v>
      </c>
      <c r="C36">
        <v>12</v>
      </c>
      <c r="D36" t="s">
        <v>164</v>
      </c>
      <c r="E36" t="s">
        <v>165</v>
      </c>
      <c r="F36" t="s">
        <v>101</v>
      </c>
      <c r="G36" s="99" t="s">
        <v>1283</v>
      </c>
      <c r="H36" s="99" t="s">
        <v>1283</v>
      </c>
      <c r="I36" s="54">
        <v>86.009042745000002</v>
      </c>
      <c r="J36" s="55">
        <f t="shared" si="0"/>
        <v>1.0450714896379255E-3</v>
      </c>
      <c r="K36" s="55">
        <f>I36/'סכום נכסי הקרן'!$C$41</f>
        <v>2.4988394541545247E-4</v>
      </c>
    </row>
    <row r="37" spans="1:11">
      <c r="A37" s="61" t="s">
        <v>741</v>
      </c>
      <c r="B37" s="61" t="s">
        <v>766</v>
      </c>
      <c r="C37">
        <v>10</v>
      </c>
      <c r="D37" t="s">
        <v>164</v>
      </c>
      <c r="E37" t="s">
        <v>165</v>
      </c>
      <c r="F37" t="s">
        <v>101</v>
      </c>
      <c r="G37" s="99" t="s">
        <v>1283</v>
      </c>
      <c r="H37" s="99" t="s">
        <v>1283</v>
      </c>
      <c r="I37" s="54">
        <f>0.004251228+29.131170198</f>
        <v>29.135421426000001</v>
      </c>
      <c r="J37" s="55">
        <f t="shared" si="0"/>
        <v>3.5401624409624806E-4</v>
      </c>
      <c r="K37" s="55">
        <f>I37/'סכום נכסי הקרן'!$C$41</f>
        <v>8.4647774523615739E-5</v>
      </c>
    </row>
    <row r="38" spans="1:11">
      <c r="A38" s="61" t="s">
        <v>743</v>
      </c>
      <c r="B38" s="61" t="s">
        <v>767</v>
      </c>
      <c r="C38">
        <v>20</v>
      </c>
      <c r="D38" t="s">
        <v>164</v>
      </c>
      <c r="E38" t="s">
        <v>165</v>
      </c>
      <c r="F38" t="s">
        <v>101</v>
      </c>
      <c r="G38" s="99" t="s">
        <v>1283</v>
      </c>
      <c r="H38" s="99" t="s">
        <v>1283</v>
      </c>
      <c r="I38" s="54">
        <v>2.449077E-3</v>
      </c>
      <c r="J38" s="55">
        <f t="shared" si="0"/>
        <v>2.9758040165803054E-8</v>
      </c>
      <c r="K38" s="55">
        <f>I38/'סכום נכסי הקרן'!$C$41</f>
        <v>7.115356756157094E-9</v>
      </c>
    </row>
    <row r="39" spans="1:11">
      <c r="A39" s="61" t="s">
        <v>741</v>
      </c>
      <c r="B39" s="61" t="s">
        <v>768</v>
      </c>
      <c r="C39">
        <v>10</v>
      </c>
      <c r="D39" t="s">
        <v>164</v>
      </c>
      <c r="E39" t="s">
        <v>165</v>
      </c>
      <c r="F39" t="s">
        <v>158</v>
      </c>
      <c r="G39" s="99" t="s">
        <v>1283</v>
      </c>
      <c r="H39" s="99" t="s">
        <v>1283</v>
      </c>
      <c r="I39" s="54">
        <v>5.6679390000000003E-2</v>
      </c>
      <c r="J39" s="55">
        <f t="shared" si="0"/>
        <v>6.886951958608145E-7</v>
      </c>
      <c r="K39" s="55">
        <f>I39/'סכום נכסי הקרן'!$C$41</f>
        <v>1.6467186640982005E-7</v>
      </c>
    </row>
    <row r="40" spans="1:11">
      <c r="A40" s="56" t="s">
        <v>168</v>
      </c>
      <c r="B40" s="100" t="s">
        <v>1283</v>
      </c>
      <c r="C40" s="101" t="s">
        <v>1283</v>
      </c>
      <c r="D40" s="101" t="s">
        <v>1283</v>
      </c>
      <c r="E40" s="101" t="s">
        <v>1283</v>
      </c>
      <c r="F40" s="101" t="s">
        <v>1283</v>
      </c>
      <c r="G40" s="101" t="s">
        <v>1283</v>
      </c>
      <c r="H40" s="57">
        <v>0</v>
      </c>
      <c r="I40" s="58">
        <v>0</v>
      </c>
      <c r="J40" s="57">
        <f t="shared" si="0"/>
        <v>0</v>
      </c>
      <c r="K40" s="57">
        <f>I40/'סכום נכסי הקרן'!$C$41</f>
        <v>0</v>
      </c>
    </row>
    <row r="41" spans="1:11">
      <c r="A41" t="s">
        <v>167</v>
      </c>
      <c r="B41" t="s">
        <v>167</v>
      </c>
      <c r="C41" s="101" t="s">
        <v>1283</v>
      </c>
      <c r="D41" t="s">
        <v>167</v>
      </c>
      <c r="E41" s="101" t="s">
        <v>1283</v>
      </c>
      <c r="F41" t="s">
        <v>167</v>
      </c>
      <c r="G41" s="55">
        <v>0</v>
      </c>
      <c r="H41" s="55">
        <v>0</v>
      </c>
      <c r="I41" s="54">
        <v>0</v>
      </c>
      <c r="J41" s="55">
        <f t="shared" si="0"/>
        <v>0</v>
      </c>
      <c r="K41" s="55">
        <f>I41/'סכום נכסי הקרן'!$C$41</f>
        <v>0</v>
      </c>
    </row>
    <row r="42" spans="1:11">
      <c r="A42" s="56" t="s">
        <v>169</v>
      </c>
      <c r="B42" s="100" t="s">
        <v>1283</v>
      </c>
      <c r="C42" s="101" t="s">
        <v>1283</v>
      </c>
      <c r="D42" s="101" t="s">
        <v>1283</v>
      </c>
      <c r="E42" s="101" t="s">
        <v>1283</v>
      </c>
      <c r="F42" s="101" t="s">
        <v>1283</v>
      </c>
      <c r="G42" s="101" t="s">
        <v>1283</v>
      </c>
      <c r="H42" s="57">
        <v>0</v>
      </c>
      <c r="I42" s="58">
        <v>0</v>
      </c>
      <c r="J42" s="57">
        <f t="shared" si="0"/>
        <v>0</v>
      </c>
      <c r="K42" s="57">
        <f>I42/'סכום נכסי הקרן'!$C$41</f>
        <v>0</v>
      </c>
    </row>
    <row r="43" spans="1:11">
      <c r="A43" t="s">
        <v>167</v>
      </c>
      <c r="B43" t="s">
        <v>167</v>
      </c>
      <c r="C43" s="101" t="s">
        <v>1283</v>
      </c>
      <c r="D43" t="s">
        <v>167</v>
      </c>
      <c r="E43" s="101" t="s">
        <v>1283</v>
      </c>
      <c r="F43" t="s">
        <v>167</v>
      </c>
      <c r="G43" s="55">
        <v>0</v>
      </c>
      <c r="H43" s="55">
        <v>0</v>
      </c>
      <c r="I43" s="54">
        <v>0</v>
      </c>
      <c r="J43" s="55">
        <f t="shared" si="0"/>
        <v>0</v>
      </c>
      <c r="K43" s="55">
        <f>I43/'סכום נכסי הקרן'!$C$41</f>
        <v>0</v>
      </c>
    </row>
    <row r="44" spans="1:11">
      <c r="A44" s="56" t="s">
        <v>170</v>
      </c>
      <c r="B44" s="100" t="s">
        <v>1283</v>
      </c>
      <c r="C44" s="101" t="s">
        <v>1283</v>
      </c>
      <c r="D44" s="101" t="s">
        <v>1283</v>
      </c>
      <c r="E44" s="101" t="s">
        <v>1283</v>
      </c>
      <c r="F44" s="101" t="s">
        <v>1283</v>
      </c>
      <c r="G44" s="101" t="s">
        <v>1283</v>
      </c>
      <c r="H44" s="57">
        <v>0</v>
      </c>
      <c r="I44" s="58">
        <v>0</v>
      </c>
      <c r="J44" s="57">
        <f t="shared" si="0"/>
        <v>0</v>
      </c>
      <c r="K44" s="57">
        <f>I44/'סכום נכסי הקרן'!$C$41</f>
        <v>0</v>
      </c>
    </row>
    <row r="45" spans="1:11">
      <c r="A45" t="s">
        <v>167</v>
      </c>
      <c r="B45" t="s">
        <v>167</v>
      </c>
      <c r="C45" s="101" t="s">
        <v>1283</v>
      </c>
      <c r="D45" t="s">
        <v>167</v>
      </c>
      <c r="E45" s="101" t="s">
        <v>1283</v>
      </c>
      <c r="F45" t="s">
        <v>167</v>
      </c>
      <c r="G45" s="55">
        <v>0</v>
      </c>
      <c r="H45" s="55">
        <v>0</v>
      </c>
      <c r="I45" s="54">
        <v>0</v>
      </c>
      <c r="J45" s="55">
        <f t="shared" si="0"/>
        <v>0</v>
      </c>
      <c r="K45" s="55">
        <f>I45/'סכום נכסי הקרן'!$C$41</f>
        <v>0</v>
      </c>
    </row>
    <row r="46" spans="1:11">
      <c r="A46" s="56" t="s">
        <v>171</v>
      </c>
      <c r="B46" s="100" t="s">
        <v>1283</v>
      </c>
      <c r="C46" s="101" t="s">
        <v>1283</v>
      </c>
      <c r="D46" s="101" t="s">
        <v>1283</v>
      </c>
      <c r="E46" s="101" t="s">
        <v>1283</v>
      </c>
      <c r="F46" s="101" t="s">
        <v>1283</v>
      </c>
      <c r="G46" s="101" t="s">
        <v>1283</v>
      </c>
      <c r="H46" s="57">
        <v>0</v>
      </c>
      <c r="I46" s="58">
        <v>0</v>
      </c>
      <c r="J46" s="57">
        <f t="shared" si="0"/>
        <v>0</v>
      </c>
      <c r="K46" s="57">
        <f>I46/'סכום נכסי הקרן'!$C$41</f>
        <v>0</v>
      </c>
    </row>
    <row r="47" spans="1:11">
      <c r="A47" t="s">
        <v>167</v>
      </c>
      <c r="B47" t="s">
        <v>167</v>
      </c>
      <c r="C47" s="101" t="s">
        <v>1283</v>
      </c>
      <c r="D47" t="s">
        <v>167</v>
      </c>
      <c r="E47" s="101" t="s">
        <v>1283</v>
      </c>
      <c r="F47" t="s">
        <v>167</v>
      </c>
      <c r="G47" s="55">
        <v>0</v>
      </c>
      <c r="H47" s="55">
        <v>0</v>
      </c>
      <c r="I47" s="54">
        <v>0</v>
      </c>
      <c r="J47" s="55">
        <f t="shared" si="0"/>
        <v>0</v>
      </c>
      <c r="K47" s="55">
        <f>I47/'סכום נכסי הקרן'!$C$41</f>
        <v>0</v>
      </c>
    </row>
    <row r="48" spans="1:11">
      <c r="A48" s="56" t="s">
        <v>172</v>
      </c>
      <c r="B48" s="100" t="s">
        <v>1283</v>
      </c>
      <c r="C48" s="101" t="s">
        <v>1283</v>
      </c>
      <c r="D48" s="101" t="s">
        <v>1283</v>
      </c>
      <c r="E48" s="101" t="s">
        <v>1283</v>
      </c>
      <c r="F48" s="101" t="s">
        <v>1283</v>
      </c>
      <c r="G48" s="101" t="s">
        <v>1283</v>
      </c>
      <c r="H48" s="57">
        <v>0</v>
      </c>
      <c r="I48" s="58">
        <v>0</v>
      </c>
      <c r="J48" s="57">
        <f t="shared" si="0"/>
        <v>0</v>
      </c>
      <c r="K48" s="57">
        <f>I48/'סכום נכסי הקרן'!$C$41</f>
        <v>0</v>
      </c>
    </row>
    <row r="49" spans="1:11">
      <c r="A49" t="s">
        <v>167</v>
      </c>
      <c r="B49" t="s">
        <v>167</v>
      </c>
      <c r="C49" s="101" t="s">
        <v>1283</v>
      </c>
      <c r="D49" t="s">
        <v>167</v>
      </c>
      <c r="E49" s="101" t="s">
        <v>1283</v>
      </c>
      <c r="F49" t="s">
        <v>167</v>
      </c>
      <c r="G49" s="55">
        <v>0</v>
      </c>
      <c r="H49" s="55">
        <v>0</v>
      </c>
      <c r="I49" s="54">
        <v>0</v>
      </c>
      <c r="J49" s="55">
        <f t="shared" si="0"/>
        <v>0</v>
      </c>
      <c r="K49" s="55">
        <f>I49/'סכום נכסי הקרן'!$C$41</f>
        <v>0</v>
      </c>
    </row>
    <row r="50" spans="1:11">
      <c r="A50" s="56" t="s">
        <v>173</v>
      </c>
      <c r="B50" s="100" t="s">
        <v>1283</v>
      </c>
      <c r="C50" s="101" t="s">
        <v>1283</v>
      </c>
      <c r="D50" s="101" t="s">
        <v>1283</v>
      </c>
      <c r="E50" s="101" t="s">
        <v>1283</v>
      </c>
      <c r="F50" s="101" t="s">
        <v>1283</v>
      </c>
      <c r="G50" s="101" t="s">
        <v>1283</v>
      </c>
      <c r="H50" s="57">
        <v>0</v>
      </c>
      <c r="I50" s="58">
        <v>3515.7671204459202</v>
      </c>
      <c r="J50" s="57">
        <f t="shared" si="0"/>
        <v>4.2719089348288941E-2</v>
      </c>
      <c r="K50" s="57">
        <f>I50/'סכום נכסי הקרן'!$C$41</f>
        <v>1.0214434798717986E-2</v>
      </c>
    </row>
    <row r="51" spans="1:11">
      <c r="A51" s="56" t="s">
        <v>174</v>
      </c>
      <c r="B51" s="100" t="s">
        <v>1283</v>
      </c>
      <c r="C51" s="101" t="s">
        <v>1283</v>
      </c>
      <c r="D51" s="101" t="s">
        <v>1283</v>
      </c>
      <c r="E51" s="101" t="s">
        <v>1283</v>
      </c>
      <c r="F51" s="101" t="s">
        <v>1283</v>
      </c>
      <c r="G51" s="101" t="s">
        <v>1283</v>
      </c>
      <c r="H51" s="57">
        <v>0</v>
      </c>
      <c r="I51" s="58">
        <v>3515.7671204459202</v>
      </c>
      <c r="J51" s="57">
        <f t="shared" si="0"/>
        <v>4.2719089348288941E-2</v>
      </c>
      <c r="K51" s="57">
        <f>I51/'סכום נכסי הקרן'!$C$41</f>
        <v>1.0214434798717986E-2</v>
      </c>
    </row>
    <row r="52" spans="1:11">
      <c r="A52" s="61" t="s">
        <v>769</v>
      </c>
      <c r="B52" s="61" t="s">
        <v>770</v>
      </c>
      <c r="C52">
        <v>85</v>
      </c>
      <c r="D52" t="s">
        <v>254</v>
      </c>
      <c r="E52" t="s">
        <v>205</v>
      </c>
      <c r="F52" t="s">
        <v>100</v>
      </c>
      <c r="G52" s="99" t="s">
        <v>1283</v>
      </c>
      <c r="H52" s="99" t="s">
        <v>1283</v>
      </c>
      <c r="I52" s="54">
        <v>185.793683676</v>
      </c>
      <c r="J52" s="55">
        <f t="shared" si="0"/>
        <v>2.2575263666201246E-3</v>
      </c>
      <c r="K52" s="55">
        <f>I52/'סכום נכסי הקרן'!$C$41</f>
        <v>5.3979043631349299E-4</v>
      </c>
    </row>
    <row r="53" spans="1:11">
      <c r="A53" s="61" t="s">
        <v>769</v>
      </c>
      <c r="B53" s="61" t="s">
        <v>771</v>
      </c>
      <c r="C53">
        <v>85</v>
      </c>
      <c r="D53" t="s">
        <v>254</v>
      </c>
      <c r="E53" t="s">
        <v>205</v>
      </c>
      <c r="F53" t="s">
        <v>98</v>
      </c>
      <c r="G53" s="99" t="s">
        <v>1283</v>
      </c>
      <c r="H53" s="99" t="s">
        <v>1283</v>
      </c>
      <c r="I53" s="54">
        <v>3250.6542467099998</v>
      </c>
      <c r="J53" s="55">
        <f t="shared" si="0"/>
        <v>3.9497777995030146E-2</v>
      </c>
      <c r="K53" s="55">
        <f>I53/'סכום נכסי הקרן'!$C$41</f>
        <v>9.444196591719552E-3</v>
      </c>
    </row>
    <row r="54" spans="1:11">
      <c r="A54" s="61" t="s">
        <v>769</v>
      </c>
      <c r="B54" s="61" t="s">
        <v>772</v>
      </c>
      <c r="C54">
        <v>85</v>
      </c>
      <c r="D54" t="s">
        <v>254</v>
      </c>
      <c r="E54" t="s">
        <v>205</v>
      </c>
      <c r="F54" t="s">
        <v>159</v>
      </c>
      <c r="G54" s="99" t="s">
        <v>1283</v>
      </c>
      <c r="H54" s="99" t="s">
        <v>1283</v>
      </c>
      <c r="I54" s="54">
        <v>79.319190059920004</v>
      </c>
      <c r="J54" s="55">
        <f t="shared" si="0"/>
        <v>9.6378498663866668E-4</v>
      </c>
      <c r="K54" s="55">
        <f>I54/'סכום נכסי הקרן'!$C$41</f>
        <v>2.3044777068493983E-4</v>
      </c>
    </row>
    <row r="55" spans="1:11">
      <c r="A55" s="56" t="s">
        <v>172</v>
      </c>
      <c r="B55" s="100" t="s">
        <v>1283</v>
      </c>
      <c r="C55" s="101" t="s">
        <v>1283</v>
      </c>
      <c r="D55" s="101" t="s">
        <v>1283</v>
      </c>
      <c r="E55" s="101" t="s">
        <v>1283</v>
      </c>
      <c r="F55" s="101" t="s">
        <v>1283</v>
      </c>
      <c r="G55" s="101" t="s">
        <v>1283</v>
      </c>
      <c r="H55" s="57">
        <v>0</v>
      </c>
      <c r="I55" s="58">
        <v>0</v>
      </c>
      <c r="J55" s="57">
        <f t="shared" si="0"/>
        <v>0</v>
      </c>
      <c r="K55" s="57">
        <f>I55/'סכום נכסי הקרן'!$C$41</f>
        <v>0</v>
      </c>
    </row>
    <row r="56" spans="1:11">
      <c r="A56" t="s">
        <v>167</v>
      </c>
      <c r="B56" t="s">
        <v>167</v>
      </c>
      <c r="C56" s="101" t="s">
        <v>1283</v>
      </c>
      <c r="D56" t="s">
        <v>167</v>
      </c>
      <c r="E56" s="101" t="s">
        <v>1283</v>
      </c>
      <c r="F56" t="s">
        <v>167</v>
      </c>
      <c r="G56" s="55">
        <v>0</v>
      </c>
      <c r="H56" s="55">
        <v>0</v>
      </c>
      <c r="I56" s="54">
        <v>0</v>
      </c>
      <c r="J56" s="55">
        <f t="shared" si="0"/>
        <v>0</v>
      </c>
      <c r="K56" s="55">
        <f>I56/'סכום נכסי הקרן'!$C$41</f>
        <v>0</v>
      </c>
    </row>
    <row r="57" spans="1:11">
      <c r="A57" t="s">
        <v>175</v>
      </c>
      <c r="B57" s="100" t="s">
        <v>1283</v>
      </c>
      <c r="C57" s="101" t="s">
        <v>1283</v>
      </c>
      <c r="D57" s="101" t="s">
        <v>1283</v>
      </c>
      <c r="E57" s="101" t="s">
        <v>1283</v>
      </c>
      <c r="F57" s="101" t="s">
        <v>1283</v>
      </c>
      <c r="G57" s="101" t="s">
        <v>1283</v>
      </c>
      <c r="H57" s="101" t="s">
        <v>1283</v>
      </c>
      <c r="I57" s="101" t="s">
        <v>1283</v>
      </c>
      <c r="J57" s="101" t="s">
        <v>1283</v>
      </c>
      <c r="K57" s="101" t="s">
        <v>1283</v>
      </c>
    </row>
    <row r="58" spans="1:11" hidden="1">
      <c r="C58" s="13"/>
    </row>
    <row r="59" spans="1:11" hidden="1">
      <c r="C59" s="13"/>
    </row>
    <row r="60" spans="1:11" hidden="1">
      <c r="C60" s="13"/>
    </row>
    <row r="61" spans="1:11" hidden="1">
      <c r="C61" s="13"/>
    </row>
    <row r="62" spans="1:11" hidden="1">
      <c r="C62" s="13"/>
    </row>
    <row r="63" spans="1:11" hidden="1">
      <c r="C63" s="13"/>
    </row>
    <row r="64" spans="1:11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0" t="s">
        <v>1282</v>
      </c>
    </row>
    <row r="2" spans="1:34" s="1" customFormat="1">
      <c r="A2" s="2" t="s">
        <v>1</v>
      </c>
      <c r="B2" s="9" t="s">
        <v>735</v>
      </c>
    </row>
    <row r="3" spans="1:34" s="1" customFormat="1">
      <c r="A3" s="2" t="s">
        <v>2</v>
      </c>
      <c r="B3" s="61" t="s">
        <v>736</v>
      </c>
    </row>
    <row r="4" spans="1:34" s="1" customFormat="1">
      <c r="A4" s="2" t="s">
        <v>3</v>
      </c>
      <c r="B4" s="62" t="s">
        <v>156</v>
      </c>
    </row>
    <row r="5" spans="1:34">
      <c r="A5" s="71" t="s">
        <v>65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3"/>
    </row>
    <row r="6" spans="1:34" s="15" customFormat="1">
      <c r="A6" s="31" t="s">
        <v>45</v>
      </c>
      <c r="B6" s="32" t="s">
        <v>46</v>
      </c>
      <c r="C6" s="32" t="s">
        <v>66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146</v>
      </c>
      <c r="L6" s="32" t="s">
        <v>147</v>
      </c>
      <c r="M6" s="102" t="s">
        <v>151</v>
      </c>
      <c r="N6" s="32" t="s">
        <v>53</v>
      </c>
      <c r="O6" s="32" t="s">
        <v>148</v>
      </c>
      <c r="P6" s="32" t="s">
        <v>54</v>
      </c>
      <c r="Q6" s="103" t="s">
        <v>142</v>
      </c>
    </row>
    <row r="7" spans="1:34" s="15" customFormat="1">
      <c r="A7" s="93" t="s">
        <v>1283</v>
      </c>
      <c r="B7" s="94" t="s">
        <v>1283</v>
      </c>
      <c r="C7" s="94" t="s">
        <v>1283</v>
      </c>
      <c r="D7" s="94" t="s">
        <v>1283</v>
      </c>
      <c r="E7" s="94" t="s">
        <v>1283</v>
      </c>
      <c r="F7" s="20" t="s">
        <v>70</v>
      </c>
      <c r="G7" s="20" t="s">
        <v>71</v>
      </c>
      <c r="H7" s="94" t="s">
        <v>1283</v>
      </c>
      <c r="I7" s="20" t="s">
        <v>7</v>
      </c>
      <c r="J7" s="20" t="s">
        <v>7</v>
      </c>
      <c r="K7" s="20" t="s">
        <v>143</v>
      </c>
      <c r="L7" s="94" t="s">
        <v>1283</v>
      </c>
      <c r="M7" s="16" t="s">
        <v>144</v>
      </c>
      <c r="N7" s="20" t="s">
        <v>6</v>
      </c>
      <c r="O7" s="20" t="s">
        <v>7</v>
      </c>
      <c r="P7" s="20" t="s">
        <v>7</v>
      </c>
      <c r="Q7" s="21" t="s">
        <v>7</v>
      </c>
    </row>
    <row r="8" spans="1:34" s="17" customFormat="1" ht="20.25">
      <c r="A8" s="95" t="s">
        <v>1283</v>
      </c>
      <c r="B8" s="22" t="s">
        <v>8</v>
      </c>
      <c r="C8" s="22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17" customFormat="1" ht="20.25">
      <c r="A9" s="18" t="s">
        <v>77</v>
      </c>
      <c r="B9" s="96" t="s">
        <v>1283</v>
      </c>
      <c r="C9" s="96" t="s">
        <v>1283</v>
      </c>
      <c r="D9" s="96" t="s">
        <v>1283</v>
      </c>
      <c r="E9" s="96" t="s">
        <v>1283</v>
      </c>
      <c r="F9" s="96" t="s">
        <v>1283</v>
      </c>
      <c r="G9" s="52">
        <v>7.47</v>
      </c>
      <c r="H9" s="96" t="s">
        <v>1283</v>
      </c>
      <c r="I9" s="96" t="s">
        <v>1283</v>
      </c>
      <c r="J9" s="53">
        <v>3.9199999999999999E-2</v>
      </c>
      <c r="K9" s="52">
        <v>7794543.8600000003</v>
      </c>
      <c r="L9" s="96" t="s">
        <v>1283</v>
      </c>
      <c r="M9" s="52">
        <v>0</v>
      </c>
      <c r="N9" s="52">
        <v>24582.718701318732</v>
      </c>
      <c r="O9" s="96" t="s">
        <v>1283</v>
      </c>
      <c r="P9" s="53">
        <v>1</v>
      </c>
      <c r="Q9" s="53">
        <v>7.1400000000000005E-2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>
      <c r="A10" s="56" t="s">
        <v>161</v>
      </c>
      <c r="B10" s="101" t="s">
        <v>1283</v>
      </c>
      <c r="C10" s="101" t="s">
        <v>1283</v>
      </c>
      <c r="D10" s="101" t="s">
        <v>1283</v>
      </c>
      <c r="E10" s="101" t="s">
        <v>1283</v>
      </c>
      <c r="F10" s="101" t="s">
        <v>1283</v>
      </c>
      <c r="G10" s="58">
        <v>0</v>
      </c>
      <c r="H10" s="101" t="s">
        <v>1283</v>
      </c>
      <c r="I10" s="101" t="s">
        <v>1283</v>
      </c>
      <c r="J10" s="57">
        <v>0</v>
      </c>
      <c r="K10" s="58">
        <v>0</v>
      </c>
      <c r="L10" s="101" t="s">
        <v>1283</v>
      </c>
      <c r="M10" s="58">
        <v>0</v>
      </c>
      <c r="N10" s="58">
        <v>0</v>
      </c>
      <c r="O10" s="101" t="s">
        <v>1283</v>
      </c>
      <c r="P10" s="57">
        <v>0</v>
      </c>
      <c r="Q10" s="57">
        <v>0</v>
      </c>
    </row>
    <row r="11" spans="1:34">
      <c r="A11" s="56" t="s">
        <v>176</v>
      </c>
      <c r="B11" s="101" t="s">
        <v>1283</v>
      </c>
      <c r="C11" s="101" t="s">
        <v>1283</v>
      </c>
      <c r="D11" s="101" t="s">
        <v>1283</v>
      </c>
      <c r="E11" s="101" t="s">
        <v>1283</v>
      </c>
      <c r="F11" s="101" t="s">
        <v>1283</v>
      </c>
      <c r="G11" s="58">
        <v>0</v>
      </c>
      <c r="H11" s="101" t="s">
        <v>1283</v>
      </c>
      <c r="I11" s="101" t="s">
        <v>1283</v>
      </c>
      <c r="J11" s="57">
        <v>0</v>
      </c>
      <c r="K11" s="58">
        <v>0</v>
      </c>
      <c r="L11" s="101" t="s">
        <v>1283</v>
      </c>
      <c r="M11" s="58">
        <v>0</v>
      </c>
      <c r="N11" s="58">
        <v>0</v>
      </c>
      <c r="O11" s="101" t="s">
        <v>1283</v>
      </c>
      <c r="P11" s="57">
        <v>0</v>
      </c>
      <c r="Q11" s="57">
        <v>0</v>
      </c>
    </row>
    <row r="12" spans="1:34">
      <c r="A12" t="s">
        <v>167</v>
      </c>
      <c r="B12" t="s">
        <v>167</v>
      </c>
      <c r="C12" s="101" t="s">
        <v>1283</v>
      </c>
      <c r="D12" t="s">
        <v>167</v>
      </c>
      <c r="E12" s="101" t="s">
        <v>1283</v>
      </c>
      <c r="F12" s="101" t="s">
        <v>1283</v>
      </c>
      <c r="G12" s="54">
        <v>0</v>
      </c>
      <c r="H12" t="s">
        <v>167</v>
      </c>
      <c r="I12" s="55">
        <v>0</v>
      </c>
      <c r="J12" s="55">
        <v>0</v>
      </c>
      <c r="K12" s="54">
        <v>0</v>
      </c>
      <c r="L12" s="54">
        <v>0</v>
      </c>
      <c r="M12" s="101" t="s">
        <v>1283</v>
      </c>
      <c r="N12" s="54">
        <v>0</v>
      </c>
      <c r="O12" s="55">
        <v>0</v>
      </c>
      <c r="P12" s="55">
        <v>0</v>
      </c>
      <c r="Q12" s="55">
        <v>0</v>
      </c>
    </row>
    <row r="13" spans="1:34">
      <c r="A13" s="56" t="s">
        <v>177</v>
      </c>
      <c r="B13" s="101" t="s">
        <v>1283</v>
      </c>
      <c r="C13" s="101" t="s">
        <v>1283</v>
      </c>
      <c r="D13" s="101" t="s">
        <v>1283</v>
      </c>
      <c r="E13" s="101" t="s">
        <v>1283</v>
      </c>
      <c r="F13" s="101" t="s">
        <v>1283</v>
      </c>
      <c r="G13" s="58">
        <v>0</v>
      </c>
      <c r="H13" s="101" t="s">
        <v>1283</v>
      </c>
      <c r="I13" s="101" t="s">
        <v>1283</v>
      </c>
      <c r="J13" s="57">
        <v>0</v>
      </c>
      <c r="K13" s="58">
        <v>0</v>
      </c>
      <c r="L13" s="101" t="s">
        <v>1283</v>
      </c>
      <c r="M13" s="58">
        <v>0</v>
      </c>
      <c r="N13" s="58">
        <v>0</v>
      </c>
      <c r="O13" s="101" t="s">
        <v>1283</v>
      </c>
      <c r="P13" s="57">
        <v>0</v>
      </c>
      <c r="Q13" s="57">
        <v>0</v>
      </c>
    </row>
    <row r="14" spans="1:34">
      <c r="A14" t="s">
        <v>167</v>
      </c>
      <c r="B14" t="s">
        <v>167</v>
      </c>
      <c r="C14" s="101" t="s">
        <v>1283</v>
      </c>
      <c r="D14" t="s">
        <v>167</v>
      </c>
      <c r="E14" s="101" t="s">
        <v>1283</v>
      </c>
      <c r="F14" s="101" t="s">
        <v>1283</v>
      </c>
      <c r="G14" s="54">
        <v>0</v>
      </c>
      <c r="H14" t="s">
        <v>167</v>
      </c>
      <c r="I14" s="55">
        <v>0</v>
      </c>
      <c r="J14" s="55">
        <v>0</v>
      </c>
      <c r="K14" s="54">
        <v>0</v>
      </c>
      <c r="L14" s="54">
        <v>0</v>
      </c>
      <c r="M14" s="101" t="s">
        <v>1283</v>
      </c>
      <c r="N14" s="54">
        <v>0</v>
      </c>
      <c r="O14" s="55">
        <v>0</v>
      </c>
      <c r="P14" s="55">
        <v>0</v>
      </c>
      <c r="Q14" s="55">
        <v>0</v>
      </c>
    </row>
    <row r="15" spans="1:34">
      <c r="A15" t="s">
        <v>167</v>
      </c>
      <c r="B15" t="s">
        <v>167</v>
      </c>
      <c r="C15" s="101" t="s">
        <v>1283</v>
      </c>
      <c r="D15" t="s">
        <v>167</v>
      </c>
      <c r="E15" s="101" t="s">
        <v>1283</v>
      </c>
      <c r="F15" s="101" t="s">
        <v>1283</v>
      </c>
      <c r="G15" s="54">
        <v>0</v>
      </c>
      <c r="H15" t="s">
        <v>167</v>
      </c>
      <c r="I15" s="55">
        <v>0</v>
      </c>
      <c r="J15" s="55">
        <v>0</v>
      </c>
      <c r="K15" s="54">
        <v>0</v>
      </c>
      <c r="L15" s="54">
        <v>0</v>
      </c>
      <c r="M15" s="101" t="s">
        <v>1283</v>
      </c>
      <c r="N15" s="54">
        <v>0</v>
      </c>
      <c r="O15" s="55">
        <v>0</v>
      </c>
      <c r="P15" s="55">
        <v>0</v>
      </c>
      <c r="Q15" s="55">
        <v>0</v>
      </c>
    </row>
    <row r="16" spans="1:34">
      <c r="A16" t="s">
        <v>167</v>
      </c>
      <c r="B16" t="s">
        <v>167</v>
      </c>
      <c r="C16" s="101" t="s">
        <v>1283</v>
      </c>
      <c r="D16" t="s">
        <v>167</v>
      </c>
      <c r="E16" s="101" t="s">
        <v>1283</v>
      </c>
      <c r="F16" s="101" t="s">
        <v>1283</v>
      </c>
      <c r="G16" s="54">
        <v>0</v>
      </c>
      <c r="H16" t="s">
        <v>167</v>
      </c>
      <c r="I16" s="55">
        <v>0</v>
      </c>
      <c r="J16" s="55">
        <v>0</v>
      </c>
      <c r="K16" s="54">
        <v>0</v>
      </c>
      <c r="L16" s="54">
        <v>0</v>
      </c>
      <c r="M16" s="101" t="s">
        <v>1283</v>
      </c>
      <c r="N16" s="54">
        <v>0</v>
      </c>
      <c r="O16" s="55">
        <v>0</v>
      </c>
      <c r="P16" s="55">
        <v>0</v>
      </c>
      <c r="Q16" s="55">
        <v>0</v>
      </c>
    </row>
    <row r="17" spans="1:17">
      <c r="A17" s="56" t="s">
        <v>178</v>
      </c>
      <c r="B17" s="101" t="s">
        <v>1283</v>
      </c>
      <c r="C17" s="101" t="s">
        <v>1283</v>
      </c>
      <c r="D17" s="101" t="s">
        <v>1283</v>
      </c>
      <c r="E17" s="101" t="s">
        <v>1283</v>
      </c>
      <c r="F17" s="101" t="s">
        <v>1283</v>
      </c>
      <c r="G17" s="58">
        <v>0</v>
      </c>
      <c r="H17" s="101" t="s">
        <v>1283</v>
      </c>
      <c r="I17" s="101" t="s">
        <v>1283</v>
      </c>
      <c r="J17" s="57">
        <v>0</v>
      </c>
      <c r="K17" s="58">
        <v>0</v>
      </c>
      <c r="L17" s="101" t="s">
        <v>1283</v>
      </c>
      <c r="M17" s="58">
        <v>0</v>
      </c>
      <c r="N17" s="58">
        <v>0</v>
      </c>
      <c r="O17" s="101" t="s">
        <v>1283</v>
      </c>
      <c r="P17" s="57">
        <v>0</v>
      </c>
      <c r="Q17" s="57">
        <v>0</v>
      </c>
    </row>
    <row r="18" spans="1:17">
      <c r="A18" t="s">
        <v>167</v>
      </c>
      <c r="B18" t="s">
        <v>167</v>
      </c>
      <c r="C18" s="101" t="s">
        <v>1283</v>
      </c>
      <c r="D18" t="s">
        <v>167</v>
      </c>
      <c r="E18" s="101" t="s">
        <v>1283</v>
      </c>
      <c r="F18" s="101" t="s">
        <v>1283</v>
      </c>
      <c r="G18" s="54">
        <v>0</v>
      </c>
      <c r="H18" t="s">
        <v>167</v>
      </c>
      <c r="I18" s="55">
        <v>0</v>
      </c>
      <c r="J18" s="55">
        <v>0</v>
      </c>
      <c r="K18" s="54">
        <v>0</v>
      </c>
      <c r="L18" s="54">
        <v>0</v>
      </c>
      <c r="M18" s="101" t="s">
        <v>1283</v>
      </c>
      <c r="N18" s="54">
        <v>0</v>
      </c>
      <c r="O18" s="55">
        <v>0</v>
      </c>
      <c r="P18" s="55">
        <v>0</v>
      </c>
      <c r="Q18" s="55">
        <v>0</v>
      </c>
    </row>
    <row r="19" spans="1:17">
      <c r="A19" s="56" t="s">
        <v>173</v>
      </c>
      <c r="B19" s="101" t="s">
        <v>1283</v>
      </c>
      <c r="C19" s="101" t="s">
        <v>1283</v>
      </c>
      <c r="D19" s="101" t="s">
        <v>1283</v>
      </c>
      <c r="E19" s="101" t="s">
        <v>1283</v>
      </c>
      <c r="F19" s="101" t="s">
        <v>1283</v>
      </c>
      <c r="G19" s="58">
        <v>7.47</v>
      </c>
      <c r="H19" s="101" t="s">
        <v>1283</v>
      </c>
      <c r="I19" s="101" t="s">
        <v>1283</v>
      </c>
      <c r="J19" s="57">
        <v>3.9199999999999999E-2</v>
      </c>
      <c r="K19" s="58">
        <v>7794543.8600000003</v>
      </c>
      <c r="L19" s="101" t="s">
        <v>1283</v>
      </c>
      <c r="M19" s="58">
        <v>0</v>
      </c>
      <c r="N19" s="58">
        <v>24582.718701318732</v>
      </c>
      <c r="O19" s="101" t="s">
        <v>1283</v>
      </c>
      <c r="P19" s="57">
        <v>1</v>
      </c>
      <c r="Q19" s="57">
        <v>7.1400000000000005E-2</v>
      </c>
    </row>
    <row r="20" spans="1:17">
      <c r="A20" s="56" t="s">
        <v>179</v>
      </c>
      <c r="B20" s="101" t="s">
        <v>1283</v>
      </c>
      <c r="C20" s="101" t="s">
        <v>1283</v>
      </c>
      <c r="D20" s="101" t="s">
        <v>1283</v>
      </c>
      <c r="E20" s="101" t="s">
        <v>1283</v>
      </c>
      <c r="F20" s="101" t="s">
        <v>1283</v>
      </c>
      <c r="G20" s="58">
        <v>8.86</v>
      </c>
      <c r="H20" s="101" t="s">
        <v>1283</v>
      </c>
      <c r="I20" s="101" t="s">
        <v>1283</v>
      </c>
      <c r="J20" s="57">
        <v>5.3800000000000001E-2</v>
      </c>
      <c r="K20" s="58">
        <v>89543.86</v>
      </c>
      <c r="L20" s="101" t="s">
        <v>1283</v>
      </c>
      <c r="M20" s="58">
        <v>0</v>
      </c>
      <c r="N20" s="58">
        <v>324.74873799553171</v>
      </c>
      <c r="O20" s="101" t="s">
        <v>1283</v>
      </c>
      <c r="P20" s="57">
        <v>1.32E-2</v>
      </c>
      <c r="Q20" s="57">
        <v>8.9999999999999998E-4</v>
      </c>
    </row>
    <row r="21" spans="1:17">
      <c r="A21" t="s">
        <v>180</v>
      </c>
      <c r="B21" t="s">
        <v>181</v>
      </c>
      <c r="C21" t="s">
        <v>105</v>
      </c>
      <c r="D21" t="s">
        <v>182</v>
      </c>
      <c r="E21" t="s">
        <v>183</v>
      </c>
      <c r="F21" s="99" t="s">
        <v>1283</v>
      </c>
      <c r="G21" s="54">
        <v>17.670000000000002</v>
      </c>
      <c r="H21" t="s">
        <v>98</v>
      </c>
      <c r="I21" s="55">
        <v>4.4999999999999998E-2</v>
      </c>
      <c r="J21" s="55">
        <v>5.7500000000000002E-2</v>
      </c>
      <c r="K21" s="54">
        <v>25669.73</v>
      </c>
      <c r="L21" s="54">
        <v>78.942499999999953</v>
      </c>
      <c r="M21" s="54">
        <v>0</v>
      </c>
      <c r="N21" s="54">
        <v>73.498712597241706</v>
      </c>
      <c r="O21" s="55">
        <v>0</v>
      </c>
      <c r="P21" s="55">
        <v>3.0000000000000001E-3</v>
      </c>
      <c r="Q21" s="55">
        <v>2.0000000000000001E-4</v>
      </c>
    </row>
    <row r="22" spans="1:17">
      <c r="A22" t="s">
        <v>184</v>
      </c>
      <c r="B22" t="s">
        <v>185</v>
      </c>
      <c r="C22" t="s">
        <v>105</v>
      </c>
      <c r="D22" t="s">
        <v>182</v>
      </c>
      <c r="E22" t="s">
        <v>183</v>
      </c>
      <c r="F22" s="99" t="s">
        <v>1283</v>
      </c>
      <c r="G22" s="54">
        <v>6.28</v>
      </c>
      <c r="H22" t="s">
        <v>98</v>
      </c>
      <c r="I22" s="55">
        <v>6.5000000000000002E-2</v>
      </c>
      <c r="J22" s="55">
        <v>5.28E-2</v>
      </c>
      <c r="K22" s="54">
        <v>63874.13</v>
      </c>
      <c r="L22" s="54">
        <v>108.45099999999995</v>
      </c>
      <c r="M22" s="54">
        <v>0</v>
      </c>
      <c r="N22" s="54">
        <v>251.25002539829001</v>
      </c>
      <c r="O22" s="55">
        <v>0</v>
      </c>
      <c r="P22" s="55">
        <v>1.0200000000000001E-2</v>
      </c>
      <c r="Q22" s="55">
        <v>6.9999999999999999E-4</v>
      </c>
    </row>
    <row r="23" spans="1:17">
      <c r="A23" s="56" t="s">
        <v>186</v>
      </c>
      <c r="B23" s="101" t="s">
        <v>1283</v>
      </c>
      <c r="C23" s="101" t="s">
        <v>1283</v>
      </c>
      <c r="D23" s="101" t="s">
        <v>1283</v>
      </c>
      <c r="E23" s="101" t="s">
        <v>1283</v>
      </c>
      <c r="F23" s="101" t="s">
        <v>1283</v>
      </c>
      <c r="G23" s="58">
        <v>7.45</v>
      </c>
      <c r="H23" s="101" t="s">
        <v>1283</v>
      </c>
      <c r="I23" s="101" t="s">
        <v>1283</v>
      </c>
      <c r="J23" s="57">
        <v>3.9E-2</v>
      </c>
      <c r="K23" s="58">
        <v>7705000</v>
      </c>
      <c r="L23" s="101" t="s">
        <v>1283</v>
      </c>
      <c r="M23" s="58">
        <v>0</v>
      </c>
      <c r="N23" s="58">
        <v>24257.969963323201</v>
      </c>
      <c r="O23" s="101" t="s">
        <v>1283</v>
      </c>
      <c r="P23" s="57">
        <v>0.98680000000000001</v>
      </c>
      <c r="Q23" s="57">
        <v>7.0499999999999993E-2</v>
      </c>
    </row>
    <row r="24" spans="1:17">
      <c r="A24" t="s">
        <v>187</v>
      </c>
      <c r="B24" t="s">
        <v>188</v>
      </c>
      <c r="C24" t="s">
        <v>105</v>
      </c>
      <c r="D24" t="s">
        <v>189</v>
      </c>
      <c r="E24" t="s">
        <v>183</v>
      </c>
      <c r="F24" s="99" t="s">
        <v>1283</v>
      </c>
      <c r="G24" s="54">
        <v>7.45</v>
      </c>
      <c r="H24" t="s">
        <v>98</v>
      </c>
      <c r="I24" s="55">
        <v>1.8800000000000001E-2</v>
      </c>
      <c r="J24" s="55">
        <v>3.9E-2</v>
      </c>
      <c r="K24" s="54">
        <v>7705000</v>
      </c>
      <c r="L24" s="54">
        <v>86.802904109020119</v>
      </c>
      <c r="M24" s="54">
        <v>0</v>
      </c>
      <c r="N24" s="54">
        <v>24257.969963323201</v>
      </c>
      <c r="O24" s="55">
        <v>1E-4</v>
      </c>
      <c r="P24" s="55">
        <v>0.98680000000000001</v>
      </c>
      <c r="Q24" s="55">
        <v>7.0499999999999993E-2</v>
      </c>
    </row>
    <row r="25" spans="1:17">
      <c r="A25" t="s">
        <v>190</v>
      </c>
      <c r="B25" s="101" t="s">
        <v>1283</v>
      </c>
      <c r="C25" s="101" t="s">
        <v>1283</v>
      </c>
      <c r="D25" s="101" t="s">
        <v>1283</v>
      </c>
      <c r="E25" s="101" t="s">
        <v>1283</v>
      </c>
      <c r="F25" s="101" t="s">
        <v>1283</v>
      </c>
      <c r="G25" s="101" t="s">
        <v>1283</v>
      </c>
      <c r="H25" s="101" t="s">
        <v>1283</v>
      </c>
      <c r="I25" s="101" t="s">
        <v>1283</v>
      </c>
      <c r="J25" s="101" t="s">
        <v>1283</v>
      </c>
      <c r="K25" s="101" t="s">
        <v>1283</v>
      </c>
      <c r="L25" s="101" t="s">
        <v>1283</v>
      </c>
      <c r="M25" s="101" t="s">
        <v>1283</v>
      </c>
      <c r="N25" s="101" t="s">
        <v>1283</v>
      </c>
      <c r="O25" s="101" t="s">
        <v>1283</v>
      </c>
      <c r="P25" s="101" t="s">
        <v>1283</v>
      </c>
      <c r="Q25" s="101" t="s">
        <v>1283</v>
      </c>
    </row>
    <row r="26" spans="1:17">
      <c r="A26" t="s">
        <v>191</v>
      </c>
      <c r="B26" s="101" t="s">
        <v>1283</v>
      </c>
      <c r="C26" s="101" t="s">
        <v>1283</v>
      </c>
      <c r="D26" s="101" t="s">
        <v>1283</v>
      </c>
      <c r="E26" s="101" t="s">
        <v>1283</v>
      </c>
      <c r="F26" s="101" t="s">
        <v>1283</v>
      </c>
      <c r="G26" s="101" t="s">
        <v>1283</v>
      </c>
      <c r="H26" s="101" t="s">
        <v>1283</v>
      </c>
      <c r="I26" s="101" t="s">
        <v>1283</v>
      </c>
      <c r="J26" s="101" t="s">
        <v>1283</v>
      </c>
      <c r="K26" s="101" t="s">
        <v>1283</v>
      </c>
      <c r="L26" s="101" t="s">
        <v>1283</v>
      </c>
      <c r="M26" s="101" t="s">
        <v>1283</v>
      </c>
      <c r="N26" s="101" t="s">
        <v>1283</v>
      </c>
      <c r="O26" s="101" t="s">
        <v>1283</v>
      </c>
      <c r="P26" s="101" t="s">
        <v>1283</v>
      </c>
      <c r="Q26" s="101" t="s">
        <v>1283</v>
      </c>
    </row>
    <row r="27" spans="1:17">
      <c r="A27" t="s">
        <v>192</v>
      </c>
      <c r="B27" s="101" t="s">
        <v>1283</v>
      </c>
      <c r="C27" s="101" t="s">
        <v>1283</v>
      </c>
      <c r="D27" s="101" t="s">
        <v>1283</v>
      </c>
      <c r="E27" s="101" t="s">
        <v>1283</v>
      </c>
      <c r="F27" s="101" t="s">
        <v>1283</v>
      </c>
      <c r="G27" s="101" t="s">
        <v>1283</v>
      </c>
      <c r="H27" s="101" t="s">
        <v>1283</v>
      </c>
      <c r="I27" s="101" t="s">
        <v>1283</v>
      </c>
      <c r="J27" s="101" t="s">
        <v>1283</v>
      </c>
      <c r="K27" s="101" t="s">
        <v>1283</v>
      </c>
      <c r="L27" s="101" t="s">
        <v>1283</v>
      </c>
      <c r="M27" s="101" t="s">
        <v>1283</v>
      </c>
      <c r="N27" s="101" t="s">
        <v>1283</v>
      </c>
      <c r="O27" s="101" t="s">
        <v>1283</v>
      </c>
      <c r="P27" s="101" t="s">
        <v>1283</v>
      </c>
      <c r="Q27" s="101" t="s">
        <v>1283</v>
      </c>
    </row>
    <row r="28" spans="1:17">
      <c r="A28" t="s">
        <v>193</v>
      </c>
      <c r="B28" s="101" t="s">
        <v>1283</v>
      </c>
      <c r="C28" s="101" t="s">
        <v>1283</v>
      </c>
      <c r="D28" s="101" t="s">
        <v>1283</v>
      </c>
      <c r="E28" s="101" t="s">
        <v>1283</v>
      </c>
      <c r="F28" s="101" t="s">
        <v>1283</v>
      </c>
      <c r="G28" s="101" t="s">
        <v>1283</v>
      </c>
      <c r="H28" s="101" t="s">
        <v>1283</v>
      </c>
      <c r="I28" s="101" t="s">
        <v>1283</v>
      </c>
      <c r="J28" s="101" t="s">
        <v>1283</v>
      </c>
      <c r="K28" s="101" t="s">
        <v>1283</v>
      </c>
      <c r="L28" s="101" t="s">
        <v>1283</v>
      </c>
      <c r="M28" s="101" t="s">
        <v>1283</v>
      </c>
      <c r="N28" s="101" t="s">
        <v>1283</v>
      </c>
      <c r="O28" s="101" t="s">
        <v>1283</v>
      </c>
      <c r="P28" s="101" t="s">
        <v>1283</v>
      </c>
      <c r="Q28" s="101" t="s">
        <v>1283</v>
      </c>
    </row>
    <row r="29" spans="1:17" hidden="1">
      <c r="B29" s="13"/>
      <c r="C29" s="13"/>
    </row>
    <row r="30" spans="1:17" hidden="1">
      <c r="B30" s="13"/>
      <c r="C30" s="13"/>
    </row>
    <row r="31" spans="1:17" hidden="1">
      <c r="B31" s="13"/>
      <c r="C31" s="13"/>
    </row>
    <row r="32" spans="1:17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8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1282</v>
      </c>
    </row>
    <row r="2" spans="1:22" s="1" customFormat="1">
      <c r="A2" s="2" t="s">
        <v>1</v>
      </c>
      <c r="B2" s="9" t="s">
        <v>735</v>
      </c>
    </row>
    <row r="3" spans="1:22" s="1" customFormat="1">
      <c r="A3" s="2" t="s">
        <v>2</v>
      </c>
      <c r="B3" s="61" t="s">
        <v>736</v>
      </c>
    </row>
    <row r="4" spans="1:22" s="1" customFormat="1">
      <c r="A4" s="2" t="s">
        <v>3</v>
      </c>
      <c r="B4" s="62" t="s">
        <v>156</v>
      </c>
    </row>
    <row r="5" spans="1:22" ht="18.75">
      <c r="A5" s="71" t="s">
        <v>78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5"/>
    </row>
    <row r="6" spans="1:22" s="15" customFormat="1">
      <c r="A6" s="104" t="s">
        <v>45</v>
      </c>
      <c r="B6" s="34" t="s">
        <v>46</v>
      </c>
      <c r="C6" s="34" t="s">
        <v>66</v>
      </c>
      <c r="D6" s="34" t="s">
        <v>79</v>
      </c>
      <c r="E6" s="34" t="s">
        <v>47</v>
      </c>
      <c r="F6" s="34" t="s">
        <v>80</v>
      </c>
      <c r="G6" s="34" t="s">
        <v>48</v>
      </c>
      <c r="H6" s="34" t="s">
        <v>49</v>
      </c>
      <c r="I6" s="34" t="s">
        <v>67</v>
      </c>
      <c r="J6" s="34" t="s">
        <v>68</v>
      </c>
      <c r="K6" s="34" t="s">
        <v>50</v>
      </c>
      <c r="L6" s="34" t="s">
        <v>51</v>
      </c>
      <c r="M6" s="34" t="s">
        <v>52</v>
      </c>
      <c r="N6" s="34" t="s">
        <v>146</v>
      </c>
      <c r="O6" s="34" t="s">
        <v>147</v>
      </c>
      <c r="P6" s="102" t="s">
        <v>151</v>
      </c>
      <c r="Q6" s="34" t="s">
        <v>53</v>
      </c>
      <c r="R6" s="34" t="s">
        <v>69</v>
      </c>
      <c r="S6" s="34" t="s">
        <v>54</v>
      </c>
      <c r="T6" s="105" t="s">
        <v>142</v>
      </c>
      <c r="V6" s="13"/>
    </row>
    <row r="7" spans="1:22" s="15" customFormat="1">
      <c r="A7" s="106" t="s">
        <v>1283</v>
      </c>
      <c r="B7" s="94" t="s">
        <v>1283</v>
      </c>
      <c r="C7" s="94" t="s">
        <v>1283</v>
      </c>
      <c r="D7" s="94" t="s">
        <v>1283</v>
      </c>
      <c r="E7" s="94" t="s">
        <v>1283</v>
      </c>
      <c r="F7" s="94" t="s">
        <v>1283</v>
      </c>
      <c r="G7" s="94" t="s">
        <v>1283</v>
      </c>
      <c r="H7" s="94" t="s">
        <v>1283</v>
      </c>
      <c r="I7" s="16" t="s">
        <v>70</v>
      </c>
      <c r="J7" s="16" t="s">
        <v>71</v>
      </c>
      <c r="K7" s="94" t="s">
        <v>1283</v>
      </c>
      <c r="L7" s="16" t="s">
        <v>7</v>
      </c>
      <c r="M7" s="16" t="s">
        <v>7</v>
      </c>
      <c r="N7" s="16" t="s">
        <v>143</v>
      </c>
      <c r="O7" s="94" t="s">
        <v>1283</v>
      </c>
      <c r="P7" s="16" t="s">
        <v>144</v>
      </c>
      <c r="Q7" s="16" t="s">
        <v>6</v>
      </c>
      <c r="R7" s="16" t="s">
        <v>7</v>
      </c>
      <c r="S7" s="16" t="s">
        <v>7</v>
      </c>
      <c r="T7" s="25" t="s">
        <v>7</v>
      </c>
    </row>
    <row r="8" spans="1:22" s="17" customFormat="1" ht="20.25">
      <c r="A8" s="107" t="s">
        <v>1283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6" t="s">
        <v>145</v>
      </c>
      <c r="U8" s="24"/>
    </row>
    <row r="9" spans="1:22" s="17" customFormat="1" ht="21" thickBot="1">
      <c r="A9" s="27" t="s">
        <v>84</v>
      </c>
      <c r="B9" s="96" t="s">
        <v>1283</v>
      </c>
      <c r="C9" s="96" t="s">
        <v>1283</v>
      </c>
      <c r="D9" s="96" t="s">
        <v>1283</v>
      </c>
      <c r="E9" s="96" t="s">
        <v>1283</v>
      </c>
      <c r="F9" s="96" t="s">
        <v>1283</v>
      </c>
      <c r="G9" s="96" t="s">
        <v>1283</v>
      </c>
      <c r="H9" s="96" t="s">
        <v>1283</v>
      </c>
      <c r="I9" s="96" t="s">
        <v>1283</v>
      </c>
      <c r="J9" s="96" t="s">
        <v>1283</v>
      </c>
      <c r="K9" s="96" t="s">
        <v>1283</v>
      </c>
      <c r="L9" s="96" t="s">
        <v>1283</v>
      </c>
      <c r="M9" s="96" t="s">
        <v>1283</v>
      </c>
      <c r="N9" s="52">
        <v>0</v>
      </c>
      <c r="O9" s="96" t="s">
        <v>1283</v>
      </c>
      <c r="P9" s="52">
        <v>0</v>
      </c>
      <c r="Q9" s="52">
        <v>0</v>
      </c>
      <c r="R9" s="96" t="s">
        <v>1283</v>
      </c>
      <c r="S9" s="53">
        <v>0</v>
      </c>
      <c r="T9" s="53">
        <v>0</v>
      </c>
      <c r="U9" s="24"/>
    </row>
    <row r="10" spans="1:22">
      <c r="A10" s="56" t="s">
        <v>161</v>
      </c>
      <c r="B10" s="101" t="s">
        <v>1283</v>
      </c>
      <c r="C10" s="101" t="s">
        <v>1283</v>
      </c>
      <c r="D10" s="101" t="s">
        <v>1283</v>
      </c>
      <c r="E10" s="101" t="s">
        <v>1283</v>
      </c>
      <c r="F10" s="101" t="s">
        <v>1283</v>
      </c>
      <c r="G10" s="101" t="s">
        <v>1283</v>
      </c>
      <c r="H10" s="101" t="s">
        <v>1283</v>
      </c>
      <c r="I10" s="101" t="s">
        <v>1283</v>
      </c>
      <c r="J10" s="58">
        <v>0</v>
      </c>
      <c r="K10" s="101" t="s">
        <v>1283</v>
      </c>
      <c r="L10" s="101" t="s">
        <v>1283</v>
      </c>
      <c r="M10" s="57">
        <v>0</v>
      </c>
      <c r="N10" s="58">
        <v>0</v>
      </c>
      <c r="O10" s="101" t="s">
        <v>1283</v>
      </c>
      <c r="P10" s="58">
        <v>0</v>
      </c>
      <c r="Q10" s="58">
        <v>0</v>
      </c>
      <c r="R10" s="101" t="s">
        <v>1283</v>
      </c>
      <c r="S10" s="57">
        <v>0</v>
      </c>
      <c r="T10" s="57">
        <v>0</v>
      </c>
    </row>
    <row r="11" spans="1:22">
      <c r="A11" s="56" t="s">
        <v>194</v>
      </c>
      <c r="B11" s="101" t="s">
        <v>1283</v>
      </c>
      <c r="C11" s="101" t="s">
        <v>1283</v>
      </c>
      <c r="D11" s="101" t="s">
        <v>1283</v>
      </c>
      <c r="E11" s="101" t="s">
        <v>1283</v>
      </c>
      <c r="F11" s="101" t="s">
        <v>1283</v>
      </c>
      <c r="G11" s="101" t="s">
        <v>1283</v>
      </c>
      <c r="H11" s="101" t="s">
        <v>1283</v>
      </c>
      <c r="I11" s="101" t="s">
        <v>1283</v>
      </c>
      <c r="J11" s="58">
        <v>0</v>
      </c>
      <c r="K11" s="101" t="s">
        <v>1283</v>
      </c>
      <c r="L11" s="101" t="s">
        <v>1283</v>
      </c>
      <c r="M11" s="57">
        <v>0</v>
      </c>
      <c r="N11" s="58">
        <v>0</v>
      </c>
      <c r="O11" s="101" t="s">
        <v>1283</v>
      </c>
      <c r="P11" s="58">
        <v>0</v>
      </c>
      <c r="Q11" s="58">
        <v>0</v>
      </c>
      <c r="R11" s="101" t="s">
        <v>1283</v>
      </c>
      <c r="S11" s="57">
        <v>0</v>
      </c>
      <c r="T11" s="57">
        <v>0</v>
      </c>
    </row>
    <row r="12" spans="1:22">
      <c r="A12" t="s">
        <v>167</v>
      </c>
      <c r="B12" t="s">
        <v>167</v>
      </c>
      <c r="C12" s="101" t="s">
        <v>1283</v>
      </c>
      <c r="D12" s="101" t="s">
        <v>1283</v>
      </c>
      <c r="E12" s="101" t="s">
        <v>1283</v>
      </c>
      <c r="F12" t="s">
        <v>167</v>
      </c>
      <c r="G12" t="s">
        <v>167</v>
      </c>
      <c r="H12" s="101" t="s">
        <v>1283</v>
      </c>
      <c r="I12" s="101" t="s">
        <v>1283</v>
      </c>
      <c r="J12" s="54">
        <v>0</v>
      </c>
      <c r="K12" t="s">
        <v>167</v>
      </c>
      <c r="L12" s="55">
        <v>0</v>
      </c>
      <c r="M12" s="55">
        <v>0</v>
      </c>
      <c r="N12" s="54">
        <v>0</v>
      </c>
      <c r="O12" s="54">
        <v>0</v>
      </c>
      <c r="P12" s="101" t="s">
        <v>1283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177</v>
      </c>
      <c r="B13" s="101" t="s">
        <v>1283</v>
      </c>
      <c r="C13" s="101" t="s">
        <v>1283</v>
      </c>
      <c r="D13" s="101" t="s">
        <v>1283</v>
      </c>
      <c r="E13" s="101" t="s">
        <v>1283</v>
      </c>
      <c r="F13" s="101" t="s">
        <v>1283</v>
      </c>
      <c r="G13" s="101" t="s">
        <v>1283</v>
      </c>
      <c r="H13" s="101" t="s">
        <v>1283</v>
      </c>
      <c r="I13" s="101" t="s">
        <v>1283</v>
      </c>
      <c r="J13" s="58">
        <v>0</v>
      </c>
      <c r="K13" s="101" t="s">
        <v>1283</v>
      </c>
      <c r="L13" s="101" t="s">
        <v>1283</v>
      </c>
      <c r="M13" s="57">
        <v>0</v>
      </c>
      <c r="N13" s="58">
        <v>0</v>
      </c>
      <c r="O13" s="101" t="s">
        <v>1283</v>
      </c>
      <c r="P13" s="58">
        <v>0</v>
      </c>
      <c r="Q13" s="58">
        <v>0</v>
      </c>
      <c r="R13" s="101" t="s">
        <v>1283</v>
      </c>
      <c r="S13" s="57">
        <v>0</v>
      </c>
      <c r="T13" s="57">
        <v>0</v>
      </c>
    </row>
    <row r="14" spans="1:22">
      <c r="A14" t="s">
        <v>167</v>
      </c>
      <c r="B14" t="s">
        <v>167</v>
      </c>
      <c r="C14" s="101" t="s">
        <v>1283</v>
      </c>
      <c r="D14" s="101" t="s">
        <v>1283</v>
      </c>
      <c r="E14" s="101" t="s">
        <v>1283</v>
      </c>
      <c r="F14" t="s">
        <v>167</v>
      </c>
      <c r="G14" t="s">
        <v>167</v>
      </c>
      <c r="H14" s="101" t="s">
        <v>1283</v>
      </c>
      <c r="I14" s="101" t="s">
        <v>1283</v>
      </c>
      <c r="J14" s="54">
        <v>0</v>
      </c>
      <c r="K14" t="s">
        <v>167</v>
      </c>
      <c r="L14" s="55">
        <v>0</v>
      </c>
      <c r="M14" s="55">
        <v>0</v>
      </c>
      <c r="N14" s="54">
        <v>0</v>
      </c>
      <c r="O14" s="54">
        <v>0</v>
      </c>
      <c r="P14" s="101" t="s">
        <v>1283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195</v>
      </c>
      <c r="B15" s="101" t="s">
        <v>1283</v>
      </c>
      <c r="C15" s="101" t="s">
        <v>1283</v>
      </c>
      <c r="D15" s="101" t="s">
        <v>1283</v>
      </c>
      <c r="E15" s="101" t="s">
        <v>1283</v>
      </c>
      <c r="F15" s="101" t="s">
        <v>1283</v>
      </c>
      <c r="G15" s="101" t="s">
        <v>1283</v>
      </c>
      <c r="H15" s="101" t="s">
        <v>1283</v>
      </c>
      <c r="I15" s="101" t="s">
        <v>1283</v>
      </c>
      <c r="J15" s="58">
        <v>0</v>
      </c>
      <c r="K15" s="101" t="s">
        <v>1283</v>
      </c>
      <c r="L15" s="101" t="s">
        <v>1283</v>
      </c>
      <c r="M15" s="57">
        <v>0</v>
      </c>
      <c r="N15" s="58">
        <v>0</v>
      </c>
      <c r="O15" s="101" t="s">
        <v>1283</v>
      </c>
      <c r="P15" s="58">
        <v>0</v>
      </c>
      <c r="Q15" s="58">
        <v>0</v>
      </c>
      <c r="R15" s="101" t="s">
        <v>1283</v>
      </c>
      <c r="S15" s="57">
        <v>0</v>
      </c>
      <c r="T15" s="57">
        <v>0</v>
      </c>
    </row>
    <row r="16" spans="1:22">
      <c r="A16" t="s">
        <v>167</v>
      </c>
      <c r="B16" t="s">
        <v>167</v>
      </c>
      <c r="C16" s="101" t="s">
        <v>1283</v>
      </c>
      <c r="D16" s="101" t="s">
        <v>1283</v>
      </c>
      <c r="E16" s="101" t="s">
        <v>1283</v>
      </c>
      <c r="F16" t="s">
        <v>167</v>
      </c>
      <c r="G16" t="s">
        <v>167</v>
      </c>
      <c r="H16" s="101" t="s">
        <v>1283</v>
      </c>
      <c r="I16" s="101" t="s">
        <v>1283</v>
      </c>
      <c r="J16" s="54">
        <v>0</v>
      </c>
      <c r="K16" t="s">
        <v>167</v>
      </c>
      <c r="L16" s="55">
        <v>0</v>
      </c>
      <c r="M16" s="55">
        <v>0</v>
      </c>
      <c r="N16" s="54">
        <v>0</v>
      </c>
      <c r="O16" s="54">
        <v>0</v>
      </c>
      <c r="P16" s="101" t="s">
        <v>1283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173</v>
      </c>
      <c r="B17" s="101" t="s">
        <v>1283</v>
      </c>
      <c r="C17" s="101" t="s">
        <v>1283</v>
      </c>
      <c r="D17" s="101" t="s">
        <v>1283</v>
      </c>
      <c r="E17" s="101" t="s">
        <v>1283</v>
      </c>
      <c r="F17" s="101" t="s">
        <v>1283</v>
      </c>
      <c r="G17" s="101" t="s">
        <v>1283</v>
      </c>
      <c r="H17" s="101" t="s">
        <v>1283</v>
      </c>
      <c r="I17" s="101" t="s">
        <v>1283</v>
      </c>
      <c r="J17" s="58">
        <v>0</v>
      </c>
      <c r="K17" s="101" t="s">
        <v>1283</v>
      </c>
      <c r="L17" s="101" t="s">
        <v>1283</v>
      </c>
      <c r="M17" s="57">
        <v>0</v>
      </c>
      <c r="N17" s="58">
        <v>0</v>
      </c>
      <c r="O17" s="101" t="s">
        <v>1283</v>
      </c>
      <c r="P17" s="58">
        <v>0</v>
      </c>
      <c r="Q17" s="58">
        <v>0</v>
      </c>
      <c r="R17" s="101" t="s">
        <v>1283</v>
      </c>
      <c r="S17" s="57">
        <v>0</v>
      </c>
      <c r="T17" s="57">
        <v>0</v>
      </c>
    </row>
    <row r="18" spans="1:20">
      <c r="A18" s="56" t="s">
        <v>196</v>
      </c>
      <c r="B18" s="101" t="s">
        <v>1283</v>
      </c>
      <c r="C18" s="101" t="s">
        <v>1283</v>
      </c>
      <c r="D18" s="101" t="s">
        <v>1283</v>
      </c>
      <c r="E18" s="101" t="s">
        <v>1283</v>
      </c>
      <c r="F18" s="101" t="s">
        <v>1283</v>
      </c>
      <c r="G18" s="101" t="s">
        <v>1283</v>
      </c>
      <c r="H18" s="101" t="s">
        <v>1283</v>
      </c>
      <c r="I18" s="101" t="s">
        <v>1283</v>
      </c>
      <c r="J18" s="58">
        <v>0</v>
      </c>
      <c r="K18" s="101" t="s">
        <v>1283</v>
      </c>
      <c r="L18" s="101" t="s">
        <v>1283</v>
      </c>
      <c r="M18" s="57">
        <v>0</v>
      </c>
      <c r="N18" s="58">
        <v>0</v>
      </c>
      <c r="O18" s="101" t="s">
        <v>1283</v>
      </c>
      <c r="P18" s="58">
        <v>0</v>
      </c>
      <c r="Q18" s="58">
        <v>0</v>
      </c>
      <c r="R18" s="101" t="s">
        <v>1283</v>
      </c>
      <c r="S18" s="57">
        <v>0</v>
      </c>
      <c r="T18" s="57">
        <v>0</v>
      </c>
    </row>
    <row r="19" spans="1:20">
      <c r="A19" t="s">
        <v>167</v>
      </c>
      <c r="B19" t="s">
        <v>167</v>
      </c>
      <c r="C19" s="101" t="s">
        <v>1283</v>
      </c>
      <c r="D19" s="101" t="s">
        <v>1283</v>
      </c>
      <c r="E19" s="101" t="s">
        <v>1283</v>
      </c>
      <c r="F19" t="s">
        <v>167</v>
      </c>
      <c r="G19" t="s">
        <v>167</v>
      </c>
      <c r="H19" s="101" t="s">
        <v>1283</v>
      </c>
      <c r="I19" s="101" t="s">
        <v>1283</v>
      </c>
      <c r="J19" s="54">
        <v>0</v>
      </c>
      <c r="K19" t="s">
        <v>167</v>
      </c>
      <c r="L19" s="55">
        <v>0</v>
      </c>
      <c r="M19" s="55">
        <v>0</v>
      </c>
      <c r="N19" s="54">
        <v>0</v>
      </c>
      <c r="O19" s="54">
        <v>0</v>
      </c>
      <c r="P19" s="101" t="s">
        <v>1283</v>
      </c>
      <c r="Q19" s="54">
        <v>0</v>
      </c>
      <c r="R19" s="55">
        <v>0</v>
      </c>
      <c r="S19" s="55">
        <v>0</v>
      </c>
      <c r="T19" s="55">
        <v>0</v>
      </c>
    </row>
    <row r="20" spans="1:20">
      <c r="A20" s="56" t="s">
        <v>197</v>
      </c>
      <c r="B20" s="101" t="s">
        <v>1283</v>
      </c>
      <c r="C20" s="101" t="s">
        <v>1283</v>
      </c>
      <c r="D20" s="101" t="s">
        <v>1283</v>
      </c>
      <c r="E20" s="101" t="s">
        <v>1283</v>
      </c>
      <c r="F20" s="101" t="s">
        <v>1283</v>
      </c>
      <c r="G20" s="101" t="s">
        <v>1283</v>
      </c>
      <c r="H20" s="101" t="s">
        <v>1283</v>
      </c>
      <c r="I20" s="101" t="s">
        <v>1283</v>
      </c>
      <c r="J20" s="58">
        <v>0</v>
      </c>
      <c r="K20" s="101" t="s">
        <v>1283</v>
      </c>
      <c r="L20" s="101" t="s">
        <v>1283</v>
      </c>
      <c r="M20" s="57">
        <v>0</v>
      </c>
      <c r="N20" s="58">
        <v>0</v>
      </c>
      <c r="O20" s="101" t="s">
        <v>1283</v>
      </c>
      <c r="P20" s="58">
        <v>0</v>
      </c>
      <c r="Q20" s="58">
        <v>0</v>
      </c>
      <c r="R20" s="101" t="s">
        <v>1283</v>
      </c>
      <c r="S20" s="57">
        <v>0</v>
      </c>
      <c r="T20" s="57">
        <v>0</v>
      </c>
    </row>
    <row r="21" spans="1:20">
      <c r="A21" t="s">
        <v>167</v>
      </c>
      <c r="B21" t="s">
        <v>167</v>
      </c>
      <c r="C21" s="101" t="s">
        <v>1283</v>
      </c>
      <c r="D21" s="101" t="s">
        <v>1283</v>
      </c>
      <c r="E21" s="101" t="s">
        <v>1283</v>
      </c>
      <c r="F21" t="s">
        <v>167</v>
      </c>
      <c r="G21" t="s">
        <v>167</v>
      </c>
      <c r="H21" s="101" t="s">
        <v>1283</v>
      </c>
      <c r="I21" s="101" t="s">
        <v>1283</v>
      </c>
      <c r="J21" s="54">
        <v>0</v>
      </c>
      <c r="K21" t="s">
        <v>167</v>
      </c>
      <c r="L21" s="55">
        <v>0</v>
      </c>
      <c r="M21" s="55">
        <v>0</v>
      </c>
      <c r="N21" s="54">
        <v>0</v>
      </c>
      <c r="O21" s="54">
        <v>0</v>
      </c>
      <c r="P21" s="101" t="s">
        <v>1283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t="s">
        <v>175</v>
      </c>
      <c r="B22" s="101" t="s">
        <v>1283</v>
      </c>
      <c r="C22" s="101" t="s">
        <v>1283</v>
      </c>
      <c r="D22" s="101" t="s">
        <v>1283</v>
      </c>
      <c r="E22" s="101" t="s">
        <v>1283</v>
      </c>
      <c r="F22" s="101" t="s">
        <v>1283</v>
      </c>
      <c r="G22" s="101" t="s">
        <v>1283</v>
      </c>
      <c r="H22" s="101" t="s">
        <v>1283</v>
      </c>
      <c r="I22" s="101" t="s">
        <v>1283</v>
      </c>
      <c r="J22" s="101" t="s">
        <v>1283</v>
      </c>
      <c r="K22" s="101" t="s">
        <v>1283</v>
      </c>
      <c r="L22" s="101" t="s">
        <v>1283</v>
      </c>
      <c r="M22" s="101" t="s">
        <v>1283</v>
      </c>
      <c r="N22" s="101" t="s">
        <v>1283</v>
      </c>
      <c r="O22" s="101" t="s">
        <v>1283</v>
      </c>
      <c r="P22" s="101" t="s">
        <v>1283</v>
      </c>
      <c r="Q22" s="101" t="s">
        <v>1283</v>
      </c>
      <c r="R22" s="101" t="s">
        <v>1283</v>
      </c>
      <c r="S22" s="101" t="s">
        <v>1283</v>
      </c>
      <c r="T22" s="101" t="s">
        <v>1283</v>
      </c>
    </row>
    <row r="23" spans="1:20">
      <c r="A23" t="s">
        <v>190</v>
      </c>
      <c r="B23" s="101" t="s">
        <v>1283</v>
      </c>
      <c r="C23" s="101" t="s">
        <v>1283</v>
      </c>
      <c r="D23" s="101" t="s">
        <v>1283</v>
      </c>
      <c r="E23" s="101" t="s">
        <v>1283</v>
      </c>
      <c r="F23" s="101" t="s">
        <v>1283</v>
      </c>
      <c r="G23" s="101" t="s">
        <v>1283</v>
      </c>
      <c r="H23" s="101" t="s">
        <v>1283</v>
      </c>
      <c r="I23" s="101" t="s">
        <v>1283</v>
      </c>
      <c r="J23" s="101" t="s">
        <v>1283</v>
      </c>
      <c r="K23" s="101" t="s">
        <v>1283</v>
      </c>
      <c r="L23" s="101" t="s">
        <v>1283</v>
      </c>
      <c r="M23" s="101" t="s">
        <v>1283</v>
      </c>
      <c r="N23" s="101" t="s">
        <v>1283</v>
      </c>
      <c r="O23" s="101" t="s">
        <v>1283</v>
      </c>
      <c r="P23" s="101" t="s">
        <v>1283</v>
      </c>
      <c r="Q23" s="101" t="s">
        <v>1283</v>
      </c>
      <c r="R23" s="101" t="s">
        <v>1283</v>
      </c>
      <c r="S23" s="101" t="s">
        <v>1283</v>
      </c>
      <c r="T23" s="101" t="s">
        <v>1283</v>
      </c>
    </row>
    <row r="24" spans="1:20">
      <c r="A24" t="s">
        <v>191</v>
      </c>
      <c r="B24" s="101" t="s">
        <v>1283</v>
      </c>
      <c r="C24" s="101" t="s">
        <v>1283</v>
      </c>
      <c r="D24" s="101" t="s">
        <v>1283</v>
      </c>
      <c r="E24" s="101" t="s">
        <v>1283</v>
      </c>
      <c r="F24" s="101" t="s">
        <v>1283</v>
      </c>
      <c r="G24" s="101" t="s">
        <v>1283</v>
      </c>
      <c r="H24" s="101" t="s">
        <v>1283</v>
      </c>
      <c r="I24" s="101" t="s">
        <v>1283</v>
      </c>
      <c r="J24" s="101" t="s">
        <v>1283</v>
      </c>
      <c r="K24" s="101" t="s">
        <v>1283</v>
      </c>
      <c r="L24" s="101" t="s">
        <v>1283</v>
      </c>
      <c r="M24" s="101" t="s">
        <v>1283</v>
      </c>
      <c r="N24" s="101" t="s">
        <v>1283</v>
      </c>
      <c r="O24" s="101" t="s">
        <v>1283</v>
      </c>
      <c r="P24" s="101" t="s">
        <v>1283</v>
      </c>
      <c r="Q24" s="101" t="s">
        <v>1283</v>
      </c>
      <c r="R24" s="101" t="s">
        <v>1283</v>
      </c>
      <c r="S24" s="101" t="s">
        <v>1283</v>
      </c>
      <c r="T24" s="101" t="s">
        <v>1283</v>
      </c>
    </row>
    <row r="25" spans="1:20">
      <c r="A25" t="s">
        <v>192</v>
      </c>
      <c r="B25" s="101" t="s">
        <v>1283</v>
      </c>
      <c r="C25" s="101" t="s">
        <v>1283</v>
      </c>
      <c r="D25" s="101" t="s">
        <v>1283</v>
      </c>
      <c r="E25" s="101" t="s">
        <v>1283</v>
      </c>
      <c r="F25" s="101" t="s">
        <v>1283</v>
      </c>
      <c r="G25" s="101" t="s">
        <v>1283</v>
      </c>
      <c r="H25" s="101" t="s">
        <v>1283</v>
      </c>
      <c r="I25" s="101" t="s">
        <v>1283</v>
      </c>
      <c r="J25" s="101" t="s">
        <v>1283</v>
      </c>
      <c r="K25" s="101" t="s">
        <v>1283</v>
      </c>
      <c r="L25" s="101" t="s">
        <v>1283</v>
      </c>
      <c r="M25" s="101" t="s">
        <v>1283</v>
      </c>
      <c r="N25" s="101" t="s">
        <v>1283</v>
      </c>
      <c r="O25" s="101" t="s">
        <v>1283</v>
      </c>
      <c r="P25" s="101" t="s">
        <v>1283</v>
      </c>
      <c r="Q25" s="101" t="s">
        <v>1283</v>
      </c>
      <c r="R25" s="101" t="s">
        <v>1283</v>
      </c>
      <c r="S25" s="101" t="s">
        <v>1283</v>
      </c>
      <c r="T25" s="101" t="s">
        <v>1283</v>
      </c>
    </row>
    <row r="26" spans="1:20">
      <c r="A26" t="s">
        <v>193</v>
      </c>
      <c r="B26" s="101" t="s">
        <v>1283</v>
      </c>
      <c r="C26" s="101" t="s">
        <v>1283</v>
      </c>
      <c r="D26" s="101" t="s">
        <v>1283</v>
      </c>
      <c r="E26" s="101" t="s">
        <v>1283</v>
      </c>
      <c r="F26" s="101" t="s">
        <v>1283</v>
      </c>
      <c r="G26" s="101" t="s">
        <v>1283</v>
      </c>
      <c r="H26" s="101" t="s">
        <v>1283</v>
      </c>
      <c r="I26" s="101" t="s">
        <v>1283</v>
      </c>
      <c r="J26" s="101" t="s">
        <v>1283</v>
      </c>
      <c r="K26" s="101" t="s">
        <v>1283</v>
      </c>
      <c r="L26" s="101" t="s">
        <v>1283</v>
      </c>
      <c r="M26" s="101" t="s">
        <v>1283</v>
      </c>
      <c r="N26" s="101" t="s">
        <v>1283</v>
      </c>
      <c r="O26" s="101" t="s">
        <v>1283</v>
      </c>
      <c r="P26" s="101" t="s">
        <v>1283</v>
      </c>
      <c r="Q26" s="101" t="s">
        <v>1283</v>
      </c>
      <c r="R26" s="101" t="s">
        <v>1283</v>
      </c>
      <c r="S26" s="101" t="s">
        <v>1283</v>
      </c>
      <c r="T26" s="101" t="s">
        <v>1283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1282</v>
      </c>
    </row>
    <row r="2" spans="1:22" s="1" customFormat="1">
      <c r="A2" s="2" t="s">
        <v>1</v>
      </c>
      <c r="B2" s="9" t="s">
        <v>735</v>
      </c>
    </row>
    <row r="3" spans="1:22" s="1" customFormat="1">
      <c r="A3" s="2" t="s">
        <v>2</v>
      </c>
      <c r="B3" s="61" t="s">
        <v>736</v>
      </c>
    </row>
    <row r="4" spans="1:22" s="1" customFormat="1">
      <c r="A4" s="2" t="s">
        <v>3</v>
      </c>
      <c r="B4" s="62" t="s">
        <v>156</v>
      </c>
    </row>
    <row r="5" spans="1:22" ht="18.75">
      <c r="A5" s="76" t="s">
        <v>85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8"/>
    </row>
    <row r="6" spans="1:22" s="15" customFormat="1">
      <c r="A6" s="31" t="s">
        <v>45</v>
      </c>
      <c r="B6" s="32" t="s">
        <v>46</v>
      </c>
      <c r="C6" s="32" t="s">
        <v>66</v>
      </c>
      <c r="D6" s="32" t="s">
        <v>79</v>
      </c>
      <c r="E6" s="32" t="s">
        <v>47</v>
      </c>
      <c r="F6" s="32" t="s">
        <v>80</v>
      </c>
      <c r="G6" s="32" t="s">
        <v>48</v>
      </c>
      <c r="H6" s="32" t="s">
        <v>49</v>
      </c>
      <c r="I6" s="32" t="s">
        <v>67</v>
      </c>
      <c r="J6" s="32" t="s">
        <v>68</v>
      </c>
      <c r="K6" s="32" t="s">
        <v>50</v>
      </c>
      <c r="L6" s="32" t="s">
        <v>51</v>
      </c>
      <c r="M6" s="32" t="s">
        <v>52</v>
      </c>
      <c r="N6" s="34" t="s">
        <v>146</v>
      </c>
      <c r="O6" s="32" t="s">
        <v>147</v>
      </c>
      <c r="P6" s="102" t="s">
        <v>151</v>
      </c>
      <c r="Q6" s="32" t="s">
        <v>53</v>
      </c>
      <c r="R6" s="34" t="s">
        <v>69</v>
      </c>
      <c r="S6" s="32" t="s">
        <v>54</v>
      </c>
      <c r="T6" s="32" t="s">
        <v>142</v>
      </c>
      <c r="V6" s="13"/>
    </row>
    <row r="7" spans="1:22" s="15" customFormat="1">
      <c r="A7" s="93" t="s">
        <v>1283</v>
      </c>
      <c r="B7" s="94" t="s">
        <v>1283</v>
      </c>
      <c r="C7" s="94" t="s">
        <v>1283</v>
      </c>
      <c r="D7" s="94" t="s">
        <v>1283</v>
      </c>
      <c r="E7" s="94" t="s">
        <v>1283</v>
      </c>
      <c r="F7" s="94" t="s">
        <v>1283</v>
      </c>
      <c r="G7" s="94" t="s">
        <v>1283</v>
      </c>
      <c r="H7" s="94" t="s">
        <v>1283</v>
      </c>
      <c r="I7" s="20" t="s">
        <v>70</v>
      </c>
      <c r="J7" s="20" t="s">
        <v>71</v>
      </c>
      <c r="K7" s="94" t="s">
        <v>1283</v>
      </c>
      <c r="L7" s="20" t="s">
        <v>7</v>
      </c>
      <c r="M7" s="20" t="s">
        <v>7</v>
      </c>
      <c r="N7" s="20" t="s">
        <v>143</v>
      </c>
      <c r="O7" s="94" t="s">
        <v>1283</v>
      </c>
      <c r="P7" s="16" t="s">
        <v>144</v>
      </c>
      <c r="Q7" s="20" t="s">
        <v>6</v>
      </c>
      <c r="R7" s="16" t="s">
        <v>7</v>
      </c>
      <c r="S7" s="28" t="s">
        <v>7</v>
      </c>
      <c r="T7" s="28" t="s">
        <v>7</v>
      </c>
    </row>
    <row r="8" spans="1:22" s="17" customFormat="1" ht="20.25">
      <c r="A8" s="95" t="s">
        <v>1283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2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3" t="s">
        <v>145</v>
      </c>
      <c r="U8" s="24"/>
    </row>
    <row r="9" spans="1:22" s="17" customFormat="1" ht="20.25">
      <c r="A9" s="18" t="s">
        <v>86</v>
      </c>
      <c r="B9" s="96" t="s">
        <v>1283</v>
      </c>
      <c r="C9" s="96" t="s">
        <v>1283</v>
      </c>
      <c r="D9" s="96" t="s">
        <v>1283</v>
      </c>
      <c r="E9" s="96" t="s">
        <v>1283</v>
      </c>
      <c r="F9" s="96" t="s">
        <v>1283</v>
      </c>
      <c r="G9" s="96" t="s">
        <v>1283</v>
      </c>
      <c r="H9" s="96" t="s">
        <v>1283</v>
      </c>
      <c r="I9" s="96" t="s">
        <v>1283</v>
      </c>
      <c r="J9" s="52">
        <v>4.74</v>
      </c>
      <c r="K9" s="96" t="s">
        <v>1283</v>
      </c>
      <c r="L9" s="96" t="s">
        <v>1283</v>
      </c>
      <c r="M9" s="53">
        <v>6.3899999999999998E-2</v>
      </c>
      <c r="N9" s="52">
        <v>5519692.8300000001</v>
      </c>
      <c r="O9" s="96" t="s">
        <v>1283</v>
      </c>
      <c r="P9" s="52">
        <v>0</v>
      </c>
      <c r="Q9" s="52">
        <v>20728.594090231276</v>
      </c>
      <c r="R9" s="96" t="s">
        <v>1283</v>
      </c>
      <c r="S9" s="53">
        <v>1</v>
      </c>
      <c r="T9" s="53">
        <v>6.0199999999999997E-2</v>
      </c>
      <c r="U9" s="24"/>
    </row>
    <row r="10" spans="1:22">
      <c r="A10" s="56" t="s">
        <v>161</v>
      </c>
      <c r="B10" s="101" t="s">
        <v>1283</v>
      </c>
      <c r="C10" s="101" t="s">
        <v>1283</v>
      </c>
      <c r="D10" s="101" t="s">
        <v>1283</v>
      </c>
      <c r="E10" s="101" t="s">
        <v>1283</v>
      </c>
      <c r="F10" s="101" t="s">
        <v>1283</v>
      </c>
      <c r="G10" s="101" t="s">
        <v>1283</v>
      </c>
      <c r="H10" s="101" t="s">
        <v>1283</v>
      </c>
      <c r="I10" s="101" t="s">
        <v>1283</v>
      </c>
      <c r="J10" s="58">
        <v>0</v>
      </c>
      <c r="K10" s="101" t="s">
        <v>1283</v>
      </c>
      <c r="L10" s="101" t="s">
        <v>1283</v>
      </c>
      <c r="M10" s="57">
        <v>0</v>
      </c>
      <c r="N10" s="58">
        <v>0</v>
      </c>
      <c r="O10" s="101" t="s">
        <v>1283</v>
      </c>
      <c r="P10" s="58">
        <v>0</v>
      </c>
      <c r="Q10" s="58">
        <v>0</v>
      </c>
      <c r="R10" s="101" t="s">
        <v>1283</v>
      </c>
      <c r="S10" s="57">
        <v>0</v>
      </c>
      <c r="T10" s="57">
        <v>0</v>
      </c>
    </row>
    <row r="11" spans="1:22">
      <c r="A11" s="56" t="s">
        <v>194</v>
      </c>
      <c r="B11" s="101" t="s">
        <v>1283</v>
      </c>
      <c r="C11" s="101" t="s">
        <v>1283</v>
      </c>
      <c r="D11" s="101" t="s">
        <v>1283</v>
      </c>
      <c r="E11" s="101" t="s">
        <v>1283</v>
      </c>
      <c r="F11" s="101" t="s">
        <v>1283</v>
      </c>
      <c r="G11" s="101" t="s">
        <v>1283</v>
      </c>
      <c r="H11" s="101" t="s">
        <v>1283</v>
      </c>
      <c r="I11" s="101" t="s">
        <v>1283</v>
      </c>
      <c r="J11" s="58">
        <v>0</v>
      </c>
      <c r="K11" s="101" t="s">
        <v>1283</v>
      </c>
      <c r="L11" s="101" t="s">
        <v>1283</v>
      </c>
      <c r="M11" s="57">
        <v>0</v>
      </c>
      <c r="N11" s="58">
        <v>0</v>
      </c>
      <c r="O11" s="101" t="s">
        <v>1283</v>
      </c>
      <c r="P11" s="58">
        <v>0</v>
      </c>
      <c r="Q11" s="58">
        <v>0</v>
      </c>
      <c r="R11" s="101" t="s">
        <v>1283</v>
      </c>
      <c r="S11" s="57">
        <v>0</v>
      </c>
      <c r="T11" s="57">
        <v>0</v>
      </c>
    </row>
    <row r="12" spans="1:22">
      <c r="A12" t="s">
        <v>167</v>
      </c>
      <c r="B12" t="s">
        <v>167</v>
      </c>
      <c r="C12" s="101" t="s">
        <v>1283</v>
      </c>
      <c r="D12" s="101" t="s">
        <v>1283</v>
      </c>
      <c r="E12" s="101" t="s">
        <v>1283</v>
      </c>
      <c r="F12" t="s">
        <v>167</v>
      </c>
      <c r="G12" t="s">
        <v>167</v>
      </c>
      <c r="H12" s="101" t="s">
        <v>1283</v>
      </c>
      <c r="I12" s="101" t="s">
        <v>1283</v>
      </c>
      <c r="J12" s="54">
        <v>0</v>
      </c>
      <c r="K12" t="s">
        <v>167</v>
      </c>
      <c r="L12" s="55">
        <v>0</v>
      </c>
      <c r="M12" s="55">
        <v>0</v>
      </c>
      <c r="N12" s="54">
        <v>0</v>
      </c>
      <c r="O12" s="54">
        <v>0</v>
      </c>
      <c r="P12" s="101" t="s">
        <v>1283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177</v>
      </c>
      <c r="B13" s="101" t="s">
        <v>1283</v>
      </c>
      <c r="C13" s="101" t="s">
        <v>1283</v>
      </c>
      <c r="D13" s="101" t="s">
        <v>1283</v>
      </c>
      <c r="E13" s="101" t="s">
        <v>1283</v>
      </c>
      <c r="F13" s="101" t="s">
        <v>1283</v>
      </c>
      <c r="G13" s="101" t="s">
        <v>1283</v>
      </c>
      <c r="H13" s="101" t="s">
        <v>1283</v>
      </c>
      <c r="I13" s="101" t="s">
        <v>1283</v>
      </c>
      <c r="J13" s="58">
        <v>0</v>
      </c>
      <c r="K13" s="101" t="s">
        <v>1283</v>
      </c>
      <c r="L13" s="101" t="s">
        <v>1283</v>
      </c>
      <c r="M13" s="57">
        <v>0</v>
      </c>
      <c r="N13" s="58">
        <v>0</v>
      </c>
      <c r="O13" s="101" t="s">
        <v>1283</v>
      </c>
      <c r="P13" s="58">
        <v>0</v>
      </c>
      <c r="Q13" s="58">
        <v>0</v>
      </c>
      <c r="R13" s="101" t="s">
        <v>1283</v>
      </c>
      <c r="S13" s="57">
        <v>0</v>
      </c>
      <c r="T13" s="57">
        <v>0</v>
      </c>
    </row>
    <row r="14" spans="1:22">
      <c r="A14" t="s">
        <v>167</v>
      </c>
      <c r="B14" t="s">
        <v>167</v>
      </c>
      <c r="C14" s="101" t="s">
        <v>1283</v>
      </c>
      <c r="D14" s="101" t="s">
        <v>1283</v>
      </c>
      <c r="E14" s="101" t="s">
        <v>1283</v>
      </c>
      <c r="F14" t="s">
        <v>167</v>
      </c>
      <c r="G14" t="s">
        <v>167</v>
      </c>
      <c r="H14" s="101" t="s">
        <v>1283</v>
      </c>
      <c r="I14" s="101" t="s">
        <v>1283</v>
      </c>
      <c r="J14" s="54">
        <v>0</v>
      </c>
      <c r="K14" t="s">
        <v>167</v>
      </c>
      <c r="L14" s="55">
        <v>0</v>
      </c>
      <c r="M14" s="55">
        <v>0</v>
      </c>
      <c r="N14" s="54">
        <v>0</v>
      </c>
      <c r="O14" s="54">
        <v>0</v>
      </c>
      <c r="P14" s="101" t="s">
        <v>1283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195</v>
      </c>
      <c r="B15" s="101" t="s">
        <v>1283</v>
      </c>
      <c r="C15" s="101" t="s">
        <v>1283</v>
      </c>
      <c r="D15" s="101" t="s">
        <v>1283</v>
      </c>
      <c r="E15" s="101" t="s">
        <v>1283</v>
      </c>
      <c r="F15" s="101" t="s">
        <v>1283</v>
      </c>
      <c r="G15" s="101" t="s">
        <v>1283</v>
      </c>
      <c r="H15" s="101" t="s">
        <v>1283</v>
      </c>
      <c r="I15" s="101" t="s">
        <v>1283</v>
      </c>
      <c r="J15" s="58">
        <v>0</v>
      </c>
      <c r="K15" s="101" t="s">
        <v>1283</v>
      </c>
      <c r="L15" s="101" t="s">
        <v>1283</v>
      </c>
      <c r="M15" s="57">
        <v>0</v>
      </c>
      <c r="N15" s="58">
        <v>0</v>
      </c>
      <c r="O15" s="101" t="s">
        <v>1283</v>
      </c>
      <c r="P15" s="58">
        <v>0</v>
      </c>
      <c r="Q15" s="58">
        <v>0</v>
      </c>
      <c r="R15" s="101" t="s">
        <v>1283</v>
      </c>
      <c r="S15" s="57">
        <v>0</v>
      </c>
      <c r="T15" s="57">
        <v>0</v>
      </c>
    </row>
    <row r="16" spans="1:22">
      <c r="A16" t="s">
        <v>167</v>
      </c>
      <c r="B16" t="s">
        <v>167</v>
      </c>
      <c r="C16" s="101" t="s">
        <v>1283</v>
      </c>
      <c r="D16" s="101" t="s">
        <v>1283</v>
      </c>
      <c r="E16" s="101" t="s">
        <v>1283</v>
      </c>
      <c r="F16" t="s">
        <v>167</v>
      </c>
      <c r="G16" t="s">
        <v>167</v>
      </c>
      <c r="H16" s="101" t="s">
        <v>1283</v>
      </c>
      <c r="I16" s="101" t="s">
        <v>1283</v>
      </c>
      <c r="J16" s="54">
        <v>0</v>
      </c>
      <c r="K16" t="s">
        <v>167</v>
      </c>
      <c r="L16" s="55">
        <v>0</v>
      </c>
      <c r="M16" s="55">
        <v>0</v>
      </c>
      <c r="N16" s="54">
        <v>0</v>
      </c>
      <c r="O16" s="54">
        <v>0</v>
      </c>
      <c r="P16" s="101" t="s">
        <v>1283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198</v>
      </c>
      <c r="B17" s="101" t="s">
        <v>1283</v>
      </c>
      <c r="C17" s="101" t="s">
        <v>1283</v>
      </c>
      <c r="D17" s="101" t="s">
        <v>1283</v>
      </c>
      <c r="E17" s="101" t="s">
        <v>1283</v>
      </c>
      <c r="F17" s="101" t="s">
        <v>1283</v>
      </c>
      <c r="G17" s="101" t="s">
        <v>1283</v>
      </c>
      <c r="H17" s="101" t="s">
        <v>1283</v>
      </c>
      <c r="I17" s="101" t="s">
        <v>1283</v>
      </c>
      <c r="J17" s="58">
        <v>0</v>
      </c>
      <c r="K17" s="101" t="s">
        <v>1283</v>
      </c>
      <c r="L17" s="101" t="s">
        <v>1283</v>
      </c>
      <c r="M17" s="57">
        <v>0</v>
      </c>
      <c r="N17" s="58">
        <v>0</v>
      </c>
      <c r="O17" s="101" t="s">
        <v>1283</v>
      </c>
      <c r="P17" s="58">
        <v>0</v>
      </c>
      <c r="Q17" s="58">
        <v>0</v>
      </c>
      <c r="R17" s="101" t="s">
        <v>1283</v>
      </c>
      <c r="S17" s="57">
        <v>0</v>
      </c>
      <c r="T17" s="57">
        <v>0</v>
      </c>
    </row>
    <row r="18" spans="1:20">
      <c r="A18" t="s">
        <v>167</v>
      </c>
      <c r="B18" t="s">
        <v>167</v>
      </c>
      <c r="C18" s="101" t="s">
        <v>1283</v>
      </c>
      <c r="D18" s="101" t="s">
        <v>1283</v>
      </c>
      <c r="E18" s="101" t="s">
        <v>1283</v>
      </c>
      <c r="F18" t="s">
        <v>167</v>
      </c>
      <c r="G18" t="s">
        <v>167</v>
      </c>
      <c r="H18" s="101" t="s">
        <v>1283</v>
      </c>
      <c r="I18" s="101" t="s">
        <v>1283</v>
      </c>
      <c r="J18" s="54">
        <v>0</v>
      </c>
      <c r="K18" t="s">
        <v>167</v>
      </c>
      <c r="L18" s="55">
        <v>0</v>
      </c>
      <c r="M18" s="55">
        <v>0</v>
      </c>
      <c r="N18" s="54">
        <v>0</v>
      </c>
      <c r="O18" s="54">
        <v>0</v>
      </c>
      <c r="P18" s="101" t="s">
        <v>1283</v>
      </c>
      <c r="Q18" s="54">
        <v>0</v>
      </c>
      <c r="R18" s="55">
        <v>0</v>
      </c>
      <c r="S18" s="55">
        <v>0</v>
      </c>
      <c r="T18" s="55">
        <v>0</v>
      </c>
    </row>
    <row r="19" spans="1:20">
      <c r="A19" s="56" t="s">
        <v>173</v>
      </c>
      <c r="B19" s="101" t="s">
        <v>1283</v>
      </c>
      <c r="C19" s="101" t="s">
        <v>1283</v>
      </c>
      <c r="D19" s="101" t="s">
        <v>1283</v>
      </c>
      <c r="E19" s="101" t="s">
        <v>1283</v>
      </c>
      <c r="F19" s="101" t="s">
        <v>1283</v>
      </c>
      <c r="G19" s="101" t="s">
        <v>1283</v>
      </c>
      <c r="H19" s="101" t="s">
        <v>1283</v>
      </c>
      <c r="I19" s="101" t="s">
        <v>1283</v>
      </c>
      <c r="J19" s="58">
        <v>4.74</v>
      </c>
      <c r="K19" s="101" t="s">
        <v>1283</v>
      </c>
      <c r="L19" s="101" t="s">
        <v>1283</v>
      </c>
      <c r="M19" s="57">
        <v>6.3899999999999998E-2</v>
      </c>
      <c r="N19" s="58">
        <v>5519692.8300000001</v>
      </c>
      <c r="O19" s="101" t="s">
        <v>1283</v>
      </c>
      <c r="P19" s="58">
        <v>0</v>
      </c>
      <c r="Q19" s="58">
        <v>20728.594090231276</v>
      </c>
      <c r="R19" s="101" t="s">
        <v>1283</v>
      </c>
      <c r="S19" s="57">
        <v>1</v>
      </c>
      <c r="T19" s="57">
        <v>6.0199999999999997E-2</v>
      </c>
    </row>
    <row r="20" spans="1:20">
      <c r="A20" s="56" t="s">
        <v>196</v>
      </c>
      <c r="B20" s="101" t="s">
        <v>1283</v>
      </c>
      <c r="C20" s="101" t="s">
        <v>1283</v>
      </c>
      <c r="D20" s="101" t="s">
        <v>1283</v>
      </c>
      <c r="E20" s="101" t="s">
        <v>1283</v>
      </c>
      <c r="F20" s="101" t="s">
        <v>1283</v>
      </c>
      <c r="G20" s="101" t="s">
        <v>1283</v>
      </c>
      <c r="H20" s="101" t="s">
        <v>1283</v>
      </c>
      <c r="I20" s="101" t="s">
        <v>1283</v>
      </c>
      <c r="J20" s="58">
        <v>5.09</v>
      </c>
      <c r="K20" s="101" t="s">
        <v>1283</v>
      </c>
      <c r="L20" s="101" t="s">
        <v>1283</v>
      </c>
      <c r="M20" s="57">
        <v>7.6200000000000004E-2</v>
      </c>
      <c r="N20" s="58">
        <v>1035164.51</v>
      </c>
      <c r="O20" s="101" t="s">
        <v>1283</v>
      </c>
      <c r="P20" s="58">
        <v>0</v>
      </c>
      <c r="Q20" s="58">
        <v>3596.0319115017605</v>
      </c>
      <c r="R20" s="101" t="s">
        <v>1283</v>
      </c>
      <c r="S20" s="57">
        <v>0.17349999999999999</v>
      </c>
      <c r="T20" s="57">
        <v>1.04E-2</v>
      </c>
    </row>
    <row r="21" spans="1:20">
      <c r="A21" t="s">
        <v>199</v>
      </c>
      <c r="B21" t="s">
        <v>200</v>
      </c>
      <c r="C21" t="s">
        <v>105</v>
      </c>
      <c r="D21" t="s">
        <v>201</v>
      </c>
      <c r="E21" t="s">
        <v>202</v>
      </c>
      <c r="F21" t="s">
        <v>203</v>
      </c>
      <c r="G21" t="s">
        <v>204</v>
      </c>
      <c r="H21" t="s">
        <v>205</v>
      </c>
      <c r="I21" s="99" t="s">
        <v>1283</v>
      </c>
      <c r="J21" s="54">
        <v>6.86</v>
      </c>
      <c r="K21" t="s">
        <v>98</v>
      </c>
      <c r="L21" s="55">
        <v>3.7499999999999999E-2</v>
      </c>
      <c r="M21" s="55">
        <v>6.1400000000000003E-2</v>
      </c>
      <c r="N21" s="54">
        <v>39985.199999999997</v>
      </c>
      <c r="O21" s="54">
        <v>85.582329999999786</v>
      </c>
      <c r="P21" s="54">
        <v>0</v>
      </c>
      <c r="Q21" s="54">
        <v>124.116904111585</v>
      </c>
      <c r="R21" s="55">
        <v>1E-4</v>
      </c>
      <c r="S21" s="55">
        <v>6.0000000000000001E-3</v>
      </c>
      <c r="T21" s="55">
        <v>4.0000000000000002E-4</v>
      </c>
    </row>
    <row r="22" spans="1:20">
      <c r="A22" t="s">
        <v>206</v>
      </c>
      <c r="B22" t="s">
        <v>207</v>
      </c>
      <c r="C22" t="s">
        <v>105</v>
      </c>
      <c r="D22" t="s">
        <v>201</v>
      </c>
      <c r="E22" t="s">
        <v>208</v>
      </c>
      <c r="F22" t="s">
        <v>209</v>
      </c>
      <c r="G22" t="s">
        <v>210</v>
      </c>
      <c r="H22" t="s">
        <v>183</v>
      </c>
      <c r="I22" s="99" t="s">
        <v>1283</v>
      </c>
      <c r="J22" s="54">
        <v>2.64</v>
      </c>
      <c r="K22" t="s">
        <v>98</v>
      </c>
      <c r="L22" s="55">
        <v>3.2599999999999997E-2</v>
      </c>
      <c r="M22" s="55">
        <v>8.6599999999999996E-2</v>
      </c>
      <c r="N22" s="54">
        <v>120083.36</v>
      </c>
      <c r="O22" s="54">
        <v>87.799629999999965</v>
      </c>
      <c r="P22" s="54">
        <v>0</v>
      </c>
      <c r="Q22" s="54">
        <v>382.40456891347702</v>
      </c>
      <c r="R22" s="55">
        <v>1E-4</v>
      </c>
      <c r="S22" s="55">
        <v>1.84E-2</v>
      </c>
      <c r="T22" s="55">
        <v>1.1000000000000001E-3</v>
      </c>
    </row>
    <row r="23" spans="1:20">
      <c r="A23" t="s">
        <v>211</v>
      </c>
      <c r="B23" t="s">
        <v>212</v>
      </c>
      <c r="C23" t="s">
        <v>105</v>
      </c>
      <c r="D23" t="s">
        <v>201</v>
      </c>
      <c r="E23" t="s">
        <v>213</v>
      </c>
      <c r="F23" t="s">
        <v>209</v>
      </c>
      <c r="G23" t="s">
        <v>210</v>
      </c>
      <c r="H23" t="s">
        <v>183</v>
      </c>
      <c r="I23" s="99" t="s">
        <v>1283</v>
      </c>
      <c r="J23" s="54">
        <v>1.99</v>
      </c>
      <c r="K23" t="s">
        <v>98</v>
      </c>
      <c r="L23" s="55">
        <v>3.2800000000000003E-2</v>
      </c>
      <c r="M23" s="55">
        <v>8.3099999999999993E-2</v>
      </c>
      <c r="N23" s="54">
        <v>169976.71</v>
      </c>
      <c r="O23" s="54">
        <v>91.480680000000035</v>
      </c>
      <c r="P23" s="54">
        <v>0</v>
      </c>
      <c r="Q23" s="54">
        <v>563.98344849270097</v>
      </c>
      <c r="R23" s="55">
        <v>2.0000000000000001E-4</v>
      </c>
      <c r="S23" s="55">
        <v>2.7199999999999998E-2</v>
      </c>
      <c r="T23" s="55">
        <v>1.6000000000000001E-3</v>
      </c>
    </row>
    <row r="24" spans="1:20">
      <c r="A24" t="s">
        <v>214</v>
      </c>
      <c r="B24" t="s">
        <v>215</v>
      </c>
      <c r="C24" t="s">
        <v>105</v>
      </c>
      <c r="D24" t="s">
        <v>201</v>
      </c>
      <c r="E24" t="s">
        <v>213</v>
      </c>
      <c r="F24" t="s">
        <v>209</v>
      </c>
      <c r="G24" t="s">
        <v>210</v>
      </c>
      <c r="H24" t="s">
        <v>183</v>
      </c>
      <c r="I24" s="99" t="s">
        <v>1283</v>
      </c>
      <c r="J24" s="54">
        <v>3.83</v>
      </c>
      <c r="K24" t="s">
        <v>98</v>
      </c>
      <c r="L24" s="55">
        <v>7.1300000000000002E-2</v>
      </c>
      <c r="M24" s="55">
        <v>7.4999999999999997E-2</v>
      </c>
      <c r="N24" s="54">
        <v>97088.67</v>
      </c>
      <c r="O24" s="54">
        <v>101.25704999999991</v>
      </c>
      <c r="P24" s="54">
        <v>0</v>
      </c>
      <c r="Q24" s="54">
        <v>356.56718957885403</v>
      </c>
      <c r="R24" s="55">
        <v>2.0000000000000001E-4</v>
      </c>
      <c r="S24" s="55">
        <v>1.72E-2</v>
      </c>
      <c r="T24" s="55">
        <v>1E-3</v>
      </c>
    </row>
    <row r="25" spans="1:20">
      <c r="A25" t="s">
        <v>216</v>
      </c>
      <c r="B25" t="s">
        <v>217</v>
      </c>
      <c r="C25" t="s">
        <v>105</v>
      </c>
      <c r="D25" t="s">
        <v>201</v>
      </c>
      <c r="E25" t="s">
        <v>218</v>
      </c>
      <c r="F25" t="s">
        <v>219</v>
      </c>
      <c r="G25" t="s">
        <v>220</v>
      </c>
      <c r="H25" t="s">
        <v>183</v>
      </c>
      <c r="I25" s="99" t="s">
        <v>1283</v>
      </c>
      <c r="J25" s="54">
        <v>9.4600000000000009</v>
      </c>
      <c r="K25" t="s">
        <v>98</v>
      </c>
      <c r="L25" s="55">
        <v>6.3799999999999996E-2</v>
      </c>
      <c r="M25" s="55">
        <v>6.8699999999999997E-2</v>
      </c>
      <c r="N25" s="54">
        <v>242977.17</v>
      </c>
      <c r="O25" s="54">
        <v>94.761250000000018</v>
      </c>
      <c r="P25" s="54">
        <v>0</v>
      </c>
      <c r="Q25" s="54">
        <v>835.11023411852898</v>
      </c>
      <c r="R25" s="55">
        <v>4.0000000000000002E-4</v>
      </c>
      <c r="S25" s="55">
        <v>4.0300000000000002E-2</v>
      </c>
      <c r="T25" s="55">
        <v>2.3999999999999998E-3</v>
      </c>
    </row>
    <row r="26" spans="1:20">
      <c r="A26" t="s">
        <v>221</v>
      </c>
      <c r="B26" t="s">
        <v>222</v>
      </c>
      <c r="C26" t="s">
        <v>105</v>
      </c>
      <c r="D26" t="s">
        <v>201</v>
      </c>
      <c r="E26" t="s">
        <v>223</v>
      </c>
      <c r="F26" t="s">
        <v>209</v>
      </c>
      <c r="G26" t="s">
        <v>220</v>
      </c>
      <c r="H26" t="s">
        <v>205</v>
      </c>
      <c r="I26" s="99" t="s">
        <v>1283</v>
      </c>
      <c r="J26" s="54">
        <v>2.19</v>
      </c>
      <c r="K26" t="s">
        <v>98</v>
      </c>
      <c r="L26" s="55">
        <v>3.0800000000000001E-2</v>
      </c>
      <c r="M26" s="55">
        <v>8.6099999999999996E-2</v>
      </c>
      <c r="N26" s="54">
        <v>136384.03</v>
      </c>
      <c r="O26" s="54">
        <v>89.040420000000083</v>
      </c>
      <c r="P26" s="54">
        <v>0</v>
      </c>
      <c r="Q26" s="54">
        <v>440.45168390410703</v>
      </c>
      <c r="R26" s="55">
        <v>2.0000000000000001E-4</v>
      </c>
      <c r="S26" s="55">
        <v>2.12E-2</v>
      </c>
      <c r="T26" s="55">
        <v>1.2999999999999999E-3</v>
      </c>
    </row>
    <row r="27" spans="1:20">
      <c r="A27" t="s">
        <v>224</v>
      </c>
      <c r="B27" t="s">
        <v>225</v>
      </c>
      <c r="C27" t="s">
        <v>105</v>
      </c>
      <c r="D27" t="s">
        <v>201</v>
      </c>
      <c r="E27" t="s">
        <v>226</v>
      </c>
      <c r="F27" t="s">
        <v>227</v>
      </c>
      <c r="G27" t="s">
        <v>228</v>
      </c>
      <c r="H27" t="s">
        <v>205</v>
      </c>
      <c r="I27" s="99" t="s">
        <v>1283</v>
      </c>
      <c r="J27" s="54">
        <v>6.49</v>
      </c>
      <c r="K27" t="s">
        <v>98</v>
      </c>
      <c r="L27" s="55">
        <v>8.5000000000000006E-2</v>
      </c>
      <c r="M27" s="55">
        <v>9.1800000000000007E-2</v>
      </c>
      <c r="N27" s="54">
        <v>102198.6</v>
      </c>
      <c r="O27" s="54">
        <v>99.108279999999951</v>
      </c>
      <c r="P27" s="54">
        <v>0</v>
      </c>
      <c r="Q27" s="54">
        <v>367.36894513407799</v>
      </c>
      <c r="R27" s="55">
        <v>1E-4</v>
      </c>
      <c r="S27" s="55">
        <v>1.77E-2</v>
      </c>
      <c r="T27" s="55">
        <v>1.1000000000000001E-3</v>
      </c>
    </row>
    <row r="28" spans="1:20">
      <c r="A28" t="s">
        <v>229</v>
      </c>
      <c r="B28" t="s">
        <v>230</v>
      </c>
      <c r="C28" t="s">
        <v>105</v>
      </c>
      <c r="D28" t="s">
        <v>201</v>
      </c>
      <c r="E28" t="s">
        <v>231</v>
      </c>
      <c r="F28" t="s">
        <v>232</v>
      </c>
      <c r="G28" t="s">
        <v>228</v>
      </c>
      <c r="H28" t="s">
        <v>183</v>
      </c>
      <c r="I28" s="99" t="s">
        <v>1283</v>
      </c>
      <c r="J28" s="54">
        <v>5.55</v>
      </c>
      <c r="K28" t="s">
        <v>100</v>
      </c>
      <c r="L28" s="55">
        <v>4.3799999999999999E-2</v>
      </c>
      <c r="M28" s="55">
        <v>5.4800000000000001E-2</v>
      </c>
      <c r="N28" s="54">
        <v>25549.65</v>
      </c>
      <c r="O28" s="54">
        <v>94.237789999999976</v>
      </c>
      <c r="P28" s="54">
        <v>0</v>
      </c>
      <c r="Q28" s="54">
        <v>96.589000186887702</v>
      </c>
      <c r="R28" s="55">
        <v>0</v>
      </c>
      <c r="S28" s="55">
        <v>4.7000000000000002E-3</v>
      </c>
      <c r="T28" s="55">
        <v>2.9999999999999997E-4</v>
      </c>
    </row>
    <row r="29" spans="1:20">
      <c r="A29" t="s">
        <v>233</v>
      </c>
      <c r="B29" t="s">
        <v>234</v>
      </c>
      <c r="C29" t="s">
        <v>105</v>
      </c>
      <c r="D29" t="s">
        <v>201</v>
      </c>
      <c r="E29" t="s">
        <v>231</v>
      </c>
      <c r="F29" t="s">
        <v>232</v>
      </c>
      <c r="G29" t="s">
        <v>228</v>
      </c>
      <c r="H29" t="s">
        <v>183</v>
      </c>
      <c r="I29" s="99" t="s">
        <v>1283</v>
      </c>
      <c r="J29" s="54">
        <v>4.54</v>
      </c>
      <c r="K29" t="s">
        <v>100</v>
      </c>
      <c r="L29" s="55">
        <v>7.3800000000000004E-2</v>
      </c>
      <c r="M29" s="55">
        <v>5.3199999999999997E-2</v>
      </c>
      <c r="N29" s="54">
        <v>52376.78</v>
      </c>
      <c r="O29" s="54">
        <v>111.22804000000015</v>
      </c>
      <c r="P29" s="54">
        <v>0</v>
      </c>
      <c r="Q29" s="54">
        <v>233.70645215983399</v>
      </c>
      <c r="R29" s="55">
        <v>1E-4</v>
      </c>
      <c r="S29" s="55">
        <v>1.1299999999999999E-2</v>
      </c>
      <c r="T29" s="55">
        <v>6.9999999999999999E-4</v>
      </c>
    </row>
    <row r="30" spans="1:20">
      <c r="A30" t="s">
        <v>235</v>
      </c>
      <c r="B30" t="s">
        <v>236</v>
      </c>
      <c r="C30" t="s">
        <v>105</v>
      </c>
      <c r="D30" t="s">
        <v>201</v>
      </c>
      <c r="E30" t="s">
        <v>231</v>
      </c>
      <c r="F30" t="s">
        <v>232</v>
      </c>
      <c r="G30" t="s">
        <v>228</v>
      </c>
      <c r="H30" t="s">
        <v>183</v>
      </c>
      <c r="I30" s="99" t="s">
        <v>1283</v>
      </c>
      <c r="J30" s="54">
        <v>5.69</v>
      </c>
      <c r="K30" t="s">
        <v>98</v>
      </c>
      <c r="L30" s="55">
        <v>8.1299999999999997E-2</v>
      </c>
      <c r="M30" s="55">
        <v>6.5299999999999997E-2</v>
      </c>
      <c r="N30" s="54">
        <v>48544.34</v>
      </c>
      <c r="O30" s="54">
        <v>111.16779000000004</v>
      </c>
      <c r="P30" s="54">
        <v>0</v>
      </c>
      <c r="Q30" s="54">
        <v>195.73348490170801</v>
      </c>
      <c r="R30" s="55">
        <v>1E-4</v>
      </c>
      <c r="S30" s="55">
        <v>9.4000000000000004E-3</v>
      </c>
      <c r="T30" s="55">
        <v>5.9999999999999995E-4</v>
      </c>
    </row>
    <row r="31" spans="1:20">
      <c r="A31" s="56" t="s">
        <v>197</v>
      </c>
      <c r="B31" s="101" t="s">
        <v>1283</v>
      </c>
      <c r="C31" s="101" t="s">
        <v>1283</v>
      </c>
      <c r="D31" s="101" t="s">
        <v>1283</v>
      </c>
      <c r="E31" s="101" t="s">
        <v>1283</v>
      </c>
      <c r="F31" s="101" t="s">
        <v>1283</v>
      </c>
      <c r="G31" s="101" t="s">
        <v>1283</v>
      </c>
      <c r="H31" s="101" t="s">
        <v>1283</v>
      </c>
      <c r="I31" s="101" t="s">
        <v>1283</v>
      </c>
      <c r="J31" s="58">
        <v>4.66</v>
      </c>
      <c r="K31" s="101" t="s">
        <v>1283</v>
      </c>
      <c r="L31" s="101" t="s">
        <v>1283</v>
      </c>
      <c r="M31" s="57">
        <v>6.13E-2</v>
      </c>
      <c r="N31" s="58">
        <v>4484528.32</v>
      </c>
      <c r="O31" s="101" t="s">
        <v>1283</v>
      </c>
      <c r="P31" s="58">
        <v>0</v>
      </c>
      <c r="Q31" s="58">
        <v>17132.562178729513</v>
      </c>
      <c r="R31" s="101" t="s">
        <v>1283</v>
      </c>
      <c r="S31" s="57">
        <v>0.82650000000000001</v>
      </c>
      <c r="T31" s="57">
        <v>4.9799999999999997E-2</v>
      </c>
    </row>
    <row r="32" spans="1:20">
      <c r="A32" t="s">
        <v>237</v>
      </c>
      <c r="B32" t="s">
        <v>238</v>
      </c>
      <c r="C32" t="s">
        <v>105</v>
      </c>
      <c r="D32" t="s">
        <v>201</v>
      </c>
      <c r="E32" s="99" t="s">
        <v>1283</v>
      </c>
      <c r="F32" t="s">
        <v>239</v>
      </c>
      <c r="G32" t="s">
        <v>182</v>
      </c>
      <c r="H32" t="s">
        <v>205</v>
      </c>
      <c r="I32" s="99" t="s">
        <v>1283</v>
      </c>
      <c r="J32" s="54">
        <v>7.16</v>
      </c>
      <c r="K32" t="s">
        <v>100</v>
      </c>
      <c r="L32" s="55">
        <v>4.2500000000000003E-2</v>
      </c>
      <c r="M32" s="55">
        <v>4.36E-2</v>
      </c>
      <c r="N32" s="54">
        <v>51099.3</v>
      </c>
      <c r="O32" s="54">
        <v>100.85723000000004</v>
      </c>
      <c r="P32" s="54">
        <v>0</v>
      </c>
      <c r="Q32" s="54">
        <v>206.74718724450099</v>
      </c>
      <c r="R32" s="55">
        <v>0</v>
      </c>
      <c r="S32" s="55">
        <v>0.01</v>
      </c>
      <c r="T32" s="55">
        <v>5.9999999999999995E-4</v>
      </c>
    </row>
    <row r="33" spans="1:20">
      <c r="A33" t="s">
        <v>240</v>
      </c>
      <c r="B33" t="s">
        <v>241</v>
      </c>
      <c r="C33" t="s">
        <v>105</v>
      </c>
      <c r="D33" t="s">
        <v>201</v>
      </c>
      <c r="E33" s="99" t="s">
        <v>1283</v>
      </c>
      <c r="F33" t="s">
        <v>239</v>
      </c>
      <c r="G33" t="s">
        <v>242</v>
      </c>
      <c r="H33" t="s">
        <v>205</v>
      </c>
      <c r="I33" s="99" t="s">
        <v>1283</v>
      </c>
      <c r="J33" s="54">
        <v>0.69</v>
      </c>
      <c r="K33" t="s">
        <v>98</v>
      </c>
      <c r="L33" s="55">
        <v>4.4999999999999998E-2</v>
      </c>
      <c r="M33" s="55">
        <v>6.0699999999999997E-2</v>
      </c>
      <c r="N33" s="54">
        <v>33.21</v>
      </c>
      <c r="O33" s="54">
        <v>101.30254140319181</v>
      </c>
      <c r="P33" s="54">
        <v>0</v>
      </c>
      <c r="Q33" s="54">
        <v>0.12202161589799999</v>
      </c>
      <c r="R33" s="55">
        <v>0</v>
      </c>
      <c r="S33" s="55">
        <v>0</v>
      </c>
      <c r="T33" s="55">
        <v>0</v>
      </c>
    </row>
    <row r="34" spans="1:20">
      <c r="A34" t="s">
        <v>243</v>
      </c>
      <c r="B34" t="s">
        <v>244</v>
      </c>
      <c r="C34" t="s">
        <v>105</v>
      </c>
      <c r="D34" t="s">
        <v>201</v>
      </c>
      <c r="E34" s="99" t="s">
        <v>1283</v>
      </c>
      <c r="F34" t="s">
        <v>239</v>
      </c>
      <c r="G34" t="s">
        <v>245</v>
      </c>
      <c r="H34" t="s">
        <v>246</v>
      </c>
      <c r="I34" s="99" t="s">
        <v>1283</v>
      </c>
      <c r="J34" s="54">
        <v>6.41</v>
      </c>
      <c r="K34" t="s">
        <v>98</v>
      </c>
      <c r="L34" s="55">
        <v>0.03</v>
      </c>
      <c r="M34" s="55">
        <v>6.2899999999999998E-2</v>
      </c>
      <c r="N34" s="54">
        <v>94533.71</v>
      </c>
      <c r="O34" s="54">
        <v>82.70567000000004</v>
      </c>
      <c r="P34" s="54">
        <v>0</v>
      </c>
      <c r="Q34" s="54">
        <v>283.57604556513201</v>
      </c>
      <c r="R34" s="55">
        <v>1E-4</v>
      </c>
      <c r="S34" s="55">
        <v>1.37E-2</v>
      </c>
      <c r="T34" s="55">
        <v>8.0000000000000004E-4</v>
      </c>
    </row>
    <row r="35" spans="1:20">
      <c r="A35" t="s">
        <v>247</v>
      </c>
      <c r="B35" t="s">
        <v>248</v>
      </c>
      <c r="C35" t="s">
        <v>105</v>
      </c>
      <c r="D35" t="s">
        <v>201</v>
      </c>
      <c r="E35" s="99" t="s">
        <v>1283</v>
      </c>
      <c r="F35" t="s">
        <v>239</v>
      </c>
      <c r="G35" t="s">
        <v>245</v>
      </c>
      <c r="H35" t="s">
        <v>246</v>
      </c>
      <c r="I35" s="99" t="s">
        <v>1283</v>
      </c>
      <c r="J35" s="54">
        <v>7.05</v>
      </c>
      <c r="K35" t="s">
        <v>98</v>
      </c>
      <c r="L35" s="55">
        <v>3.5000000000000003E-2</v>
      </c>
      <c r="M35" s="55">
        <v>6.3600000000000004E-2</v>
      </c>
      <c r="N35" s="54">
        <v>38324.480000000003</v>
      </c>
      <c r="O35" s="54">
        <v>83.612890000000036</v>
      </c>
      <c r="P35" s="54">
        <v>0</v>
      </c>
      <c r="Q35" s="54">
        <v>116.224332642947</v>
      </c>
      <c r="R35" s="55">
        <v>1E-4</v>
      </c>
      <c r="S35" s="55">
        <v>5.5999999999999999E-3</v>
      </c>
      <c r="T35" s="55">
        <v>2.9999999999999997E-4</v>
      </c>
    </row>
    <row r="36" spans="1:20">
      <c r="A36" t="s">
        <v>249</v>
      </c>
      <c r="B36" t="s">
        <v>250</v>
      </c>
      <c r="C36" t="s">
        <v>105</v>
      </c>
      <c r="D36" t="s">
        <v>201</v>
      </c>
      <c r="E36" s="99" t="s">
        <v>1283</v>
      </c>
      <c r="F36" t="s">
        <v>239</v>
      </c>
      <c r="G36" t="s">
        <v>251</v>
      </c>
      <c r="H36" t="s">
        <v>246</v>
      </c>
      <c r="I36" s="99" t="s">
        <v>1283</v>
      </c>
      <c r="J36" s="54">
        <v>3.54</v>
      </c>
      <c r="K36" t="s">
        <v>98</v>
      </c>
      <c r="L36" s="55">
        <v>3.2000000000000001E-2</v>
      </c>
      <c r="M36" s="55">
        <v>9.8799999999999999E-2</v>
      </c>
      <c r="N36" s="54">
        <v>81758.880000000005</v>
      </c>
      <c r="O36" s="54">
        <v>81.108329999999867</v>
      </c>
      <c r="P36" s="54">
        <v>0</v>
      </c>
      <c r="Q36" s="54">
        <v>240.51820198019101</v>
      </c>
      <c r="R36" s="55">
        <v>1E-4</v>
      </c>
      <c r="S36" s="55">
        <v>1.1599999999999999E-2</v>
      </c>
      <c r="T36" s="55">
        <v>6.9999999999999999E-4</v>
      </c>
    </row>
    <row r="37" spans="1:20">
      <c r="A37" t="s">
        <v>252</v>
      </c>
      <c r="B37" t="s">
        <v>253</v>
      </c>
      <c r="C37" t="s">
        <v>105</v>
      </c>
      <c r="D37" t="s">
        <v>201</v>
      </c>
      <c r="E37" s="99" t="s">
        <v>1283</v>
      </c>
      <c r="F37" t="s">
        <v>239</v>
      </c>
      <c r="G37" t="s">
        <v>254</v>
      </c>
      <c r="H37" t="s">
        <v>205</v>
      </c>
      <c r="I37" s="99" t="s">
        <v>1283</v>
      </c>
      <c r="J37" s="54">
        <v>7.18</v>
      </c>
      <c r="K37" t="s">
        <v>100</v>
      </c>
      <c r="L37" s="55">
        <v>4.2500000000000003E-2</v>
      </c>
      <c r="M37" s="55">
        <v>4.3900000000000002E-2</v>
      </c>
      <c r="N37" s="54">
        <v>102198.6</v>
      </c>
      <c r="O37" s="54">
        <v>102.01258</v>
      </c>
      <c r="P37" s="54">
        <v>0</v>
      </c>
      <c r="Q37" s="54">
        <v>418.23107730709302</v>
      </c>
      <c r="R37" s="55">
        <v>1E-4</v>
      </c>
      <c r="S37" s="55">
        <v>2.0199999999999999E-2</v>
      </c>
      <c r="T37" s="55">
        <v>1.1999999999999999E-3</v>
      </c>
    </row>
    <row r="38" spans="1:20">
      <c r="A38" t="s">
        <v>255</v>
      </c>
      <c r="B38" t="s">
        <v>256</v>
      </c>
      <c r="C38" t="s">
        <v>105</v>
      </c>
      <c r="D38" t="s">
        <v>201</v>
      </c>
      <c r="E38" s="99" t="s">
        <v>1283</v>
      </c>
      <c r="F38" t="s">
        <v>257</v>
      </c>
      <c r="G38" t="s">
        <v>254</v>
      </c>
      <c r="H38" t="s">
        <v>205</v>
      </c>
      <c r="I38" s="99" t="s">
        <v>1283</v>
      </c>
      <c r="J38" s="54">
        <v>7.37</v>
      </c>
      <c r="K38" t="s">
        <v>98</v>
      </c>
      <c r="L38" s="55">
        <v>5.8799999999999998E-2</v>
      </c>
      <c r="M38" s="55">
        <v>5.4800000000000001E-2</v>
      </c>
      <c r="N38" s="54">
        <v>51099.3</v>
      </c>
      <c r="O38" s="54">
        <v>106.23860000000022</v>
      </c>
      <c r="P38" s="54">
        <v>0</v>
      </c>
      <c r="Q38" s="54">
        <v>196.899605232385</v>
      </c>
      <c r="R38" s="55">
        <v>0</v>
      </c>
      <c r="S38" s="55">
        <v>9.4999999999999998E-3</v>
      </c>
      <c r="T38" s="55">
        <v>5.9999999999999995E-4</v>
      </c>
    </row>
    <row r="39" spans="1:20">
      <c r="A39" t="s">
        <v>258</v>
      </c>
      <c r="B39" t="s">
        <v>259</v>
      </c>
      <c r="C39" t="s">
        <v>105</v>
      </c>
      <c r="D39" t="s">
        <v>201</v>
      </c>
      <c r="E39" s="99" t="s">
        <v>1283</v>
      </c>
      <c r="F39" t="s">
        <v>260</v>
      </c>
      <c r="G39" t="s">
        <v>254</v>
      </c>
      <c r="H39" t="s">
        <v>205</v>
      </c>
      <c r="I39" s="99" t="s">
        <v>1283</v>
      </c>
      <c r="J39" s="54">
        <v>3.33</v>
      </c>
      <c r="K39" t="s">
        <v>101</v>
      </c>
      <c r="L39" s="55">
        <v>4.6300000000000001E-2</v>
      </c>
      <c r="M39" s="55">
        <v>5.8299999999999998E-2</v>
      </c>
      <c r="N39" s="54">
        <v>76648.95</v>
      </c>
      <c r="O39" s="54">
        <v>97.506600000000105</v>
      </c>
      <c r="P39" s="54">
        <v>0</v>
      </c>
      <c r="Q39" s="54">
        <v>345.35583107940698</v>
      </c>
      <c r="R39" s="55">
        <v>2.0000000000000001E-4</v>
      </c>
      <c r="S39" s="55">
        <v>1.67E-2</v>
      </c>
      <c r="T39" s="55">
        <v>1E-3</v>
      </c>
    </row>
    <row r="40" spans="1:20">
      <c r="A40" t="s">
        <v>261</v>
      </c>
      <c r="B40" t="s">
        <v>262</v>
      </c>
      <c r="C40" t="s">
        <v>105</v>
      </c>
      <c r="D40" t="s">
        <v>201</v>
      </c>
      <c r="E40" s="99" t="s">
        <v>1283</v>
      </c>
      <c r="F40" t="s">
        <v>260</v>
      </c>
      <c r="G40" t="s">
        <v>204</v>
      </c>
      <c r="H40" t="s">
        <v>205</v>
      </c>
      <c r="I40" s="99" t="s">
        <v>1283</v>
      </c>
      <c r="J40" s="54">
        <v>6.91</v>
      </c>
      <c r="K40" t="s">
        <v>98</v>
      </c>
      <c r="L40" s="55">
        <v>6.7400000000000002E-2</v>
      </c>
      <c r="M40" s="55">
        <v>5.6399999999999999E-2</v>
      </c>
      <c r="N40" s="54">
        <v>38324.480000000003</v>
      </c>
      <c r="O40" s="54">
        <v>107.58700999999994</v>
      </c>
      <c r="P40" s="54">
        <v>0</v>
      </c>
      <c r="Q40" s="54">
        <v>149.54905204568399</v>
      </c>
      <c r="R40" s="55">
        <v>0</v>
      </c>
      <c r="S40" s="55">
        <v>7.1999999999999998E-3</v>
      </c>
      <c r="T40" s="55">
        <v>4.0000000000000002E-4</v>
      </c>
    </row>
    <row r="41" spans="1:20">
      <c r="A41" t="s">
        <v>263</v>
      </c>
      <c r="B41" t="s">
        <v>264</v>
      </c>
      <c r="C41" t="s">
        <v>105</v>
      </c>
      <c r="D41" t="s">
        <v>201</v>
      </c>
      <c r="E41" s="99" t="s">
        <v>1283</v>
      </c>
      <c r="F41" t="s">
        <v>260</v>
      </c>
      <c r="G41" t="s">
        <v>204</v>
      </c>
      <c r="H41" t="s">
        <v>205</v>
      </c>
      <c r="I41" s="99" t="s">
        <v>1283</v>
      </c>
      <c r="J41" s="54">
        <v>4.95</v>
      </c>
      <c r="K41" t="s">
        <v>98</v>
      </c>
      <c r="L41" s="55">
        <v>3.9300000000000002E-2</v>
      </c>
      <c r="M41" s="55">
        <v>5.8700000000000002E-2</v>
      </c>
      <c r="N41" s="54">
        <v>54037.51</v>
      </c>
      <c r="O41" s="54">
        <v>92.249899999999883</v>
      </c>
      <c r="P41" s="54">
        <v>0</v>
      </c>
      <c r="Q41" s="54">
        <v>180.80431399627599</v>
      </c>
      <c r="R41" s="55">
        <v>0</v>
      </c>
      <c r="S41" s="55">
        <v>8.6999999999999994E-3</v>
      </c>
      <c r="T41" s="55">
        <v>5.0000000000000001E-4</v>
      </c>
    </row>
    <row r="42" spans="1:20">
      <c r="A42" t="s">
        <v>265</v>
      </c>
      <c r="B42" t="s">
        <v>266</v>
      </c>
      <c r="C42" t="s">
        <v>105</v>
      </c>
      <c r="D42" t="s">
        <v>201</v>
      </c>
      <c r="E42" s="99" t="s">
        <v>1283</v>
      </c>
      <c r="F42" t="s">
        <v>267</v>
      </c>
      <c r="G42" t="s">
        <v>204</v>
      </c>
      <c r="H42" t="s">
        <v>183</v>
      </c>
      <c r="I42" s="99" t="s">
        <v>1283</v>
      </c>
      <c r="J42" s="54">
        <v>2.5499999999999998</v>
      </c>
      <c r="K42" t="s">
        <v>98</v>
      </c>
      <c r="L42" s="55">
        <v>4.7500000000000001E-2</v>
      </c>
      <c r="M42" s="55">
        <v>7.3499999999999996E-2</v>
      </c>
      <c r="N42" s="54">
        <v>58764.2</v>
      </c>
      <c r="O42" s="54">
        <v>94.500670000000099</v>
      </c>
      <c r="P42" s="54">
        <v>0</v>
      </c>
      <c r="Q42" s="54">
        <v>201.416604985948</v>
      </c>
      <c r="R42" s="55">
        <v>0</v>
      </c>
      <c r="S42" s="55">
        <v>9.7000000000000003E-3</v>
      </c>
      <c r="T42" s="55">
        <v>5.9999999999999995E-4</v>
      </c>
    </row>
    <row r="43" spans="1:20">
      <c r="A43" t="s">
        <v>268</v>
      </c>
      <c r="B43" t="s">
        <v>269</v>
      </c>
      <c r="C43" t="s">
        <v>105</v>
      </c>
      <c r="D43" t="s">
        <v>201</v>
      </c>
      <c r="E43" s="99" t="s">
        <v>1283</v>
      </c>
      <c r="F43" t="s">
        <v>267</v>
      </c>
      <c r="G43" t="s">
        <v>204</v>
      </c>
      <c r="H43" t="s">
        <v>183</v>
      </c>
      <c r="I43" s="99" t="s">
        <v>1283</v>
      </c>
      <c r="J43" s="54">
        <v>5.62</v>
      </c>
      <c r="K43" t="s">
        <v>98</v>
      </c>
      <c r="L43" s="55">
        <v>5.1299999999999998E-2</v>
      </c>
      <c r="M43" s="55">
        <v>7.2099999999999997E-2</v>
      </c>
      <c r="N43" s="54">
        <v>42029.17</v>
      </c>
      <c r="O43" s="54">
        <v>89.959669999999775</v>
      </c>
      <c r="P43" s="54">
        <v>0</v>
      </c>
      <c r="Q43" s="54">
        <v>137.134340659825</v>
      </c>
      <c r="R43" s="55">
        <v>0</v>
      </c>
      <c r="S43" s="55">
        <v>6.6E-3</v>
      </c>
      <c r="T43" s="55">
        <v>4.0000000000000002E-4</v>
      </c>
    </row>
    <row r="44" spans="1:20">
      <c r="A44" t="s">
        <v>270</v>
      </c>
      <c r="B44" t="s">
        <v>271</v>
      </c>
      <c r="C44" t="s">
        <v>105</v>
      </c>
      <c r="D44" t="s">
        <v>201</v>
      </c>
      <c r="E44" s="99" t="s">
        <v>1283</v>
      </c>
      <c r="F44" t="s">
        <v>272</v>
      </c>
      <c r="G44" t="s">
        <v>210</v>
      </c>
      <c r="H44" t="s">
        <v>183</v>
      </c>
      <c r="I44" s="99" t="s">
        <v>1283</v>
      </c>
      <c r="J44" s="54">
        <v>6.96</v>
      </c>
      <c r="K44" t="s">
        <v>98</v>
      </c>
      <c r="L44" s="55">
        <v>3.3000000000000002E-2</v>
      </c>
      <c r="M44" s="55">
        <v>5.2699999999999997E-2</v>
      </c>
      <c r="N44" s="54">
        <v>76648.95</v>
      </c>
      <c r="O44" s="54">
        <v>88.376000000000005</v>
      </c>
      <c r="P44" s="54">
        <v>0</v>
      </c>
      <c r="Q44" s="54">
        <v>245.69035424060399</v>
      </c>
      <c r="R44" s="55">
        <v>0</v>
      </c>
      <c r="S44" s="55">
        <v>1.1900000000000001E-2</v>
      </c>
      <c r="T44" s="55">
        <v>6.9999999999999999E-4</v>
      </c>
    </row>
    <row r="45" spans="1:20">
      <c r="A45" t="s">
        <v>273</v>
      </c>
      <c r="B45" t="s">
        <v>274</v>
      </c>
      <c r="C45" t="s">
        <v>105</v>
      </c>
      <c r="D45" t="s">
        <v>201</v>
      </c>
      <c r="E45" s="99" t="s">
        <v>1283</v>
      </c>
      <c r="F45" t="s">
        <v>239</v>
      </c>
      <c r="G45" t="s">
        <v>275</v>
      </c>
      <c r="H45" t="s">
        <v>246</v>
      </c>
      <c r="I45" s="99" t="s">
        <v>1283</v>
      </c>
      <c r="J45" s="54">
        <v>6.52</v>
      </c>
      <c r="K45" t="s">
        <v>100</v>
      </c>
      <c r="L45" s="55">
        <v>5.8000000000000003E-2</v>
      </c>
      <c r="M45" s="55">
        <v>4.58E-2</v>
      </c>
      <c r="N45" s="54">
        <v>38324.480000000003</v>
      </c>
      <c r="O45" s="54">
        <v>110.29677000000011</v>
      </c>
      <c r="P45" s="54">
        <v>0</v>
      </c>
      <c r="Q45" s="54">
        <v>169.57299393447201</v>
      </c>
      <c r="R45" s="55">
        <v>1E-4</v>
      </c>
      <c r="S45" s="55">
        <v>8.2000000000000007E-3</v>
      </c>
      <c r="T45" s="55">
        <v>5.0000000000000001E-4</v>
      </c>
    </row>
    <row r="46" spans="1:20">
      <c r="A46" t="s">
        <v>276</v>
      </c>
      <c r="B46" t="s">
        <v>277</v>
      </c>
      <c r="C46" t="s">
        <v>105</v>
      </c>
      <c r="D46" t="s">
        <v>201</v>
      </c>
      <c r="E46" s="99" t="s">
        <v>1283</v>
      </c>
      <c r="F46" t="s">
        <v>260</v>
      </c>
      <c r="G46" t="s">
        <v>210</v>
      </c>
      <c r="H46" t="s">
        <v>205</v>
      </c>
      <c r="I46" s="99" t="s">
        <v>1283</v>
      </c>
      <c r="J46" s="54">
        <v>7.26</v>
      </c>
      <c r="K46" t="s">
        <v>98</v>
      </c>
      <c r="L46" s="55">
        <v>6.1699999999999998E-2</v>
      </c>
      <c r="M46" s="55">
        <v>5.6800000000000003E-2</v>
      </c>
      <c r="N46" s="54">
        <v>38324.480000000003</v>
      </c>
      <c r="O46" s="54">
        <v>103.84925000000014</v>
      </c>
      <c r="P46" s="54">
        <v>0</v>
      </c>
      <c r="Q46" s="54">
        <v>144.353457663293</v>
      </c>
      <c r="R46" s="55">
        <v>0</v>
      </c>
      <c r="S46" s="55">
        <v>7.0000000000000001E-3</v>
      </c>
      <c r="T46" s="55">
        <v>4.0000000000000002E-4</v>
      </c>
    </row>
    <row r="47" spans="1:20">
      <c r="A47" t="s">
        <v>278</v>
      </c>
      <c r="B47" t="s">
        <v>279</v>
      </c>
      <c r="C47" t="s">
        <v>105</v>
      </c>
      <c r="D47" t="s">
        <v>201</v>
      </c>
      <c r="E47" s="99" t="s">
        <v>1283</v>
      </c>
      <c r="F47" t="s">
        <v>280</v>
      </c>
      <c r="G47" t="s">
        <v>210</v>
      </c>
      <c r="H47" t="s">
        <v>183</v>
      </c>
      <c r="I47" s="99" t="s">
        <v>1283</v>
      </c>
      <c r="J47" s="54">
        <v>6.72</v>
      </c>
      <c r="K47" t="s">
        <v>98</v>
      </c>
      <c r="L47" s="55">
        <v>6.4000000000000001E-2</v>
      </c>
      <c r="M47" s="55">
        <v>5.4600000000000003E-2</v>
      </c>
      <c r="N47" s="54">
        <v>33214.550000000003</v>
      </c>
      <c r="O47" s="54">
        <v>109.184</v>
      </c>
      <c r="P47" s="54">
        <v>0</v>
      </c>
      <c r="Q47" s="54">
        <v>131.53306168454401</v>
      </c>
      <c r="R47" s="55">
        <v>0</v>
      </c>
      <c r="S47" s="55">
        <v>6.3E-3</v>
      </c>
      <c r="T47" s="55">
        <v>4.0000000000000002E-4</v>
      </c>
    </row>
    <row r="48" spans="1:20">
      <c r="A48" t="s">
        <v>281</v>
      </c>
      <c r="B48" t="s">
        <v>282</v>
      </c>
      <c r="C48" t="s">
        <v>105</v>
      </c>
      <c r="D48" t="s">
        <v>201</v>
      </c>
      <c r="E48" s="99" t="s">
        <v>1283</v>
      </c>
      <c r="F48" t="s">
        <v>260</v>
      </c>
      <c r="G48" t="s">
        <v>210</v>
      </c>
      <c r="H48" t="s">
        <v>205</v>
      </c>
      <c r="I48" s="99" t="s">
        <v>1283</v>
      </c>
      <c r="J48" s="54">
        <v>4.05</v>
      </c>
      <c r="K48" t="s">
        <v>100</v>
      </c>
      <c r="L48" s="55">
        <v>4.1300000000000003E-2</v>
      </c>
      <c r="M48" s="55">
        <v>0.04</v>
      </c>
      <c r="N48" s="54">
        <v>75882.460000000006</v>
      </c>
      <c r="O48" s="54">
        <v>101.70789000000011</v>
      </c>
      <c r="P48" s="54">
        <v>0</v>
      </c>
      <c r="Q48" s="54">
        <v>309.609065792151</v>
      </c>
      <c r="R48" s="55">
        <v>1E-4</v>
      </c>
      <c r="S48" s="55">
        <v>1.49E-2</v>
      </c>
      <c r="T48" s="55">
        <v>8.9999999999999998E-4</v>
      </c>
    </row>
    <row r="49" spans="1:20">
      <c r="A49" t="s">
        <v>283</v>
      </c>
      <c r="B49" t="s">
        <v>284</v>
      </c>
      <c r="C49" t="s">
        <v>105</v>
      </c>
      <c r="D49" t="s">
        <v>201</v>
      </c>
      <c r="E49" s="99" t="s">
        <v>1283</v>
      </c>
      <c r="F49" t="s">
        <v>285</v>
      </c>
      <c r="G49" t="s">
        <v>210</v>
      </c>
      <c r="H49" t="s">
        <v>205</v>
      </c>
      <c r="I49" s="99" t="s">
        <v>1283</v>
      </c>
      <c r="J49" s="54">
        <v>6.78</v>
      </c>
      <c r="K49" t="s">
        <v>98</v>
      </c>
      <c r="L49" s="55">
        <v>6.8000000000000005E-2</v>
      </c>
      <c r="M49" s="55">
        <v>5.8299999999999998E-2</v>
      </c>
      <c r="N49" s="54">
        <v>76648.95</v>
      </c>
      <c r="O49" s="54">
        <v>109.30909999999994</v>
      </c>
      <c r="P49" s="54">
        <v>0</v>
      </c>
      <c r="Q49" s="54">
        <v>303.88557414593998</v>
      </c>
      <c r="R49" s="55">
        <v>1E-4</v>
      </c>
      <c r="S49" s="55">
        <v>1.47E-2</v>
      </c>
      <c r="T49" s="55">
        <v>8.9999999999999998E-4</v>
      </c>
    </row>
    <row r="50" spans="1:20">
      <c r="A50" t="s">
        <v>286</v>
      </c>
      <c r="B50" t="s">
        <v>287</v>
      </c>
      <c r="C50" t="s">
        <v>105</v>
      </c>
      <c r="D50" t="s">
        <v>201</v>
      </c>
      <c r="E50" s="99" t="s">
        <v>1283</v>
      </c>
      <c r="F50" t="s">
        <v>239</v>
      </c>
      <c r="G50" t="s">
        <v>210</v>
      </c>
      <c r="H50" t="s">
        <v>183</v>
      </c>
      <c r="I50" s="99" t="s">
        <v>1283</v>
      </c>
      <c r="J50" s="54">
        <v>6.59</v>
      </c>
      <c r="K50" t="s">
        <v>98</v>
      </c>
      <c r="L50" s="55">
        <v>0.06</v>
      </c>
      <c r="M50" s="55">
        <v>6.0299999999999999E-2</v>
      </c>
      <c r="N50" s="54">
        <v>63874.13</v>
      </c>
      <c r="O50" s="54">
        <v>101.31633000000001</v>
      </c>
      <c r="P50" s="54">
        <v>0</v>
      </c>
      <c r="Q50" s="54">
        <v>234.72103056460099</v>
      </c>
      <c r="R50" s="55">
        <v>1E-4</v>
      </c>
      <c r="S50" s="55">
        <v>1.1299999999999999E-2</v>
      </c>
      <c r="T50" s="55">
        <v>6.9999999999999999E-4</v>
      </c>
    </row>
    <row r="51" spans="1:20">
      <c r="A51" t="s">
        <v>288</v>
      </c>
      <c r="B51" t="s">
        <v>289</v>
      </c>
      <c r="C51" t="s">
        <v>105</v>
      </c>
      <c r="D51" t="s">
        <v>201</v>
      </c>
      <c r="E51" s="99" t="s">
        <v>1283</v>
      </c>
      <c r="F51" t="s">
        <v>260</v>
      </c>
      <c r="G51" t="s">
        <v>210</v>
      </c>
      <c r="H51" t="s">
        <v>205</v>
      </c>
      <c r="I51" s="99" t="s">
        <v>1283</v>
      </c>
      <c r="J51" s="54">
        <v>3.29</v>
      </c>
      <c r="K51" t="s">
        <v>98</v>
      </c>
      <c r="L51" s="55">
        <v>8.1299999999999997E-2</v>
      </c>
      <c r="M51" s="55">
        <v>6.7400000000000002E-2</v>
      </c>
      <c r="N51" s="54">
        <v>51099.3</v>
      </c>
      <c r="O51" s="54">
        <v>105.57917000000008</v>
      </c>
      <c r="P51" s="54">
        <v>0</v>
      </c>
      <c r="Q51" s="54">
        <v>195.677436390943</v>
      </c>
      <c r="R51" s="55">
        <v>0</v>
      </c>
      <c r="S51" s="55">
        <v>9.4000000000000004E-3</v>
      </c>
      <c r="T51" s="55">
        <v>5.9999999999999995E-4</v>
      </c>
    </row>
    <row r="52" spans="1:20">
      <c r="A52" t="s">
        <v>290</v>
      </c>
      <c r="B52" t="s">
        <v>291</v>
      </c>
      <c r="C52" t="s">
        <v>105</v>
      </c>
      <c r="D52" t="s">
        <v>201</v>
      </c>
      <c r="E52" s="99" t="s">
        <v>1283</v>
      </c>
      <c r="F52" t="s">
        <v>292</v>
      </c>
      <c r="G52" t="s">
        <v>210</v>
      </c>
      <c r="H52" t="s">
        <v>205</v>
      </c>
      <c r="I52" s="99" t="s">
        <v>1283</v>
      </c>
      <c r="J52" s="54">
        <v>6.99</v>
      </c>
      <c r="K52" t="s">
        <v>98</v>
      </c>
      <c r="L52" s="55">
        <v>7.85E-2</v>
      </c>
      <c r="M52" s="55">
        <v>6.8699999999999997E-2</v>
      </c>
      <c r="N52" s="54">
        <v>48544.34</v>
      </c>
      <c r="O52" s="54">
        <v>107.25457999999998</v>
      </c>
      <c r="P52" s="54">
        <v>0</v>
      </c>
      <c r="Q52" s="54">
        <v>188.84348348626</v>
      </c>
      <c r="R52" s="55">
        <v>0</v>
      </c>
      <c r="S52" s="55">
        <v>9.1000000000000004E-3</v>
      </c>
      <c r="T52" s="55">
        <v>5.0000000000000001E-4</v>
      </c>
    </row>
    <row r="53" spans="1:20">
      <c r="A53" t="s">
        <v>294</v>
      </c>
      <c r="B53" t="s">
        <v>295</v>
      </c>
      <c r="C53" t="s">
        <v>105</v>
      </c>
      <c r="D53" t="s">
        <v>201</v>
      </c>
      <c r="E53" s="99" t="s">
        <v>1283</v>
      </c>
      <c r="F53" t="s">
        <v>260</v>
      </c>
      <c r="G53" t="s">
        <v>220</v>
      </c>
      <c r="H53" t="s">
        <v>205</v>
      </c>
      <c r="I53" s="99" t="s">
        <v>1283</v>
      </c>
      <c r="J53" s="54">
        <v>4.05</v>
      </c>
      <c r="K53" t="s">
        <v>100</v>
      </c>
      <c r="L53" s="55">
        <v>7.2499999999999995E-2</v>
      </c>
      <c r="M53" s="55">
        <v>5.7500000000000002E-2</v>
      </c>
      <c r="N53" s="54">
        <v>91212.25</v>
      </c>
      <c r="O53" s="54">
        <v>105.85033999999996</v>
      </c>
      <c r="P53" s="54">
        <v>0</v>
      </c>
      <c r="Q53" s="54">
        <v>387.31386931686097</v>
      </c>
      <c r="R53" s="55">
        <v>1E-4</v>
      </c>
      <c r="S53" s="55">
        <v>1.8700000000000001E-2</v>
      </c>
      <c r="T53" s="55">
        <v>1.1000000000000001E-3</v>
      </c>
    </row>
    <row r="54" spans="1:20">
      <c r="A54" t="s">
        <v>296</v>
      </c>
      <c r="B54" t="s">
        <v>297</v>
      </c>
      <c r="C54" t="s">
        <v>105</v>
      </c>
      <c r="D54" t="s">
        <v>201</v>
      </c>
      <c r="E54" s="99" t="s">
        <v>1283</v>
      </c>
      <c r="F54" t="s">
        <v>260</v>
      </c>
      <c r="G54" t="s">
        <v>220</v>
      </c>
      <c r="H54" t="s">
        <v>205</v>
      </c>
      <c r="I54" s="99" t="s">
        <v>1283</v>
      </c>
      <c r="J54" s="54">
        <v>7.13</v>
      </c>
      <c r="K54" t="s">
        <v>98</v>
      </c>
      <c r="L54" s="55">
        <v>7.1199999999999999E-2</v>
      </c>
      <c r="M54" s="55">
        <v>6.1899999999999997E-2</v>
      </c>
      <c r="N54" s="54">
        <v>51099.3</v>
      </c>
      <c r="O54" s="54">
        <v>106.2843300000002</v>
      </c>
      <c r="P54" s="54">
        <v>0</v>
      </c>
      <c r="Q54" s="54">
        <v>196.984359916156</v>
      </c>
      <c r="R54" s="55">
        <v>0</v>
      </c>
      <c r="S54" s="55">
        <v>9.4999999999999998E-3</v>
      </c>
      <c r="T54" s="55">
        <v>5.9999999999999995E-4</v>
      </c>
    </row>
    <row r="55" spans="1:20">
      <c r="A55" t="s">
        <v>298</v>
      </c>
      <c r="B55" t="s">
        <v>299</v>
      </c>
      <c r="C55" t="s">
        <v>105</v>
      </c>
      <c r="D55" t="s">
        <v>201</v>
      </c>
      <c r="E55" s="99" t="s">
        <v>1283</v>
      </c>
      <c r="F55" t="s">
        <v>285</v>
      </c>
      <c r="G55" t="s">
        <v>220</v>
      </c>
      <c r="H55" t="s">
        <v>205</v>
      </c>
      <c r="I55" s="99" t="s">
        <v>1283</v>
      </c>
      <c r="J55" s="54">
        <v>2.85</v>
      </c>
      <c r="K55" t="s">
        <v>98</v>
      </c>
      <c r="L55" s="55">
        <v>2.63E-2</v>
      </c>
      <c r="M55" s="55">
        <v>6.1400000000000003E-2</v>
      </c>
      <c r="N55" s="54">
        <v>64781.14</v>
      </c>
      <c r="O55" s="54">
        <v>90.603380000000186</v>
      </c>
      <c r="P55" s="54">
        <v>0</v>
      </c>
      <c r="Q55" s="54">
        <v>212.88278415906399</v>
      </c>
      <c r="R55" s="55">
        <v>1E-4</v>
      </c>
      <c r="S55" s="55">
        <v>1.03E-2</v>
      </c>
      <c r="T55" s="55">
        <v>5.9999999999999995E-4</v>
      </c>
    </row>
    <row r="56" spans="1:20">
      <c r="A56" t="s">
        <v>300</v>
      </c>
      <c r="B56" t="s">
        <v>301</v>
      </c>
      <c r="C56" t="s">
        <v>105</v>
      </c>
      <c r="D56" t="s">
        <v>201</v>
      </c>
      <c r="E56" s="99" t="s">
        <v>1283</v>
      </c>
      <c r="F56" t="s">
        <v>285</v>
      </c>
      <c r="G56" t="s">
        <v>220</v>
      </c>
      <c r="H56" t="s">
        <v>205</v>
      </c>
      <c r="I56" s="99" t="s">
        <v>1283</v>
      </c>
      <c r="J56" s="54">
        <v>1.64</v>
      </c>
      <c r="K56" t="s">
        <v>98</v>
      </c>
      <c r="L56" s="55">
        <v>7.0499999999999993E-2</v>
      </c>
      <c r="M56" s="55">
        <v>5.8700000000000002E-2</v>
      </c>
      <c r="N56" s="54">
        <v>25549.65</v>
      </c>
      <c r="O56" s="54">
        <v>103.52607999999995</v>
      </c>
      <c r="P56" s="54">
        <v>0</v>
      </c>
      <c r="Q56" s="54">
        <v>95.936148835057395</v>
      </c>
      <c r="R56" s="55">
        <v>0</v>
      </c>
      <c r="S56" s="55">
        <v>4.5999999999999999E-3</v>
      </c>
      <c r="T56" s="55">
        <v>2.9999999999999997E-4</v>
      </c>
    </row>
    <row r="57" spans="1:20">
      <c r="A57" t="s">
        <v>302</v>
      </c>
      <c r="B57" t="s">
        <v>303</v>
      </c>
      <c r="C57" t="s">
        <v>105</v>
      </c>
      <c r="D57" t="s">
        <v>201</v>
      </c>
      <c r="E57" s="99" t="s">
        <v>1283</v>
      </c>
      <c r="F57" t="s">
        <v>227</v>
      </c>
      <c r="G57" t="s">
        <v>220</v>
      </c>
      <c r="H57" t="s">
        <v>183</v>
      </c>
      <c r="I57" s="99" t="s">
        <v>1283</v>
      </c>
      <c r="J57" s="54">
        <v>3.16</v>
      </c>
      <c r="K57" t="s">
        <v>98</v>
      </c>
      <c r="L57" s="55">
        <v>5.5E-2</v>
      </c>
      <c r="M57" s="55">
        <v>8.1199999999999994E-2</v>
      </c>
      <c r="N57" s="54">
        <v>17884.759999999998</v>
      </c>
      <c r="O57" s="54">
        <v>94.118110000000044</v>
      </c>
      <c r="P57" s="54">
        <v>0</v>
      </c>
      <c r="Q57" s="54">
        <v>61.0525586725606</v>
      </c>
      <c r="R57" s="55">
        <v>0</v>
      </c>
      <c r="S57" s="55">
        <v>2.8999999999999998E-3</v>
      </c>
      <c r="T57" s="55">
        <v>2.0000000000000001E-4</v>
      </c>
    </row>
    <row r="58" spans="1:20">
      <c r="A58" t="s">
        <v>304</v>
      </c>
      <c r="B58" t="s">
        <v>305</v>
      </c>
      <c r="C58" t="s">
        <v>105</v>
      </c>
      <c r="D58" t="s">
        <v>201</v>
      </c>
      <c r="E58" s="99" t="s">
        <v>1283</v>
      </c>
      <c r="F58" t="s">
        <v>227</v>
      </c>
      <c r="G58" t="s">
        <v>220</v>
      </c>
      <c r="H58" t="s">
        <v>183</v>
      </c>
      <c r="I58" s="99" t="s">
        <v>1283</v>
      </c>
      <c r="J58" s="54">
        <v>2.73</v>
      </c>
      <c r="K58" t="s">
        <v>98</v>
      </c>
      <c r="L58" s="55">
        <v>0.06</v>
      </c>
      <c r="M58" s="55">
        <v>7.7399999999999997E-2</v>
      </c>
      <c r="N58" s="54">
        <v>80506.95</v>
      </c>
      <c r="O58" s="54">
        <v>97.244669999999914</v>
      </c>
      <c r="P58" s="54">
        <v>0</v>
      </c>
      <c r="Q58" s="54">
        <v>283.953179658507</v>
      </c>
      <c r="R58" s="55">
        <v>1E-4</v>
      </c>
      <c r="S58" s="55">
        <v>1.37E-2</v>
      </c>
      <c r="T58" s="55">
        <v>8.0000000000000004E-4</v>
      </c>
    </row>
    <row r="59" spans="1:20">
      <c r="A59" t="s">
        <v>306</v>
      </c>
      <c r="B59" t="s">
        <v>307</v>
      </c>
      <c r="C59" t="s">
        <v>105</v>
      </c>
      <c r="D59" t="s">
        <v>201</v>
      </c>
      <c r="E59" s="99" t="s">
        <v>1283</v>
      </c>
      <c r="F59" t="s">
        <v>285</v>
      </c>
      <c r="G59" t="s">
        <v>220</v>
      </c>
      <c r="H59" t="s">
        <v>183</v>
      </c>
      <c r="I59" s="99" t="s">
        <v>1283</v>
      </c>
      <c r="J59" s="54">
        <v>1.08</v>
      </c>
      <c r="K59" t="s">
        <v>98</v>
      </c>
      <c r="L59" s="55">
        <v>4.2500000000000003E-2</v>
      </c>
      <c r="M59" s="55">
        <v>6.83E-2</v>
      </c>
      <c r="N59" s="54">
        <v>56209.23</v>
      </c>
      <c r="O59" s="54">
        <v>98.778559999999914</v>
      </c>
      <c r="P59" s="54">
        <v>0</v>
      </c>
      <c r="Q59" s="54">
        <v>201.380716767406</v>
      </c>
      <c r="R59" s="55">
        <v>1E-4</v>
      </c>
      <c r="S59" s="55">
        <v>9.7000000000000003E-3</v>
      </c>
      <c r="T59" s="55">
        <v>5.9999999999999995E-4</v>
      </c>
    </row>
    <row r="60" spans="1:20">
      <c r="A60" t="s">
        <v>308</v>
      </c>
      <c r="B60" t="s">
        <v>309</v>
      </c>
      <c r="C60" t="s">
        <v>105</v>
      </c>
      <c r="D60" t="s">
        <v>201</v>
      </c>
      <c r="E60" s="99" t="s">
        <v>1283</v>
      </c>
      <c r="F60" t="s">
        <v>285</v>
      </c>
      <c r="G60" t="s">
        <v>220</v>
      </c>
      <c r="H60" t="s">
        <v>183</v>
      </c>
      <c r="I60" s="99" t="s">
        <v>1283</v>
      </c>
      <c r="J60" s="54">
        <v>4.1900000000000004</v>
      </c>
      <c r="K60" t="s">
        <v>98</v>
      </c>
      <c r="L60" s="55">
        <v>7.8799999999999995E-2</v>
      </c>
      <c r="M60" s="55">
        <v>6.4100000000000004E-2</v>
      </c>
      <c r="N60" s="54">
        <v>25549.65</v>
      </c>
      <c r="O60" s="54">
        <v>106.73112999999998</v>
      </c>
      <c r="P60" s="54">
        <v>0</v>
      </c>
      <c r="Q60" s="54">
        <v>98.9062231759752</v>
      </c>
      <c r="R60" s="55">
        <v>1E-4</v>
      </c>
      <c r="S60" s="55">
        <v>4.7999999999999996E-3</v>
      </c>
      <c r="T60" s="55">
        <v>2.9999999999999997E-4</v>
      </c>
    </row>
    <row r="61" spans="1:20">
      <c r="A61" t="s">
        <v>310</v>
      </c>
      <c r="B61" t="s">
        <v>311</v>
      </c>
      <c r="C61" t="s">
        <v>105</v>
      </c>
      <c r="D61" t="s">
        <v>201</v>
      </c>
      <c r="E61" s="99" t="s">
        <v>1283</v>
      </c>
      <c r="F61" t="s">
        <v>312</v>
      </c>
      <c r="G61" t="s">
        <v>220</v>
      </c>
      <c r="H61" t="s">
        <v>205</v>
      </c>
      <c r="I61" s="99" t="s">
        <v>1283</v>
      </c>
      <c r="J61" s="54">
        <v>4.12</v>
      </c>
      <c r="K61" t="s">
        <v>100</v>
      </c>
      <c r="L61" s="55">
        <v>4.8800000000000003E-2</v>
      </c>
      <c r="M61" s="55">
        <v>4.6300000000000001E-2</v>
      </c>
      <c r="N61" s="54">
        <v>70006.039999999994</v>
      </c>
      <c r="O61" s="54">
        <v>102.81482999999983</v>
      </c>
      <c r="P61" s="54">
        <v>0</v>
      </c>
      <c r="Q61" s="54">
        <v>288.74129251871</v>
      </c>
      <c r="R61" s="55">
        <v>1E-4</v>
      </c>
      <c r="S61" s="55">
        <v>1.3899999999999999E-2</v>
      </c>
      <c r="T61" s="55">
        <v>8.0000000000000004E-4</v>
      </c>
    </row>
    <row r="62" spans="1:20">
      <c r="A62" t="s">
        <v>313</v>
      </c>
      <c r="B62" t="s">
        <v>314</v>
      </c>
      <c r="C62" t="s">
        <v>105</v>
      </c>
      <c r="D62" t="s">
        <v>201</v>
      </c>
      <c r="E62" s="99" t="s">
        <v>1283</v>
      </c>
      <c r="F62" t="s">
        <v>315</v>
      </c>
      <c r="G62" t="s">
        <v>220</v>
      </c>
      <c r="H62" t="s">
        <v>205</v>
      </c>
      <c r="I62" s="99" t="s">
        <v>1283</v>
      </c>
      <c r="J62" s="54">
        <v>6.95</v>
      </c>
      <c r="K62" t="s">
        <v>98</v>
      </c>
      <c r="L62" s="55">
        <v>5.8999999999999997E-2</v>
      </c>
      <c r="M62" s="55">
        <v>5.5800000000000002E-2</v>
      </c>
      <c r="N62" s="54">
        <v>71539.02</v>
      </c>
      <c r="O62" s="54">
        <v>103.72427999999995</v>
      </c>
      <c r="P62" s="54">
        <v>0</v>
      </c>
      <c r="Q62" s="54">
        <v>269.13549029278101</v>
      </c>
      <c r="R62" s="55">
        <v>1E-4</v>
      </c>
      <c r="S62" s="55">
        <v>1.2999999999999999E-2</v>
      </c>
      <c r="T62" s="55">
        <v>8.0000000000000004E-4</v>
      </c>
    </row>
    <row r="63" spans="1:20">
      <c r="A63" t="s">
        <v>316</v>
      </c>
      <c r="B63" t="s">
        <v>317</v>
      </c>
      <c r="C63" t="s">
        <v>105</v>
      </c>
      <c r="D63" t="s">
        <v>201</v>
      </c>
      <c r="E63" s="99" t="s">
        <v>1283</v>
      </c>
      <c r="F63" t="s">
        <v>318</v>
      </c>
      <c r="G63" t="s">
        <v>220</v>
      </c>
      <c r="H63" t="s">
        <v>205</v>
      </c>
      <c r="I63" s="99" t="s">
        <v>1283</v>
      </c>
      <c r="J63" s="54">
        <v>6.82</v>
      </c>
      <c r="K63" t="s">
        <v>98</v>
      </c>
      <c r="L63" s="55">
        <v>3.15E-2</v>
      </c>
      <c r="M63" s="55">
        <v>5.7099999999999998E-2</v>
      </c>
      <c r="N63" s="54">
        <v>51099.3</v>
      </c>
      <c r="O63" s="54">
        <v>84.473250000000135</v>
      </c>
      <c r="P63" s="54">
        <v>0</v>
      </c>
      <c r="Q63" s="54">
        <v>156.56032343890601</v>
      </c>
      <c r="R63" s="55">
        <v>1E-4</v>
      </c>
      <c r="S63" s="55">
        <v>7.6E-3</v>
      </c>
      <c r="T63" s="55">
        <v>5.0000000000000001E-4</v>
      </c>
    </row>
    <row r="64" spans="1:20">
      <c r="A64" t="s">
        <v>319</v>
      </c>
      <c r="B64" t="s">
        <v>320</v>
      </c>
      <c r="C64" t="s">
        <v>105</v>
      </c>
      <c r="D64" t="s">
        <v>201</v>
      </c>
      <c r="E64" s="99" t="s">
        <v>1283</v>
      </c>
      <c r="F64" t="s">
        <v>292</v>
      </c>
      <c r="G64" t="s">
        <v>220</v>
      </c>
      <c r="H64" t="s">
        <v>183</v>
      </c>
      <c r="I64" s="99" t="s">
        <v>1283</v>
      </c>
      <c r="J64" s="54">
        <v>7.17</v>
      </c>
      <c r="K64" t="s">
        <v>98</v>
      </c>
      <c r="L64" s="55">
        <v>6.25E-2</v>
      </c>
      <c r="M64" s="55">
        <v>5.6099999999999997E-2</v>
      </c>
      <c r="N64" s="54">
        <v>63874.13</v>
      </c>
      <c r="O64" s="54">
        <v>104.44441999999985</v>
      </c>
      <c r="P64" s="54">
        <v>0</v>
      </c>
      <c r="Q64" s="54">
        <v>241.967922635196</v>
      </c>
      <c r="R64" s="55">
        <v>1E-4</v>
      </c>
      <c r="S64" s="55">
        <v>1.17E-2</v>
      </c>
      <c r="T64" s="55">
        <v>6.9999999999999999E-4</v>
      </c>
    </row>
    <row r="65" spans="1:20">
      <c r="A65" t="s">
        <v>321</v>
      </c>
      <c r="B65" t="s">
        <v>322</v>
      </c>
      <c r="C65" t="s">
        <v>105</v>
      </c>
      <c r="D65" t="s">
        <v>201</v>
      </c>
      <c r="E65" s="99" t="s">
        <v>1283</v>
      </c>
      <c r="F65" t="s">
        <v>272</v>
      </c>
      <c r="G65" t="s">
        <v>220</v>
      </c>
      <c r="H65" t="s">
        <v>183</v>
      </c>
      <c r="I65" s="99" t="s">
        <v>1283</v>
      </c>
      <c r="J65" s="54">
        <v>4.13</v>
      </c>
      <c r="K65" t="s">
        <v>98</v>
      </c>
      <c r="L65" s="55">
        <v>4.4999999999999998E-2</v>
      </c>
      <c r="M65" s="55">
        <v>5.9400000000000001E-2</v>
      </c>
      <c r="N65" s="54">
        <v>77050.080000000002</v>
      </c>
      <c r="O65" s="54">
        <v>95.608500000000149</v>
      </c>
      <c r="P65" s="54">
        <v>0</v>
      </c>
      <c r="Q65" s="54">
        <v>267.18812614737402</v>
      </c>
      <c r="R65" s="55">
        <v>1E-4</v>
      </c>
      <c r="S65" s="55">
        <v>1.29E-2</v>
      </c>
      <c r="T65" s="55">
        <v>8.0000000000000004E-4</v>
      </c>
    </row>
    <row r="66" spans="1:20">
      <c r="A66" t="s">
        <v>323</v>
      </c>
      <c r="B66" t="s">
        <v>324</v>
      </c>
      <c r="C66" t="s">
        <v>105</v>
      </c>
      <c r="D66" t="s">
        <v>201</v>
      </c>
      <c r="E66" s="99" t="s">
        <v>1283</v>
      </c>
      <c r="F66" t="s">
        <v>227</v>
      </c>
      <c r="G66" t="s">
        <v>220</v>
      </c>
      <c r="H66" t="s">
        <v>183</v>
      </c>
      <c r="I66" s="99" t="s">
        <v>1283</v>
      </c>
      <c r="J66" s="54">
        <v>2.71</v>
      </c>
      <c r="K66" t="s">
        <v>98</v>
      </c>
      <c r="L66" s="55">
        <v>6.88E-2</v>
      </c>
      <c r="M66" s="55">
        <v>5.7299999999999997E-2</v>
      </c>
      <c r="N66" s="54">
        <v>63874.13</v>
      </c>
      <c r="O66" s="54">
        <v>106.19403999999992</v>
      </c>
      <c r="P66" s="54">
        <v>0</v>
      </c>
      <c r="Q66" s="54">
        <v>246.02129300003699</v>
      </c>
      <c r="R66" s="55">
        <v>1E-4</v>
      </c>
      <c r="S66" s="55">
        <v>1.1900000000000001E-2</v>
      </c>
      <c r="T66" s="55">
        <v>6.9999999999999999E-4</v>
      </c>
    </row>
    <row r="67" spans="1:20">
      <c r="A67" t="s">
        <v>325</v>
      </c>
      <c r="B67" t="s">
        <v>326</v>
      </c>
      <c r="C67" t="s">
        <v>105</v>
      </c>
      <c r="D67" t="s">
        <v>201</v>
      </c>
      <c r="E67" s="99" t="s">
        <v>1283</v>
      </c>
      <c r="F67" t="s">
        <v>260</v>
      </c>
      <c r="G67" t="s">
        <v>220</v>
      </c>
      <c r="H67" t="s">
        <v>205</v>
      </c>
      <c r="I67" s="99" t="s">
        <v>1283</v>
      </c>
      <c r="J67" s="54">
        <v>3.66</v>
      </c>
      <c r="K67" t="s">
        <v>101</v>
      </c>
      <c r="L67" s="55">
        <v>7.4200000000000002E-2</v>
      </c>
      <c r="M67" s="55">
        <v>6.1499999999999999E-2</v>
      </c>
      <c r="N67" s="54">
        <v>86868.81</v>
      </c>
      <c r="O67" s="54">
        <v>104.88655999999999</v>
      </c>
      <c r="P67" s="54">
        <v>0</v>
      </c>
      <c r="Q67" s="54">
        <v>421.02732646721398</v>
      </c>
      <c r="R67" s="55">
        <v>1E-4</v>
      </c>
      <c r="S67" s="55">
        <v>2.0299999999999999E-2</v>
      </c>
      <c r="T67" s="55">
        <v>1.1999999999999999E-3</v>
      </c>
    </row>
    <row r="68" spans="1:20">
      <c r="A68" t="s">
        <v>327</v>
      </c>
      <c r="B68" t="s">
        <v>328</v>
      </c>
      <c r="C68" t="s">
        <v>105</v>
      </c>
      <c r="D68" t="s">
        <v>201</v>
      </c>
      <c r="E68" s="99" t="s">
        <v>1283</v>
      </c>
      <c r="F68" t="s">
        <v>257</v>
      </c>
      <c r="G68" t="s">
        <v>220</v>
      </c>
      <c r="H68" t="s">
        <v>205</v>
      </c>
      <c r="I68" s="99" t="s">
        <v>1283</v>
      </c>
      <c r="J68" s="54">
        <v>2.86</v>
      </c>
      <c r="K68" t="s">
        <v>98</v>
      </c>
      <c r="L68" s="55">
        <v>4.7E-2</v>
      </c>
      <c r="M68" s="55">
        <v>6.5799999999999997E-2</v>
      </c>
      <c r="N68" s="54">
        <v>48544.34</v>
      </c>
      <c r="O68" s="54">
        <v>96.442889999999949</v>
      </c>
      <c r="P68" s="54">
        <v>0</v>
      </c>
      <c r="Q68" s="54">
        <v>169.80730617827399</v>
      </c>
      <c r="R68" s="55">
        <v>1E-4</v>
      </c>
      <c r="S68" s="55">
        <v>8.2000000000000007E-3</v>
      </c>
      <c r="T68" s="55">
        <v>5.0000000000000001E-4</v>
      </c>
    </row>
    <row r="69" spans="1:20">
      <c r="A69" t="s">
        <v>329</v>
      </c>
      <c r="B69" t="s">
        <v>330</v>
      </c>
      <c r="C69" t="s">
        <v>105</v>
      </c>
      <c r="D69" t="s">
        <v>201</v>
      </c>
      <c r="E69" s="99" t="s">
        <v>1283</v>
      </c>
      <c r="F69" t="s">
        <v>285</v>
      </c>
      <c r="G69" t="s">
        <v>220</v>
      </c>
      <c r="H69" t="s">
        <v>205</v>
      </c>
      <c r="I69" s="99" t="s">
        <v>1283</v>
      </c>
      <c r="J69" s="54">
        <v>3.77</v>
      </c>
      <c r="K69" t="s">
        <v>98</v>
      </c>
      <c r="L69" s="55">
        <v>7.9500000000000001E-2</v>
      </c>
      <c r="M69" s="55">
        <v>6.9199999999999998E-2</v>
      </c>
      <c r="N69" s="54">
        <v>38324.480000000003</v>
      </c>
      <c r="O69" s="54">
        <v>103.98742000000011</v>
      </c>
      <c r="P69" s="54">
        <v>0</v>
      </c>
      <c r="Q69" s="54">
        <v>144.545517954969</v>
      </c>
      <c r="R69" s="55">
        <v>1E-4</v>
      </c>
      <c r="S69" s="55">
        <v>7.0000000000000001E-3</v>
      </c>
      <c r="T69" s="55">
        <v>4.0000000000000002E-4</v>
      </c>
    </row>
    <row r="70" spans="1:20">
      <c r="A70" t="s">
        <v>331</v>
      </c>
      <c r="B70" t="s">
        <v>332</v>
      </c>
      <c r="C70" t="s">
        <v>105</v>
      </c>
      <c r="D70" t="s">
        <v>201</v>
      </c>
      <c r="E70" s="99" t="s">
        <v>1283</v>
      </c>
      <c r="F70" t="s">
        <v>260</v>
      </c>
      <c r="G70" t="s">
        <v>333</v>
      </c>
      <c r="H70" t="s">
        <v>246</v>
      </c>
      <c r="I70" s="99" t="s">
        <v>1283</v>
      </c>
      <c r="J70" s="54">
        <v>3.16</v>
      </c>
      <c r="K70" t="s">
        <v>98</v>
      </c>
      <c r="L70" s="55">
        <v>6.88E-2</v>
      </c>
      <c r="M70" s="55">
        <v>7.3999999999999996E-2</v>
      </c>
      <c r="N70" s="54">
        <v>27593.62</v>
      </c>
      <c r="O70" s="54">
        <v>98.033000000000001</v>
      </c>
      <c r="P70" s="54">
        <v>0</v>
      </c>
      <c r="Q70" s="54">
        <v>98.113445624914206</v>
      </c>
      <c r="R70" s="55">
        <v>1E-4</v>
      </c>
      <c r="S70" s="55">
        <v>4.7000000000000002E-3</v>
      </c>
      <c r="T70" s="55">
        <v>2.9999999999999997E-4</v>
      </c>
    </row>
    <row r="71" spans="1:20">
      <c r="A71" t="s">
        <v>334</v>
      </c>
      <c r="B71" t="s">
        <v>335</v>
      </c>
      <c r="C71" t="s">
        <v>105</v>
      </c>
      <c r="D71" t="s">
        <v>201</v>
      </c>
      <c r="E71" s="99" t="s">
        <v>1283</v>
      </c>
      <c r="F71" t="s">
        <v>239</v>
      </c>
      <c r="G71" t="s">
        <v>220</v>
      </c>
      <c r="H71" t="s">
        <v>183</v>
      </c>
      <c r="I71" s="99" t="s">
        <v>1283</v>
      </c>
      <c r="J71" s="54">
        <v>1.56</v>
      </c>
      <c r="K71" t="s">
        <v>98</v>
      </c>
      <c r="L71" s="55">
        <v>5.7500000000000002E-2</v>
      </c>
      <c r="M71" s="55">
        <v>6.4899999999999999E-2</v>
      </c>
      <c r="N71" s="54">
        <v>21653.33</v>
      </c>
      <c r="O71" s="54">
        <v>100.52222</v>
      </c>
      <c r="P71" s="54">
        <v>0</v>
      </c>
      <c r="Q71" s="54">
        <v>78.946761888271595</v>
      </c>
      <c r="R71" s="55">
        <v>0</v>
      </c>
      <c r="S71" s="55">
        <v>3.8E-3</v>
      </c>
      <c r="T71" s="55">
        <v>2.0000000000000001E-4</v>
      </c>
    </row>
    <row r="72" spans="1:20">
      <c r="A72" t="s">
        <v>336</v>
      </c>
      <c r="B72" t="s">
        <v>337</v>
      </c>
      <c r="C72" t="s">
        <v>105</v>
      </c>
      <c r="D72" t="s">
        <v>201</v>
      </c>
      <c r="E72" s="99" t="s">
        <v>1283</v>
      </c>
      <c r="F72" t="s">
        <v>312</v>
      </c>
      <c r="G72" t="s">
        <v>220</v>
      </c>
      <c r="H72" t="s">
        <v>205</v>
      </c>
      <c r="I72" s="99" t="s">
        <v>1283</v>
      </c>
      <c r="J72" s="54">
        <v>3.71</v>
      </c>
      <c r="K72" t="s">
        <v>100</v>
      </c>
      <c r="L72" s="55">
        <v>0.04</v>
      </c>
      <c r="M72" s="55">
        <v>4.8000000000000001E-2</v>
      </c>
      <c r="N72" s="54">
        <v>61319.16</v>
      </c>
      <c r="O72" s="54">
        <v>99.467670000000155</v>
      </c>
      <c r="P72" s="54">
        <v>0</v>
      </c>
      <c r="Q72" s="54">
        <v>244.67847464298899</v>
      </c>
      <c r="R72" s="55">
        <v>1E-4</v>
      </c>
      <c r="S72" s="55">
        <v>1.18E-2</v>
      </c>
      <c r="T72" s="55">
        <v>6.9999999999999999E-4</v>
      </c>
    </row>
    <row r="73" spans="1:20">
      <c r="A73" t="s">
        <v>338</v>
      </c>
      <c r="B73" t="s">
        <v>339</v>
      </c>
      <c r="C73" t="s">
        <v>105</v>
      </c>
      <c r="D73" t="s">
        <v>201</v>
      </c>
      <c r="E73" s="99" t="s">
        <v>1283</v>
      </c>
      <c r="F73" t="s">
        <v>340</v>
      </c>
      <c r="G73" t="s">
        <v>220</v>
      </c>
      <c r="H73" t="s">
        <v>205</v>
      </c>
      <c r="I73" s="99" t="s">
        <v>1283</v>
      </c>
      <c r="J73" s="54">
        <v>3.71</v>
      </c>
      <c r="K73" t="s">
        <v>100</v>
      </c>
      <c r="L73" s="55">
        <v>4.6300000000000001E-2</v>
      </c>
      <c r="M73" s="55">
        <v>4.65E-2</v>
      </c>
      <c r="N73" s="54">
        <v>52376.78</v>
      </c>
      <c r="O73" s="54">
        <v>99.669369999999759</v>
      </c>
      <c r="P73" s="54">
        <v>0</v>
      </c>
      <c r="Q73" s="54">
        <v>209.41998844630999</v>
      </c>
      <c r="R73" s="55">
        <v>1E-4</v>
      </c>
      <c r="S73" s="55">
        <v>1.01E-2</v>
      </c>
      <c r="T73" s="55">
        <v>5.9999999999999995E-4</v>
      </c>
    </row>
    <row r="74" spans="1:20">
      <c r="A74" t="s">
        <v>341</v>
      </c>
      <c r="B74" t="s">
        <v>342</v>
      </c>
      <c r="C74" t="s">
        <v>105</v>
      </c>
      <c r="D74" t="s">
        <v>201</v>
      </c>
      <c r="E74" s="99" t="s">
        <v>1283</v>
      </c>
      <c r="F74" t="s">
        <v>280</v>
      </c>
      <c r="G74" t="s">
        <v>220</v>
      </c>
      <c r="H74" t="s">
        <v>205</v>
      </c>
      <c r="I74" s="99" t="s">
        <v>1283</v>
      </c>
      <c r="J74" s="54">
        <v>4.05</v>
      </c>
      <c r="K74" t="s">
        <v>100</v>
      </c>
      <c r="L74" s="55">
        <v>4.6300000000000001E-2</v>
      </c>
      <c r="M74" s="55">
        <v>5.3600000000000002E-2</v>
      </c>
      <c r="N74" s="54">
        <v>36025.01</v>
      </c>
      <c r="O74" s="54">
        <v>99.122050000000286</v>
      </c>
      <c r="P74" s="54">
        <v>0</v>
      </c>
      <c r="Q74" s="54">
        <v>143.24913494854701</v>
      </c>
      <c r="R74" s="55">
        <v>0</v>
      </c>
      <c r="S74" s="55">
        <v>6.8999999999999999E-3</v>
      </c>
      <c r="T74" s="55">
        <v>4.0000000000000002E-4</v>
      </c>
    </row>
    <row r="75" spans="1:20">
      <c r="A75" t="s">
        <v>343</v>
      </c>
      <c r="B75" t="s">
        <v>344</v>
      </c>
      <c r="C75" t="s">
        <v>105</v>
      </c>
      <c r="D75" t="s">
        <v>201</v>
      </c>
      <c r="E75" s="99" t="s">
        <v>1283</v>
      </c>
      <c r="F75" t="s">
        <v>312</v>
      </c>
      <c r="G75" t="s">
        <v>220</v>
      </c>
      <c r="H75" t="s">
        <v>205</v>
      </c>
      <c r="I75" s="99" t="s">
        <v>1283</v>
      </c>
      <c r="J75" s="54">
        <v>6.59</v>
      </c>
      <c r="K75" t="s">
        <v>100</v>
      </c>
      <c r="L75" s="55">
        <v>7.8799999999999995E-2</v>
      </c>
      <c r="M75" s="55">
        <v>5.9400000000000001E-2</v>
      </c>
      <c r="N75" s="54">
        <v>68984.06</v>
      </c>
      <c r="O75" s="54">
        <v>114.79790000000001</v>
      </c>
      <c r="P75" s="54">
        <v>0</v>
      </c>
      <c r="Q75" s="54">
        <v>317.68763898465102</v>
      </c>
      <c r="R75" s="55">
        <v>1E-4</v>
      </c>
      <c r="S75" s="55">
        <v>1.5299999999999999E-2</v>
      </c>
      <c r="T75" s="55">
        <v>8.9999999999999998E-4</v>
      </c>
    </row>
    <row r="76" spans="1:20">
      <c r="A76" t="s">
        <v>345</v>
      </c>
      <c r="B76" t="s">
        <v>346</v>
      </c>
      <c r="C76" t="s">
        <v>105</v>
      </c>
      <c r="D76" t="s">
        <v>201</v>
      </c>
      <c r="E76" s="99" t="s">
        <v>1283</v>
      </c>
      <c r="F76" t="s">
        <v>347</v>
      </c>
      <c r="G76" t="s">
        <v>220</v>
      </c>
      <c r="H76" t="s">
        <v>183</v>
      </c>
      <c r="I76" s="99" t="s">
        <v>1283</v>
      </c>
      <c r="J76" s="54">
        <v>6.84</v>
      </c>
      <c r="K76" t="s">
        <v>98</v>
      </c>
      <c r="L76" s="55">
        <v>4.2799999999999998E-2</v>
      </c>
      <c r="M76" s="55">
        <v>5.5599999999999997E-2</v>
      </c>
      <c r="N76" s="54">
        <v>76648.95</v>
      </c>
      <c r="O76" s="54">
        <v>92.668040000000119</v>
      </c>
      <c r="P76" s="54">
        <v>0</v>
      </c>
      <c r="Q76" s="54">
        <v>257.62247187451902</v>
      </c>
      <c r="R76" s="55">
        <v>0</v>
      </c>
      <c r="S76" s="55">
        <v>1.24E-2</v>
      </c>
      <c r="T76" s="55">
        <v>6.9999999999999999E-4</v>
      </c>
    </row>
    <row r="77" spans="1:20">
      <c r="A77" t="s">
        <v>348</v>
      </c>
      <c r="B77" t="s">
        <v>349</v>
      </c>
      <c r="C77" t="s">
        <v>105</v>
      </c>
      <c r="D77" t="s">
        <v>201</v>
      </c>
      <c r="E77" s="99" t="s">
        <v>1283</v>
      </c>
      <c r="F77" t="s">
        <v>272</v>
      </c>
      <c r="G77" t="s">
        <v>350</v>
      </c>
      <c r="H77" t="s">
        <v>183</v>
      </c>
      <c r="I77" s="99" t="s">
        <v>1283</v>
      </c>
      <c r="J77" s="54">
        <v>1.4</v>
      </c>
      <c r="K77" t="s">
        <v>98</v>
      </c>
      <c r="L77" s="55">
        <v>6.5000000000000002E-2</v>
      </c>
      <c r="M77" s="55">
        <v>6.4600000000000005E-2</v>
      </c>
      <c r="N77" s="54">
        <v>25549.65</v>
      </c>
      <c r="O77" s="54">
        <v>99.831830000000039</v>
      </c>
      <c r="P77" s="54">
        <v>0</v>
      </c>
      <c r="Q77" s="54">
        <v>92.5127397980891</v>
      </c>
      <c r="R77" s="55">
        <v>1E-4</v>
      </c>
      <c r="S77" s="55">
        <v>4.4999999999999997E-3</v>
      </c>
      <c r="T77" s="55">
        <v>2.9999999999999997E-4</v>
      </c>
    </row>
    <row r="78" spans="1:20">
      <c r="A78" t="s">
        <v>351</v>
      </c>
      <c r="B78" t="s">
        <v>352</v>
      </c>
      <c r="C78" t="s">
        <v>105</v>
      </c>
      <c r="D78" t="s">
        <v>201</v>
      </c>
      <c r="E78" s="99" t="s">
        <v>1283</v>
      </c>
      <c r="F78" t="s">
        <v>312</v>
      </c>
      <c r="G78" t="s">
        <v>350</v>
      </c>
      <c r="H78" t="s">
        <v>183</v>
      </c>
      <c r="I78" s="99" t="s">
        <v>1283</v>
      </c>
      <c r="J78" s="54">
        <v>4.09</v>
      </c>
      <c r="K78" t="s">
        <v>98</v>
      </c>
      <c r="L78" s="55">
        <v>4.1300000000000003E-2</v>
      </c>
      <c r="M78" s="55">
        <v>5.7799999999999997E-2</v>
      </c>
      <c r="N78" s="54">
        <v>43434.41</v>
      </c>
      <c r="O78" s="54">
        <v>93.508879999999863</v>
      </c>
      <c r="P78" s="54">
        <v>0</v>
      </c>
      <c r="Q78" s="54">
        <v>147.31071499097999</v>
      </c>
      <c r="R78" s="55">
        <v>1E-4</v>
      </c>
      <c r="S78" s="55">
        <v>7.1000000000000004E-3</v>
      </c>
      <c r="T78" s="55">
        <v>4.0000000000000002E-4</v>
      </c>
    </row>
    <row r="79" spans="1:20">
      <c r="A79" t="s">
        <v>353</v>
      </c>
      <c r="B79" t="s">
        <v>354</v>
      </c>
      <c r="C79" t="s">
        <v>105</v>
      </c>
      <c r="D79" t="s">
        <v>201</v>
      </c>
      <c r="E79" s="99" t="s">
        <v>1283</v>
      </c>
      <c r="F79" t="s">
        <v>355</v>
      </c>
      <c r="G79" t="s">
        <v>350</v>
      </c>
      <c r="H79" t="s">
        <v>205</v>
      </c>
      <c r="I79" s="99" t="s">
        <v>1283</v>
      </c>
      <c r="J79" s="54">
        <v>4.4000000000000004</v>
      </c>
      <c r="K79" t="s">
        <v>100</v>
      </c>
      <c r="L79" s="55">
        <v>6.6299999999999998E-2</v>
      </c>
      <c r="M79" s="55">
        <v>6.1400000000000003E-2</v>
      </c>
      <c r="N79" s="54">
        <v>43434.41</v>
      </c>
      <c r="O79" s="54">
        <v>101.70061000000008</v>
      </c>
      <c r="P79" s="54">
        <v>0</v>
      </c>
      <c r="Q79" s="54">
        <v>177.20464717467499</v>
      </c>
      <c r="R79" s="55">
        <v>1E-4</v>
      </c>
      <c r="S79" s="55">
        <v>8.5000000000000006E-3</v>
      </c>
      <c r="T79" s="55">
        <v>5.0000000000000001E-4</v>
      </c>
    </row>
    <row r="80" spans="1:20">
      <c r="A80" t="s">
        <v>356</v>
      </c>
      <c r="B80" t="s">
        <v>357</v>
      </c>
      <c r="C80" t="s">
        <v>105</v>
      </c>
      <c r="D80" t="s">
        <v>201</v>
      </c>
      <c r="E80" s="99" t="s">
        <v>1283</v>
      </c>
      <c r="F80" t="s">
        <v>260</v>
      </c>
      <c r="G80" t="s">
        <v>358</v>
      </c>
      <c r="H80" t="s">
        <v>246</v>
      </c>
      <c r="I80" s="99" t="s">
        <v>1283</v>
      </c>
      <c r="J80" s="54">
        <v>4.54</v>
      </c>
      <c r="K80" t="s">
        <v>98</v>
      </c>
      <c r="L80" s="55">
        <v>7.7499999999999999E-2</v>
      </c>
      <c r="M80" s="55">
        <v>7.22E-2</v>
      </c>
      <c r="N80" s="54">
        <v>52752.36</v>
      </c>
      <c r="O80" s="54">
        <v>104.81171999999991</v>
      </c>
      <c r="P80" s="54">
        <v>0</v>
      </c>
      <c r="Q80" s="54">
        <v>200.53920879185901</v>
      </c>
      <c r="R80" s="55">
        <v>0</v>
      </c>
      <c r="S80" s="55">
        <v>9.7000000000000003E-3</v>
      </c>
      <c r="T80" s="55">
        <v>5.9999999999999995E-4</v>
      </c>
    </row>
    <row r="81" spans="1:20">
      <c r="A81" t="s">
        <v>359</v>
      </c>
      <c r="B81" t="s">
        <v>360</v>
      </c>
      <c r="C81" t="s">
        <v>105</v>
      </c>
      <c r="D81" t="s">
        <v>201</v>
      </c>
      <c r="E81" s="99" t="s">
        <v>1283</v>
      </c>
      <c r="F81" t="s">
        <v>340</v>
      </c>
      <c r="G81" t="s">
        <v>350</v>
      </c>
      <c r="H81" t="s">
        <v>183</v>
      </c>
      <c r="I81" s="99" t="s">
        <v>1283</v>
      </c>
      <c r="J81" s="54">
        <v>4.2699999999999996</v>
      </c>
      <c r="K81" t="s">
        <v>101</v>
      </c>
      <c r="L81" s="55">
        <v>8.3799999999999999E-2</v>
      </c>
      <c r="M81" s="55">
        <v>6.93E-2</v>
      </c>
      <c r="N81" s="54">
        <v>76648.95</v>
      </c>
      <c r="O81" s="54">
        <v>105.74071000000009</v>
      </c>
      <c r="P81" s="54">
        <v>0</v>
      </c>
      <c r="Q81" s="54">
        <v>374.51998922100199</v>
      </c>
      <c r="R81" s="55">
        <v>1E-4</v>
      </c>
      <c r="S81" s="55">
        <v>1.8100000000000002E-2</v>
      </c>
      <c r="T81" s="55">
        <v>1.1000000000000001E-3</v>
      </c>
    </row>
    <row r="82" spans="1:20">
      <c r="A82" t="s">
        <v>361</v>
      </c>
      <c r="B82" t="s">
        <v>362</v>
      </c>
      <c r="C82" t="s">
        <v>105</v>
      </c>
      <c r="D82" t="s">
        <v>201</v>
      </c>
      <c r="E82" s="99" t="s">
        <v>1283</v>
      </c>
      <c r="F82" t="s">
        <v>312</v>
      </c>
      <c r="G82" t="s">
        <v>350</v>
      </c>
      <c r="H82" t="s">
        <v>205</v>
      </c>
      <c r="I82" s="99" t="s">
        <v>1283</v>
      </c>
      <c r="J82" s="54">
        <v>5.89</v>
      </c>
      <c r="K82" t="s">
        <v>100</v>
      </c>
      <c r="L82" s="55">
        <v>6.6299999999999998E-2</v>
      </c>
      <c r="M82" s="55">
        <v>5.5E-2</v>
      </c>
      <c r="N82" s="54">
        <v>102198.6</v>
      </c>
      <c r="O82" s="54">
        <v>109.26632000000009</v>
      </c>
      <c r="P82" s="54">
        <v>0</v>
      </c>
      <c r="Q82" s="54">
        <v>447.96995357809402</v>
      </c>
      <c r="R82" s="55">
        <v>1E-4</v>
      </c>
      <c r="S82" s="55">
        <v>2.1600000000000001E-2</v>
      </c>
      <c r="T82" s="55">
        <v>1.2999999999999999E-3</v>
      </c>
    </row>
    <row r="83" spans="1:20">
      <c r="A83" t="s">
        <v>363</v>
      </c>
      <c r="B83" t="s">
        <v>364</v>
      </c>
      <c r="C83" t="s">
        <v>105</v>
      </c>
      <c r="D83" t="s">
        <v>201</v>
      </c>
      <c r="E83" s="99" t="s">
        <v>1283</v>
      </c>
      <c r="F83" t="s">
        <v>280</v>
      </c>
      <c r="G83" t="s">
        <v>358</v>
      </c>
      <c r="H83" t="s">
        <v>246</v>
      </c>
      <c r="I83" s="99" t="s">
        <v>1283</v>
      </c>
      <c r="J83" s="54">
        <v>3.85</v>
      </c>
      <c r="K83" t="s">
        <v>100</v>
      </c>
      <c r="L83" s="55">
        <v>6.13E-2</v>
      </c>
      <c r="M83" s="55">
        <v>4.0399999999999998E-2</v>
      </c>
      <c r="N83" s="54">
        <v>51099.3</v>
      </c>
      <c r="O83" s="54">
        <v>111.74012999999978</v>
      </c>
      <c r="P83" s="54">
        <v>0</v>
      </c>
      <c r="Q83" s="54">
        <v>229.05603871764899</v>
      </c>
      <c r="R83" s="55">
        <v>1E-4</v>
      </c>
      <c r="S83" s="55">
        <v>1.11E-2</v>
      </c>
      <c r="T83" s="55">
        <v>6.9999999999999999E-4</v>
      </c>
    </row>
    <row r="84" spans="1:20">
      <c r="A84" t="s">
        <v>365</v>
      </c>
      <c r="B84" t="s">
        <v>366</v>
      </c>
      <c r="C84" t="s">
        <v>105</v>
      </c>
      <c r="D84" t="s">
        <v>201</v>
      </c>
      <c r="E84" s="99" t="s">
        <v>1283</v>
      </c>
      <c r="F84" t="s">
        <v>280</v>
      </c>
      <c r="G84" t="s">
        <v>358</v>
      </c>
      <c r="H84" t="s">
        <v>246</v>
      </c>
      <c r="I84" s="99" t="s">
        <v>1283</v>
      </c>
      <c r="J84" s="54">
        <v>3.32</v>
      </c>
      <c r="K84" t="s">
        <v>98</v>
      </c>
      <c r="L84" s="55">
        <v>7.3499999999999996E-2</v>
      </c>
      <c r="M84" s="55">
        <v>5.7099999999999998E-2</v>
      </c>
      <c r="N84" s="54">
        <v>40879.440000000002</v>
      </c>
      <c r="O84" s="54">
        <v>106.43532999999979</v>
      </c>
      <c r="P84" s="54">
        <v>0</v>
      </c>
      <c r="Q84" s="54">
        <v>157.81137522353299</v>
      </c>
      <c r="R84" s="55">
        <v>0</v>
      </c>
      <c r="S84" s="55">
        <v>7.6E-3</v>
      </c>
      <c r="T84" s="55">
        <v>5.0000000000000001E-4</v>
      </c>
    </row>
    <row r="85" spans="1:20">
      <c r="A85" t="s">
        <v>367</v>
      </c>
      <c r="B85" t="s">
        <v>368</v>
      </c>
      <c r="C85" t="s">
        <v>105</v>
      </c>
      <c r="D85" t="s">
        <v>201</v>
      </c>
      <c r="E85" s="99" t="s">
        <v>1283</v>
      </c>
      <c r="F85" t="s">
        <v>260</v>
      </c>
      <c r="G85" t="s">
        <v>358</v>
      </c>
      <c r="H85" t="s">
        <v>246</v>
      </c>
      <c r="I85" s="99" t="s">
        <v>1283</v>
      </c>
      <c r="J85" s="54">
        <v>4.13</v>
      </c>
      <c r="K85" t="s">
        <v>98</v>
      </c>
      <c r="L85" s="55">
        <v>7.4999999999999997E-2</v>
      </c>
      <c r="M85" s="55">
        <v>7.46E-2</v>
      </c>
      <c r="N85" s="54">
        <v>61319.16</v>
      </c>
      <c r="O85" s="54">
        <v>100.63466999999999</v>
      </c>
      <c r="P85" s="54">
        <v>0</v>
      </c>
      <c r="Q85" s="54">
        <v>223.816128552424</v>
      </c>
      <c r="R85" s="55">
        <v>1E-4</v>
      </c>
      <c r="S85" s="55">
        <v>1.0800000000000001E-2</v>
      </c>
      <c r="T85" s="55">
        <v>6.9999999999999999E-4</v>
      </c>
    </row>
    <row r="86" spans="1:20">
      <c r="A86" t="s">
        <v>369</v>
      </c>
      <c r="B86" t="s">
        <v>370</v>
      </c>
      <c r="C86" t="s">
        <v>105</v>
      </c>
      <c r="D86" t="s">
        <v>201</v>
      </c>
      <c r="E86" s="99" t="s">
        <v>1283</v>
      </c>
      <c r="F86" t="s">
        <v>347</v>
      </c>
      <c r="G86" t="s">
        <v>350</v>
      </c>
      <c r="H86" t="s">
        <v>205</v>
      </c>
      <c r="I86" s="99" t="s">
        <v>1283</v>
      </c>
      <c r="J86" s="54">
        <v>6.57</v>
      </c>
      <c r="K86" t="s">
        <v>98</v>
      </c>
      <c r="L86" s="55">
        <v>5.1299999999999998E-2</v>
      </c>
      <c r="M86" s="55">
        <v>5.8299999999999998E-2</v>
      </c>
      <c r="N86" s="54">
        <v>54931.75</v>
      </c>
      <c r="O86" s="54">
        <v>96.784880000000101</v>
      </c>
      <c r="P86" s="54">
        <v>0</v>
      </c>
      <c r="Q86" s="54">
        <v>192.831733914464</v>
      </c>
      <c r="R86" s="55">
        <v>1E-4</v>
      </c>
      <c r="S86" s="55">
        <v>9.2999999999999992E-3</v>
      </c>
      <c r="T86" s="55">
        <v>5.9999999999999995E-4</v>
      </c>
    </row>
    <row r="87" spans="1:20">
      <c r="A87" t="s">
        <v>371</v>
      </c>
      <c r="B87" t="s">
        <v>372</v>
      </c>
      <c r="C87" t="s">
        <v>105</v>
      </c>
      <c r="D87" t="s">
        <v>201</v>
      </c>
      <c r="E87" s="99" t="s">
        <v>1283</v>
      </c>
      <c r="F87" t="s">
        <v>272</v>
      </c>
      <c r="G87" t="s">
        <v>350</v>
      </c>
      <c r="H87" t="s">
        <v>205</v>
      </c>
      <c r="I87" s="99" t="s">
        <v>1283</v>
      </c>
      <c r="J87" s="54">
        <v>6.96</v>
      </c>
      <c r="K87" t="s">
        <v>98</v>
      </c>
      <c r="L87" s="55">
        <v>6.4000000000000001E-2</v>
      </c>
      <c r="M87" s="55">
        <v>5.79E-2</v>
      </c>
      <c r="N87" s="54">
        <v>63874.13</v>
      </c>
      <c r="O87" s="54">
        <v>105.33633</v>
      </c>
      <c r="P87" s="54">
        <v>0</v>
      </c>
      <c r="Q87" s="54">
        <v>244.034223638903</v>
      </c>
      <c r="R87" s="55">
        <v>1E-4</v>
      </c>
      <c r="S87" s="55">
        <v>1.18E-2</v>
      </c>
      <c r="T87" s="55">
        <v>6.9999999999999999E-4</v>
      </c>
    </row>
    <row r="88" spans="1:20">
      <c r="A88" t="s">
        <v>373</v>
      </c>
      <c r="B88" t="s">
        <v>374</v>
      </c>
      <c r="C88" t="s">
        <v>105</v>
      </c>
      <c r="D88" t="s">
        <v>201</v>
      </c>
      <c r="E88" s="99" t="s">
        <v>1283</v>
      </c>
      <c r="F88" t="s">
        <v>260</v>
      </c>
      <c r="G88" t="s">
        <v>358</v>
      </c>
      <c r="H88" t="s">
        <v>246</v>
      </c>
      <c r="I88" s="99" t="s">
        <v>1283</v>
      </c>
      <c r="J88" s="54">
        <v>3.94</v>
      </c>
      <c r="K88" t="s">
        <v>98</v>
      </c>
      <c r="L88" s="55">
        <v>7.6300000000000007E-2</v>
      </c>
      <c r="M88" s="55">
        <v>8.2699999999999996E-2</v>
      </c>
      <c r="N88" s="54">
        <v>76648.95</v>
      </c>
      <c r="O88" s="54">
        <v>99.13660000000003</v>
      </c>
      <c r="P88" s="54">
        <v>0</v>
      </c>
      <c r="Q88" s="54">
        <v>275.60544007659399</v>
      </c>
      <c r="R88" s="55">
        <v>2.0000000000000001E-4</v>
      </c>
      <c r="S88" s="55">
        <v>1.3299999999999999E-2</v>
      </c>
      <c r="T88" s="55">
        <v>8.0000000000000004E-4</v>
      </c>
    </row>
    <row r="89" spans="1:20">
      <c r="A89" t="s">
        <v>375</v>
      </c>
      <c r="B89" t="s">
        <v>376</v>
      </c>
      <c r="C89" t="s">
        <v>105</v>
      </c>
      <c r="D89" t="s">
        <v>201</v>
      </c>
      <c r="E89" s="99" t="s">
        <v>1283</v>
      </c>
      <c r="F89" t="s">
        <v>227</v>
      </c>
      <c r="G89" t="s">
        <v>358</v>
      </c>
      <c r="H89" t="s">
        <v>246</v>
      </c>
      <c r="I89" s="99" t="s">
        <v>1283</v>
      </c>
      <c r="J89" s="54">
        <v>2.92</v>
      </c>
      <c r="K89" t="s">
        <v>98</v>
      </c>
      <c r="L89" s="55">
        <v>5.2999999999999999E-2</v>
      </c>
      <c r="M89" s="55">
        <v>9.1899999999999996E-2</v>
      </c>
      <c r="N89" s="54">
        <v>79076.17</v>
      </c>
      <c r="O89" s="54">
        <v>90.461829999999935</v>
      </c>
      <c r="P89" s="54">
        <v>0</v>
      </c>
      <c r="Q89" s="54">
        <v>259.45291297612903</v>
      </c>
      <c r="R89" s="55">
        <v>1E-4</v>
      </c>
      <c r="S89" s="55">
        <v>1.2500000000000001E-2</v>
      </c>
      <c r="T89" s="55">
        <v>8.0000000000000004E-4</v>
      </c>
    </row>
    <row r="90" spans="1:20">
      <c r="A90" t="s">
        <v>377</v>
      </c>
      <c r="B90" t="s">
        <v>378</v>
      </c>
      <c r="C90" t="s">
        <v>105</v>
      </c>
      <c r="D90" t="s">
        <v>201</v>
      </c>
      <c r="E90" s="99" t="s">
        <v>1283</v>
      </c>
      <c r="F90" t="s">
        <v>340</v>
      </c>
      <c r="G90" t="s">
        <v>350</v>
      </c>
      <c r="H90" t="s">
        <v>183</v>
      </c>
      <c r="I90" s="99" t="s">
        <v>1283</v>
      </c>
      <c r="J90" s="54">
        <v>6.17</v>
      </c>
      <c r="K90" t="s">
        <v>98</v>
      </c>
      <c r="L90" s="55">
        <v>4.1300000000000003E-2</v>
      </c>
      <c r="M90" s="55">
        <v>6.6600000000000006E-2</v>
      </c>
      <c r="N90" s="54">
        <v>26827.13</v>
      </c>
      <c r="O90" s="54">
        <v>85.646920000000009</v>
      </c>
      <c r="P90" s="54">
        <v>0</v>
      </c>
      <c r="Q90" s="54">
        <v>83.336166535199297</v>
      </c>
      <c r="R90" s="55">
        <v>0</v>
      </c>
      <c r="S90" s="55">
        <v>4.0000000000000001E-3</v>
      </c>
      <c r="T90" s="55">
        <v>2.0000000000000001E-4</v>
      </c>
    </row>
    <row r="91" spans="1:20">
      <c r="A91" t="s">
        <v>379</v>
      </c>
      <c r="B91" t="s">
        <v>380</v>
      </c>
      <c r="C91" t="s">
        <v>105</v>
      </c>
      <c r="D91" t="s">
        <v>201</v>
      </c>
      <c r="E91" s="99" t="s">
        <v>1283</v>
      </c>
      <c r="F91" t="s">
        <v>340</v>
      </c>
      <c r="G91" t="s">
        <v>350</v>
      </c>
      <c r="H91" t="s">
        <v>183</v>
      </c>
      <c r="I91" s="99" t="s">
        <v>1283</v>
      </c>
      <c r="J91" s="54">
        <v>4.66</v>
      </c>
      <c r="K91" t="s">
        <v>100</v>
      </c>
      <c r="L91" s="55">
        <v>6.5000000000000002E-2</v>
      </c>
      <c r="M91" s="55">
        <v>4.9700000000000001E-2</v>
      </c>
      <c r="N91" s="54">
        <v>30659.58</v>
      </c>
      <c r="O91" s="54">
        <v>108.9594299999997</v>
      </c>
      <c r="P91" s="54">
        <v>0</v>
      </c>
      <c r="Q91" s="54">
        <v>134.01352987543299</v>
      </c>
      <c r="R91" s="55">
        <v>0</v>
      </c>
      <c r="S91" s="55">
        <v>6.4999999999999997E-3</v>
      </c>
      <c r="T91" s="55">
        <v>4.0000000000000002E-4</v>
      </c>
    </row>
    <row r="92" spans="1:20">
      <c r="A92" t="s">
        <v>381</v>
      </c>
      <c r="B92" t="s">
        <v>382</v>
      </c>
      <c r="C92" t="s">
        <v>105</v>
      </c>
      <c r="D92" t="s">
        <v>201</v>
      </c>
      <c r="E92" s="99" t="s">
        <v>1283</v>
      </c>
      <c r="F92" t="s">
        <v>340</v>
      </c>
      <c r="G92" t="s">
        <v>350</v>
      </c>
      <c r="H92" t="s">
        <v>183</v>
      </c>
      <c r="I92" s="99" t="s">
        <v>1283</v>
      </c>
      <c r="J92" s="54">
        <v>0.5</v>
      </c>
      <c r="K92" t="s">
        <v>98</v>
      </c>
      <c r="L92" s="55">
        <v>6.25E-2</v>
      </c>
      <c r="M92" s="55">
        <v>6.6400000000000001E-2</v>
      </c>
      <c r="N92" s="54">
        <v>68202.240000000005</v>
      </c>
      <c r="O92" s="54">
        <v>100.89442</v>
      </c>
      <c r="P92" s="54">
        <v>0</v>
      </c>
      <c r="Q92" s="54">
        <v>249.58204698085399</v>
      </c>
      <c r="R92" s="55">
        <v>1E-4</v>
      </c>
      <c r="S92" s="55">
        <v>1.2E-2</v>
      </c>
      <c r="T92" s="55">
        <v>6.9999999999999999E-4</v>
      </c>
    </row>
    <row r="93" spans="1:20">
      <c r="A93" t="s">
        <v>383</v>
      </c>
      <c r="B93" t="s">
        <v>384</v>
      </c>
      <c r="C93" t="s">
        <v>105</v>
      </c>
      <c r="D93" t="s">
        <v>201</v>
      </c>
      <c r="E93" s="99" t="s">
        <v>1283</v>
      </c>
      <c r="F93" t="s">
        <v>272</v>
      </c>
      <c r="G93" t="s">
        <v>350</v>
      </c>
      <c r="H93" t="s">
        <v>205</v>
      </c>
      <c r="I93" s="99" t="s">
        <v>1283</v>
      </c>
      <c r="J93" s="54">
        <v>2.35</v>
      </c>
      <c r="K93" t="s">
        <v>100</v>
      </c>
      <c r="L93" s="55">
        <v>5.7500000000000002E-2</v>
      </c>
      <c r="M93" s="55">
        <v>4.2599999999999999E-2</v>
      </c>
      <c r="N93" s="54">
        <v>23250.18</v>
      </c>
      <c r="O93" s="54">
        <v>105.49755999999995</v>
      </c>
      <c r="P93" s="54">
        <v>0</v>
      </c>
      <c r="Q93" s="54">
        <v>98.398019504540997</v>
      </c>
      <c r="R93" s="55">
        <v>0</v>
      </c>
      <c r="S93" s="55">
        <v>4.7000000000000002E-3</v>
      </c>
      <c r="T93" s="55">
        <v>2.9999999999999997E-4</v>
      </c>
    </row>
    <row r="94" spans="1:20">
      <c r="A94" t="s">
        <v>385</v>
      </c>
      <c r="B94" t="s">
        <v>386</v>
      </c>
      <c r="C94" t="s">
        <v>105</v>
      </c>
      <c r="D94" t="s">
        <v>201</v>
      </c>
      <c r="E94" s="99" t="s">
        <v>1283</v>
      </c>
      <c r="F94" t="s">
        <v>272</v>
      </c>
      <c r="G94" t="s">
        <v>350</v>
      </c>
      <c r="H94" t="s">
        <v>205</v>
      </c>
      <c r="I94" s="99" t="s">
        <v>1283</v>
      </c>
      <c r="J94" s="54">
        <v>4.3499999999999996</v>
      </c>
      <c r="K94" t="s">
        <v>100</v>
      </c>
      <c r="L94" s="55">
        <v>6.13E-2</v>
      </c>
      <c r="M94" s="55">
        <v>4.6300000000000001E-2</v>
      </c>
      <c r="N94" s="54">
        <v>51099.3</v>
      </c>
      <c r="O94" s="54">
        <v>107.98211000000016</v>
      </c>
      <c r="P94" s="54">
        <v>0</v>
      </c>
      <c r="Q94" s="54">
        <v>221.35247532800901</v>
      </c>
      <c r="R94" s="55">
        <v>1E-4</v>
      </c>
      <c r="S94" s="55">
        <v>1.0699999999999999E-2</v>
      </c>
      <c r="T94" s="55">
        <v>5.9999999999999995E-4</v>
      </c>
    </row>
    <row r="95" spans="1:20">
      <c r="A95" t="s">
        <v>387</v>
      </c>
      <c r="B95" t="s">
        <v>388</v>
      </c>
      <c r="C95" t="s">
        <v>105</v>
      </c>
      <c r="D95" t="s">
        <v>201</v>
      </c>
      <c r="E95" s="99" t="s">
        <v>1283</v>
      </c>
      <c r="F95" t="s">
        <v>389</v>
      </c>
      <c r="G95" t="s">
        <v>390</v>
      </c>
      <c r="H95" t="s">
        <v>183</v>
      </c>
      <c r="I95" s="99" t="s">
        <v>1283</v>
      </c>
      <c r="J95" s="54">
        <v>4.34</v>
      </c>
      <c r="K95" t="s">
        <v>100</v>
      </c>
      <c r="L95" s="55">
        <v>7.2499999999999995E-2</v>
      </c>
      <c r="M95" s="55">
        <v>5.1900000000000002E-2</v>
      </c>
      <c r="N95" s="54">
        <v>51099.3</v>
      </c>
      <c r="O95" s="54">
        <v>110.1725099999999</v>
      </c>
      <c r="P95" s="54">
        <v>0</v>
      </c>
      <c r="Q95" s="54">
        <v>225.84257523398799</v>
      </c>
      <c r="R95" s="55">
        <v>1E-4</v>
      </c>
      <c r="S95" s="55">
        <v>1.09E-2</v>
      </c>
      <c r="T95" s="55">
        <v>6.9999999999999999E-4</v>
      </c>
    </row>
    <row r="96" spans="1:20">
      <c r="A96" t="s">
        <v>391</v>
      </c>
      <c r="B96" t="s">
        <v>392</v>
      </c>
      <c r="C96" t="s">
        <v>105</v>
      </c>
      <c r="D96" t="s">
        <v>201</v>
      </c>
      <c r="E96" s="99" t="s">
        <v>1283</v>
      </c>
      <c r="F96" t="s">
        <v>272</v>
      </c>
      <c r="G96" t="s">
        <v>393</v>
      </c>
      <c r="H96" t="s">
        <v>246</v>
      </c>
      <c r="I96" s="99" t="s">
        <v>1283</v>
      </c>
      <c r="J96" s="54">
        <v>6.11</v>
      </c>
      <c r="K96" t="s">
        <v>98</v>
      </c>
      <c r="L96" s="55">
        <v>3.7499999999999999E-2</v>
      </c>
      <c r="M96" s="55">
        <v>5.7599999999999998E-2</v>
      </c>
      <c r="N96" s="54">
        <v>81758.880000000005</v>
      </c>
      <c r="O96" s="54">
        <v>89.75850000000014</v>
      </c>
      <c r="P96" s="54">
        <v>0</v>
      </c>
      <c r="Q96" s="54">
        <v>266.16936919351002</v>
      </c>
      <c r="R96" s="55">
        <v>1E-4</v>
      </c>
      <c r="S96" s="55">
        <v>1.2800000000000001E-2</v>
      </c>
      <c r="T96" s="55">
        <v>8.0000000000000004E-4</v>
      </c>
    </row>
    <row r="97" spans="1:20">
      <c r="A97" t="s">
        <v>394</v>
      </c>
      <c r="B97" t="s">
        <v>395</v>
      </c>
      <c r="C97" t="s">
        <v>105</v>
      </c>
      <c r="D97" t="s">
        <v>201</v>
      </c>
      <c r="E97" s="99" t="s">
        <v>1283</v>
      </c>
      <c r="F97" t="s">
        <v>396</v>
      </c>
      <c r="G97" t="s">
        <v>390</v>
      </c>
      <c r="H97" t="s">
        <v>205</v>
      </c>
      <c r="I97" s="99" t="s">
        <v>1283</v>
      </c>
      <c r="J97" s="54">
        <v>6.19</v>
      </c>
      <c r="K97" t="s">
        <v>98</v>
      </c>
      <c r="L97" s="55">
        <v>0.04</v>
      </c>
      <c r="M97" s="55">
        <v>5.6099999999999997E-2</v>
      </c>
      <c r="N97" s="54">
        <v>76648.95</v>
      </c>
      <c r="O97" s="54">
        <v>91.413670000000167</v>
      </c>
      <c r="P97" s="54">
        <v>0</v>
      </c>
      <c r="Q97" s="54">
        <v>254.13525125298401</v>
      </c>
      <c r="R97" s="55">
        <v>2.0000000000000001E-4</v>
      </c>
      <c r="S97" s="55">
        <v>1.23E-2</v>
      </c>
      <c r="T97" s="55">
        <v>6.9999999999999999E-4</v>
      </c>
    </row>
    <row r="98" spans="1:20">
      <c r="A98" t="s">
        <v>397</v>
      </c>
      <c r="B98" t="s">
        <v>398</v>
      </c>
      <c r="C98" t="s">
        <v>105</v>
      </c>
      <c r="D98" t="s">
        <v>201</v>
      </c>
      <c r="E98" s="99" t="s">
        <v>1283</v>
      </c>
      <c r="F98" t="s">
        <v>280</v>
      </c>
      <c r="G98" t="s">
        <v>390</v>
      </c>
      <c r="H98" t="s">
        <v>205</v>
      </c>
      <c r="I98" s="99" t="s">
        <v>1283</v>
      </c>
      <c r="J98" s="54">
        <v>5.36</v>
      </c>
      <c r="K98" t="s">
        <v>98</v>
      </c>
      <c r="L98" s="55">
        <v>3.7499999999999999E-2</v>
      </c>
      <c r="M98" s="55">
        <v>5.57E-2</v>
      </c>
      <c r="N98" s="54">
        <v>48544.34</v>
      </c>
      <c r="O98" s="54">
        <v>91.905080000000027</v>
      </c>
      <c r="P98" s="54">
        <v>0</v>
      </c>
      <c r="Q98" s="54">
        <v>161.81756953673599</v>
      </c>
      <c r="R98" s="55">
        <v>1E-4</v>
      </c>
      <c r="S98" s="55">
        <v>7.7999999999999996E-3</v>
      </c>
      <c r="T98" s="55">
        <v>5.0000000000000001E-4</v>
      </c>
    </row>
    <row r="99" spans="1:20">
      <c r="A99" t="s">
        <v>399</v>
      </c>
      <c r="B99" t="s">
        <v>400</v>
      </c>
      <c r="C99" t="s">
        <v>105</v>
      </c>
      <c r="D99" t="s">
        <v>201</v>
      </c>
      <c r="E99" s="99" t="s">
        <v>1283</v>
      </c>
      <c r="F99" t="s">
        <v>227</v>
      </c>
      <c r="G99" t="s">
        <v>393</v>
      </c>
      <c r="H99" t="s">
        <v>246</v>
      </c>
      <c r="I99" s="99" t="s">
        <v>1283</v>
      </c>
      <c r="J99" s="54">
        <v>4.0199999999999996</v>
      </c>
      <c r="K99" t="s">
        <v>98</v>
      </c>
      <c r="L99" s="55">
        <v>5.1299999999999998E-2</v>
      </c>
      <c r="M99" s="55">
        <v>5.9700000000000003E-2</v>
      </c>
      <c r="N99" s="54">
        <v>52803.46</v>
      </c>
      <c r="O99" s="54">
        <v>96.576539999999966</v>
      </c>
      <c r="P99" s="54">
        <v>0</v>
      </c>
      <c r="Q99" s="54">
        <v>184.961602181866</v>
      </c>
      <c r="R99" s="55">
        <v>1E-4</v>
      </c>
      <c r="S99" s="55">
        <v>8.8999999999999999E-3</v>
      </c>
      <c r="T99" s="55">
        <v>5.0000000000000001E-4</v>
      </c>
    </row>
    <row r="100" spans="1:20">
      <c r="A100" t="s">
        <v>401</v>
      </c>
      <c r="B100" t="s">
        <v>402</v>
      </c>
      <c r="C100" t="s">
        <v>105</v>
      </c>
      <c r="D100" t="s">
        <v>201</v>
      </c>
      <c r="E100" s="99" t="s">
        <v>1283</v>
      </c>
      <c r="F100" t="s">
        <v>260</v>
      </c>
      <c r="G100" t="s">
        <v>390</v>
      </c>
      <c r="H100" t="s">
        <v>205</v>
      </c>
      <c r="I100" s="99" t="s">
        <v>1283</v>
      </c>
      <c r="J100" s="54">
        <v>4.46</v>
      </c>
      <c r="K100" t="s">
        <v>100</v>
      </c>
      <c r="L100" s="55">
        <v>7.8799999999999995E-2</v>
      </c>
      <c r="M100" s="55">
        <v>7.1400000000000005E-2</v>
      </c>
      <c r="N100" s="54">
        <v>76137.960000000006</v>
      </c>
      <c r="O100" s="54">
        <v>106.47930999999984</v>
      </c>
      <c r="P100" s="54">
        <v>0</v>
      </c>
      <c r="Q100" s="54">
        <v>325.22512344799401</v>
      </c>
      <c r="R100" s="55">
        <v>1E-4</v>
      </c>
      <c r="S100" s="55">
        <v>1.5699999999999999E-2</v>
      </c>
      <c r="T100" s="55">
        <v>8.9999999999999998E-4</v>
      </c>
    </row>
    <row r="101" spans="1:20">
      <c r="A101" t="s">
        <v>403</v>
      </c>
      <c r="B101" t="s">
        <v>404</v>
      </c>
      <c r="C101" t="s">
        <v>105</v>
      </c>
      <c r="D101" t="s">
        <v>201</v>
      </c>
      <c r="E101" s="99" t="s">
        <v>1283</v>
      </c>
      <c r="F101" t="s">
        <v>340</v>
      </c>
      <c r="G101" t="s">
        <v>390</v>
      </c>
      <c r="H101" t="s">
        <v>205</v>
      </c>
      <c r="I101" s="99" t="s">
        <v>1283</v>
      </c>
      <c r="J101" s="54">
        <v>5.78</v>
      </c>
      <c r="K101" t="s">
        <v>100</v>
      </c>
      <c r="L101" s="55">
        <v>6.1400000000000003E-2</v>
      </c>
      <c r="M101" s="55">
        <v>4.9700000000000001E-2</v>
      </c>
      <c r="N101" s="54">
        <v>25549.65</v>
      </c>
      <c r="O101" s="54">
        <v>108.23021999999993</v>
      </c>
      <c r="P101" s="54">
        <v>0</v>
      </c>
      <c r="Q101" s="54">
        <v>110.930537948809</v>
      </c>
      <c r="R101" s="55">
        <v>0</v>
      </c>
      <c r="S101" s="55">
        <v>5.4000000000000003E-3</v>
      </c>
      <c r="T101" s="55">
        <v>2.9999999999999997E-4</v>
      </c>
    </row>
    <row r="102" spans="1:20">
      <c r="A102" t="s">
        <v>405</v>
      </c>
      <c r="B102" t="s">
        <v>406</v>
      </c>
      <c r="C102" t="s">
        <v>105</v>
      </c>
      <c r="D102" t="s">
        <v>201</v>
      </c>
      <c r="E102" s="99" t="s">
        <v>1283</v>
      </c>
      <c r="F102" t="s">
        <v>340</v>
      </c>
      <c r="G102" t="s">
        <v>390</v>
      </c>
      <c r="H102" t="s">
        <v>205</v>
      </c>
      <c r="I102" s="99" t="s">
        <v>1283</v>
      </c>
      <c r="J102" s="54">
        <v>4.0999999999999996</v>
      </c>
      <c r="K102" t="s">
        <v>100</v>
      </c>
      <c r="L102" s="55">
        <v>7.1300000000000002E-2</v>
      </c>
      <c r="M102" s="55">
        <v>5.1200000000000002E-2</v>
      </c>
      <c r="N102" s="54">
        <v>76648.95</v>
      </c>
      <c r="O102" s="54">
        <v>108.44175000000006</v>
      </c>
      <c r="P102" s="54">
        <v>0</v>
      </c>
      <c r="Q102" s="54">
        <v>333.44203671424498</v>
      </c>
      <c r="R102" s="55">
        <v>1E-4</v>
      </c>
      <c r="S102" s="55">
        <v>1.61E-2</v>
      </c>
      <c r="T102" s="55">
        <v>1E-3</v>
      </c>
    </row>
    <row r="103" spans="1:20">
      <c r="A103" t="s">
        <v>407</v>
      </c>
      <c r="B103" t="s">
        <v>408</v>
      </c>
      <c r="C103" t="s">
        <v>105</v>
      </c>
      <c r="D103" t="s">
        <v>201</v>
      </c>
      <c r="E103" s="99" t="s">
        <v>1283</v>
      </c>
      <c r="F103" t="s">
        <v>315</v>
      </c>
      <c r="G103" t="s">
        <v>228</v>
      </c>
      <c r="H103" t="s">
        <v>205</v>
      </c>
      <c r="I103" s="99" t="s">
        <v>1283</v>
      </c>
      <c r="J103" s="54">
        <v>3.97</v>
      </c>
      <c r="K103" t="s">
        <v>98</v>
      </c>
      <c r="L103" s="55">
        <v>4.6300000000000001E-2</v>
      </c>
      <c r="M103" s="55">
        <v>5.7700000000000001E-2</v>
      </c>
      <c r="N103" s="54">
        <v>63881.79</v>
      </c>
      <c r="O103" s="54">
        <v>95.765130000000198</v>
      </c>
      <c r="P103" s="54">
        <v>0</v>
      </c>
      <c r="Q103" s="54">
        <v>221.88709020285299</v>
      </c>
      <c r="R103" s="55">
        <v>1E-4</v>
      </c>
      <c r="S103" s="55">
        <v>1.0699999999999999E-2</v>
      </c>
      <c r="T103" s="55">
        <v>5.9999999999999995E-4</v>
      </c>
    </row>
    <row r="104" spans="1:20">
      <c r="A104" t="s">
        <v>409</v>
      </c>
      <c r="B104" t="s">
        <v>410</v>
      </c>
      <c r="C104" t="s">
        <v>105</v>
      </c>
      <c r="D104" t="s">
        <v>201</v>
      </c>
      <c r="E104" s="99" t="s">
        <v>1283</v>
      </c>
      <c r="F104" t="s">
        <v>260</v>
      </c>
      <c r="G104" t="s">
        <v>228</v>
      </c>
      <c r="H104" t="s">
        <v>205</v>
      </c>
      <c r="I104" s="99" t="s">
        <v>1283</v>
      </c>
      <c r="J104" s="54">
        <v>3.53</v>
      </c>
      <c r="K104" t="s">
        <v>101</v>
      </c>
      <c r="L104" s="55">
        <v>8.8800000000000004E-2</v>
      </c>
      <c r="M104" s="55">
        <v>8.8900000000000007E-2</v>
      </c>
      <c r="N104" s="54">
        <v>51865.79</v>
      </c>
      <c r="O104" s="54">
        <v>99.901109999999989</v>
      </c>
      <c r="P104" s="54">
        <v>0</v>
      </c>
      <c r="Q104" s="54">
        <v>239.429622681571</v>
      </c>
      <c r="R104" s="55">
        <v>0</v>
      </c>
      <c r="S104" s="55">
        <v>1.1599999999999999E-2</v>
      </c>
      <c r="T104" s="55">
        <v>6.9999999999999999E-4</v>
      </c>
    </row>
    <row r="105" spans="1:20">
      <c r="A105" t="s">
        <v>411</v>
      </c>
      <c r="B105" t="s">
        <v>412</v>
      </c>
      <c r="C105" t="s">
        <v>105</v>
      </c>
      <c r="D105" t="s">
        <v>201</v>
      </c>
      <c r="E105" s="99" t="s">
        <v>1283</v>
      </c>
      <c r="F105" t="s">
        <v>396</v>
      </c>
      <c r="G105" t="s">
        <v>413</v>
      </c>
      <c r="H105" t="s">
        <v>246</v>
      </c>
      <c r="I105" s="99" t="s">
        <v>1283</v>
      </c>
      <c r="J105" s="54">
        <v>3.57</v>
      </c>
      <c r="K105" t="s">
        <v>98</v>
      </c>
      <c r="L105" s="55">
        <v>6.3799999999999996E-2</v>
      </c>
      <c r="M105" s="55">
        <v>5.8599999999999999E-2</v>
      </c>
      <c r="N105" s="54">
        <v>71539.02</v>
      </c>
      <c r="O105" s="54">
        <v>104.10454000000018</v>
      </c>
      <c r="P105" s="54">
        <v>0</v>
      </c>
      <c r="Q105" s="54">
        <v>270.12215861710001</v>
      </c>
      <c r="R105" s="55">
        <v>1E-4</v>
      </c>
      <c r="S105" s="55">
        <v>1.2999999999999999E-2</v>
      </c>
      <c r="T105" s="55">
        <v>8.0000000000000004E-4</v>
      </c>
    </row>
    <row r="106" spans="1:20">
      <c r="A106" t="s">
        <v>414</v>
      </c>
      <c r="B106" t="s">
        <v>415</v>
      </c>
      <c r="C106" t="s">
        <v>105</v>
      </c>
      <c r="D106" t="s">
        <v>201</v>
      </c>
      <c r="E106" s="99" t="s">
        <v>1283</v>
      </c>
      <c r="F106" t="s">
        <v>260</v>
      </c>
      <c r="G106" t="s">
        <v>228</v>
      </c>
      <c r="H106" t="s">
        <v>205</v>
      </c>
      <c r="I106" s="99" t="s">
        <v>1283</v>
      </c>
      <c r="J106" s="54">
        <v>3.94</v>
      </c>
      <c r="K106" t="s">
        <v>101</v>
      </c>
      <c r="L106" s="55">
        <v>8.5000000000000006E-2</v>
      </c>
      <c r="M106" s="55">
        <v>8.2000000000000003E-2</v>
      </c>
      <c r="N106" s="54">
        <v>25549.65</v>
      </c>
      <c r="O106" s="54">
        <v>100.90441000000008</v>
      </c>
      <c r="P106" s="54">
        <v>0</v>
      </c>
      <c r="Q106" s="54">
        <v>119.13014563502099</v>
      </c>
      <c r="R106" s="55">
        <v>0</v>
      </c>
      <c r="S106" s="55">
        <v>5.7000000000000002E-3</v>
      </c>
      <c r="T106" s="55">
        <v>2.9999999999999997E-4</v>
      </c>
    </row>
    <row r="107" spans="1:20">
      <c r="A107" t="s">
        <v>416</v>
      </c>
      <c r="B107" t="s">
        <v>417</v>
      </c>
      <c r="C107" t="s">
        <v>105</v>
      </c>
      <c r="D107" t="s">
        <v>201</v>
      </c>
      <c r="E107" s="99" t="s">
        <v>1283</v>
      </c>
      <c r="F107" t="s">
        <v>260</v>
      </c>
      <c r="G107" t="s">
        <v>228</v>
      </c>
      <c r="H107" t="s">
        <v>205</v>
      </c>
      <c r="I107" s="99" t="s">
        <v>1283</v>
      </c>
      <c r="J107" s="54">
        <v>3.6</v>
      </c>
      <c r="K107" t="s">
        <v>101</v>
      </c>
      <c r="L107" s="55">
        <v>8.5000000000000006E-2</v>
      </c>
      <c r="M107" s="55">
        <v>7.9600000000000004E-2</v>
      </c>
      <c r="N107" s="54">
        <v>25549.65</v>
      </c>
      <c r="O107" s="54">
        <v>101.61440999999965</v>
      </c>
      <c r="P107" s="54">
        <v>0</v>
      </c>
      <c r="Q107" s="54">
        <v>119.968388516584</v>
      </c>
      <c r="R107" s="55">
        <v>0</v>
      </c>
      <c r="S107" s="55">
        <v>5.7999999999999996E-3</v>
      </c>
      <c r="T107" s="55">
        <v>2.9999999999999997E-4</v>
      </c>
    </row>
    <row r="108" spans="1:20">
      <c r="A108" t="s">
        <v>418</v>
      </c>
      <c r="B108" t="s">
        <v>419</v>
      </c>
      <c r="C108" t="s">
        <v>105</v>
      </c>
      <c r="D108" t="s">
        <v>201</v>
      </c>
      <c r="E108" s="99" t="s">
        <v>1283</v>
      </c>
      <c r="F108" t="s">
        <v>267</v>
      </c>
      <c r="G108" t="s">
        <v>420</v>
      </c>
      <c r="H108" t="s">
        <v>246</v>
      </c>
      <c r="I108" s="99" t="s">
        <v>1283</v>
      </c>
      <c r="J108" s="54">
        <v>3.5</v>
      </c>
      <c r="K108" t="s">
        <v>100</v>
      </c>
      <c r="L108" s="55">
        <v>2.63E-2</v>
      </c>
      <c r="M108" s="55">
        <v>0.1004</v>
      </c>
      <c r="N108" s="54">
        <v>46117.120000000003</v>
      </c>
      <c r="O108" s="54">
        <v>78.33213999999974</v>
      </c>
      <c r="P108" s="54">
        <v>0</v>
      </c>
      <c r="Q108" s="54">
        <v>144.91715252269901</v>
      </c>
      <c r="R108" s="55">
        <v>2.0000000000000001E-4</v>
      </c>
      <c r="S108" s="55">
        <v>7.0000000000000001E-3</v>
      </c>
      <c r="T108" s="55">
        <v>4.0000000000000002E-4</v>
      </c>
    </row>
    <row r="109" spans="1:20">
      <c r="A109" t="s">
        <v>421</v>
      </c>
      <c r="B109" t="s">
        <v>422</v>
      </c>
      <c r="C109" t="s">
        <v>105</v>
      </c>
      <c r="D109" t="s">
        <v>201</v>
      </c>
      <c r="E109" s="99" t="s">
        <v>1283</v>
      </c>
      <c r="F109" t="s">
        <v>347</v>
      </c>
      <c r="G109" t="s">
        <v>420</v>
      </c>
      <c r="H109" t="s">
        <v>246</v>
      </c>
      <c r="I109" s="99" t="s">
        <v>1283</v>
      </c>
      <c r="J109" s="54">
        <v>3.58</v>
      </c>
      <c r="K109" t="s">
        <v>98</v>
      </c>
      <c r="L109" s="55">
        <v>7.3800000000000004E-2</v>
      </c>
      <c r="M109" s="55">
        <v>6.6199999999999995E-2</v>
      </c>
      <c r="N109" s="54">
        <v>76648.95</v>
      </c>
      <c r="O109" s="54">
        <v>104.84385000000017</v>
      </c>
      <c r="P109" s="54">
        <v>0</v>
      </c>
      <c r="Q109" s="54">
        <v>291.47192276691402</v>
      </c>
      <c r="R109" s="55">
        <v>1E-4</v>
      </c>
      <c r="S109" s="55">
        <v>1.41E-2</v>
      </c>
      <c r="T109" s="55">
        <v>8.0000000000000004E-4</v>
      </c>
    </row>
    <row r="110" spans="1:20">
      <c r="A110" t="s">
        <v>423</v>
      </c>
      <c r="B110" t="s">
        <v>424</v>
      </c>
      <c r="C110" t="s">
        <v>105</v>
      </c>
      <c r="D110" t="s">
        <v>201</v>
      </c>
      <c r="E110" s="99" t="s">
        <v>1283</v>
      </c>
      <c r="F110" t="s">
        <v>312</v>
      </c>
      <c r="G110" t="s">
        <v>425</v>
      </c>
      <c r="H110" t="s">
        <v>205</v>
      </c>
      <c r="I110" s="99" t="s">
        <v>1283</v>
      </c>
      <c r="J110" s="54">
        <v>1.91</v>
      </c>
      <c r="K110" t="s">
        <v>100</v>
      </c>
      <c r="L110" s="55">
        <v>0.05</v>
      </c>
      <c r="M110" s="55">
        <v>5.0099999999999999E-2</v>
      </c>
      <c r="N110" s="54">
        <v>25549.65</v>
      </c>
      <c r="O110" s="54">
        <v>104.23363000000037</v>
      </c>
      <c r="P110" s="54">
        <v>0</v>
      </c>
      <c r="Q110" s="54">
        <v>106.834233989889</v>
      </c>
      <c r="R110" s="55">
        <v>0</v>
      </c>
      <c r="S110" s="55">
        <v>5.1999999999999998E-3</v>
      </c>
      <c r="T110" s="55">
        <v>2.9999999999999997E-4</v>
      </c>
    </row>
    <row r="111" spans="1:20">
      <c r="A111" t="s">
        <v>426</v>
      </c>
      <c r="B111" t="s">
        <v>427</v>
      </c>
      <c r="C111" t="s">
        <v>105</v>
      </c>
      <c r="D111" t="s">
        <v>201</v>
      </c>
      <c r="E111" s="99" t="s">
        <v>1283</v>
      </c>
      <c r="F111" t="s">
        <v>312</v>
      </c>
      <c r="G111" t="s">
        <v>425</v>
      </c>
      <c r="H111" t="s">
        <v>205</v>
      </c>
      <c r="I111" s="99" t="s">
        <v>1283</v>
      </c>
      <c r="J111" s="54">
        <v>1.93</v>
      </c>
      <c r="K111" t="s">
        <v>101</v>
      </c>
      <c r="L111" s="55">
        <v>0.06</v>
      </c>
      <c r="M111" s="55">
        <v>7.2499999999999995E-2</v>
      </c>
      <c r="N111" s="54">
        <v>60552.67</v>
      </c>
      <c r="O111" s="54">
        <v>99.523330000000016</v>
      </c>
      <c r="P111" s="54">
        <v>0</v>
      </c>
      <c r="Q111" s="54">
        <v>278.47407280637799</v>
      </c>
      <c r="R111" s="55">
        <v>0</v>
      </c>
      <c r="S111" s="55">
        <v>1.34E-2</v>
      </c>
      <c r="T111" s="55">
        <v>8.0000000000000004E-4</v>
      </c>
    </row>
    <row r="112" spans="1:20">
      <c r="A112" t="s">
        <v>428</v>
      </c>
      <c r="B112" t="s">
        <v>429</v>
      </c>
      <c r="C112" t="s">
        <v>105</v>
      </c>
      <c r="D112" t="s">
        <v>201</v>
      </c>
      <c r="E112" s="99" t="s">
        <v>1283</v>
      </c>
      <c r="F112" t="s">
        <v>396</v>
      </c>
      <c r="G112" t="s">
        <v>420</v>
      </c>
      <c r="H112" t="s">
        <v>246</v>
      </c>
      <c r="I112" s="99" t="s">
        <v>1283</v>
      </c>
      <c r="J112" s="54">
        <v>6.02</v>
      </c>
      <c r="K112" t="s">
        <v>98</v>
      </c>
      <c r="L112" s="55">
        <v>5.1299999999999998E-2</v>
      </c>
      <c r="M112" s="55">
        <v>7.8E-2</v>
      </c>
      <c r="N112" s="54">
        <v>56209.23</v>
      </c>
      <c r="O112" s="54">
        <v>85.774170000000169</v>
      </c>
      <c r="P112" s="54">
        <v>0</v>
      </c>
      <c r="Q112" s="54">
        <v>174.86855279859699</v>
      </c>
      <c r="R112" s="55">
        <v>0</v>
      </c>
      <c r="S112" s="55">
        <v>8.3999999999999995E-3</v>
      </c>
      <c r="T112" s="55">
        <v>5.0000000000000001E-4</v>
      </c>
    </row>
    <row r="113" spans="1:20">
      <c r="A113" t="s">
        <v>175</v>
      </c>
      <c r="B113" s="101" t="s">
        <v>1283</v>
      </c>
      <c r="C113" s="101" t="s">
        <v>1283</v>
      </c>
      <c r="D113" s="101" t="s">
        <v>1283</v>
      </c>
      <c r="E113" s="101" t="s">
        <v>1283</v>
      </c>
      <c r="F113" s="101" t="s">
        <v>1283</v>
      </c>
      <c r="G113" s="101" t="s">
        <v>1283</v>
      </c>
      <c r="H113" s="101" t="s">
        <v>1283</v>
      </c>
      <c r="I113" s="101" t="s">
        <v>1283</v>
      </c>
      <c r="J113" s="101" t="s">
        <v>1283</v>
      </c>
      <c r="K113" s="101" t="s">
        <v>1283</v>
      </c>
      <c r="L113" s="101" t="s">
        <v>1283</v>
      </c>
      <c r="M113" s="101" t="s">
        <v>1283</v>
      </c>
      <c r="N113" s="101" t="s">
        <v>1283</v>
      </c>
      <c r="O113" s="101" t="s">
        <v>1283</v>
      </c>
      <c r="P113" s="101" t="s">
        <v>1283</v>
      </c>
      <c r="Q113" s="101" t="s">
        <v>1283</v>
      </c>
      <c r="R113" s="101" t="s">
        <v>1283</v>
      </c>
      <c r="S113" s="101" t="s">
        <v>1283</v>
      </c>
      <c r="T113" s="101" t="s">
        <v>1283</v>
      </c>
    </row>
    <row r="114" spans="1:20">
      <c r="A114" t="s">
        <v>190</v>
      </c>
      <c r="B114" s="101" t="s">
        <v>1283</v>
      </c>
      <c r="C114" s="101" t="s">
        <v>1283</v>
      </c>
      <c r="D114" s="101" t="s">
        <v>1283</v>
      </c>
      <c r="E114" s="101" t="s">
        <v>1283</v>
      </c>
      <c r="F114" s="101" t="s">
        <v>1283</v>
      </c>
      <c r="G114" s="101" t="s">
        <v>1283</v>
      </c>
      <c r="H114" s="101" t="s">
        <v>1283</v>
      </c>
      <c r="I114" s="101" t="s">
        <v>1283</v>
      </c>
      <c r="J114" s="101" t="s">
        <v>1283</v>
      </c>
      <c r="K114" s="101" t="s">
        <v>1283</v>
      </c>
      <c r="L114" s="101" t="s">
        <v>1283</v>
      </c>
      <c r="M114" s="101" t="s">
        <v>1283</v>
      </c>
      <c r="N114" s="101" t="s">
        <v>1283</v>
      </c>
      <c r="O114" s="101" t="s">
        <v>1283</v>
      </c>
      <c r="P114" s="101" t="s">
        <v>1283</v>
      </c>
      <c r="Q114" s="101" t="s">
        <v>1283</v>
      </c>
      <c r="R114" s="101" t="s">
        <v>1283</v>
      </c>
      <c r="S114" s="101" t="s">
        <v>1283</v>
      </c>
      <c r="T114" s="101" t="s">
        <v>1283</v>
      </c>
    </row>
    <row r="115" spans="1:20">
      <c r="A115" t="s">
        <v>191</v>
      </c>
      <c r="B115" s="101" t="s">
        <v>1283</v>
      </c>
      <c r="C115" s="101" t="s">
        <v>1283</v>
      </c>
      <c r="D115" s="101" t="s">
        <v>1283</v>
      </c>
      <c r="E115" s="101" t="s">
        <v>1283</v>
      </c>
      <c r="F115" s="101" t="s">
        <v>1283</v>
      </c>
      <c r="G115" s="101" t="s">
        <v>1283</v>
      </c>
      <c r="H115" s="101" t="s">
        <v>1283</v>
      </c>
      <c r="I115" s="101" t="s">
        <v>1283</v>
      </c>
      <c r="J115" s="101" t="s">
        <v>1283</v>
      </c>
      <c r="K115" s="101" t="s">
        <v>1283</v>
      </c>
      <c r="L115" s="101" t="s">
        <v>1283</v>
      </c>
      <c r="M115" s="101" t="s">
        <v>1283</v>
      </c>
      <c r="N115" s="101" t="s">
        <v>1283</v>
      </c>
      <c r="O115" s="101" t="s">
        <v>1283</v>
      </c>
      <c r="P115" s="101" t="s">
        <v>1283</v>
      </c>
      <c r="Q115" s="101" t="s">
        <v>1283</v>
      </c>
      <c r="R115" s="101" t="s">
        <v>1283</v>
      </c>
      <c r="S115" s="101" t="s">
        <v>1283</v>
      </c>
      <c r="T115" s="101" t="s">
        <v>1283</v>
      </c>
    </row>
    <row r="116" spans="1:20">
      <c r="A116" t="s">
        <v>192</v>
      </c>
      <c r="B116" s="101" t="s">
        <v>1283</v>
      </c>
      <c r="C116" s="101" t="s">
        <v>1283</v>
      </c>
      <c r="D116" s="101" t="s">
        <v>1283</v>
      </c>
      <c r="E116" s="101" t="s">
        <v>1283</v>
      </c>
      <c r="F116" s="101" t="s">
        <v>1283</v>
      </c>
      <c r="G116" s="101" t="s">
        <v>1283</v>
      </c>
      <c r="H116" s="101" t="s">
        <v>1283</v>
      </c>
      <c r="I116" s="101" t="s">
        <v>1283</v>
      </c>
      <c r="J116" s="101" t="s">
        <v>1283</v>
      </c>
      <c r="K116" s="101" t="s">
        <v>1283</v>
      </c>
      <c r="L116" s="101" t="s">
        <v>1283</v>
      </c>
      <c r="M116" s="101" t="s">
        <v>1283</v>
      </c>
      <c r="N116" s="101" t="s">
        <v>1283</v>
      </c>
      <c r="O116" s="101" t="s">
        <v>1283</v>
      </c>
      <c r="P116" s="101" t="s">
        <v>1283</v>
      </c>
      <c r="Q116" s="101" t="s">
        <v>1283</v>
      </c>
      <c r="R116" s="101" t="s">
        <v>1283</v>
      </c>
      <c r="S116" s="101" t="s">
        <v>1283</v>
      </c>
      <c r="T116" s="101" t="s">
        <v>1283</v>
      </c>
    </row>
    <row r="117" spans="1:20">
      <c r="A117" t="s">
        <v>193</v>
      </c>
      <c r="B117" s="101" t="s">
        <v>1283</v>
      </c>
      <c r="C117" s="101" t="s">
        <v>1283</v>
      </c>
      <c r="D117" s="101" t="s">
        <v>1283</v>
      </c>
      <c r="E117" s="101" t="s">
        <v>1283</v>
      </c>
      <c r="F117" s="101" t="s">
        <v>1283</v>
      </c>
      <c r="G117" s="101" t="s">
        <v>1283</v>
      </c>
      <c r="H117" s="101" t="s">
        <v>1283</v>
      </c>
      <c r="I117" s="101" t="s">
        <v>1283</v>
      </c>
      <c r="J117" s="101" t="s">
        <v>1283</v>
      </c>
      <c r="K117" s="101" t="s">
        <v>1283</v>
      </c>
      <c r="L117" s="101" t="s">
        <v>1283</v>
      </c>
      <c r="M117" s="101" t="s">
        <v>1283</v>
      </c>
      <c r="N117" s="101" t="s">
        <v>1283</v>
      </c>
      <c r="O117" s="101" t="s">
        <v>1283</v>
      </c>
      <c r="P117" s="101" t="s">
        <v>1283</v>
      </c>
      <c r="Q117" s="101" t="s">
        <v>1283</v>
      </c>
      <c r="R117" s="101" t="s">
        <v>1283</v>
      </c>
      <c r="S117" s="101" t="s">
        <v>1283</v>
      </c>
      <c r="T117" s="101" t="s">
        <v>1283</v>
      </c>
    </row>
    <row r="118" spans="1:20" hidden="1">
      <c r="B118" s="13"/>
      <c r="C118" s="13"/>
      <c r="D118" s="13"/>
      <c r="E118" s="13"/>
    </row>
    <row r="119" spans="1:20" hidden="1">
      <c r="B119" s="13"/>
      <c r="C119" s="13"/>
      <c r="D119" s="13"/>
      <c r="E119" s="13"/>
    </row>
    <row r="120" spans="1:20" hidden="1">
      <c r="B120" s="13"/>
      <c r="C120" s="13"/>
      <c r="D120" s="13"/>
      <c r="E120" s="13"/>
    </row>
    <row r="121" spans="1:20" hidden="1">
      <c r="B121" s="13"/>
      <c r="C121" s="13"/>
      <c r="D121" s="13"/>
      <c r="E121" s="13"/>
    </row>
    <row r="122" spans="1:20" hidden="1">
      <c r="B122" s="13"/>
      <c r="C122" s="13"/>
      <c r="D122" s="13"/>
      <c r="E122" s="13"/>
    </row>
    <row r="123" spans="1:20" hidden="1">
      <c r="B123" s="13"/>
      <c r="C123" s="13"/>
      <c r="D123" s="13"/>
      <c r="E123" s="13"/>
    </row>
    <row r="124" spans="1:20" hidden="1">
      <c r="B124" s="13"/>
      <c r="C124" s="13"/>
      <c r="D124" s="13"/>
      <c r="E124" s="13"/>
    </row>
    <row r="125" spans="1:20" hidden="1">
      <c r="B125" s="13"/>
      <c r="C125" s="13"/>
      <c r="D125" s="13"/>
      <c r="E125" s="13"/>
    </row>
    <row r="126" spans="1:20" hidden="1">
      <c r="B126" s="13"/>
      <c r="C126" s="13"/>
      <c r="D126" s="13"/>
      <c r="E126" s="13"/>
    </row>
    <row r="127" spans="1:20" hidden="1">
      <c r="B127" s="13"/>
      <c r="C127" s="13"/>
      <c r="D127" s="13"/>
      <c r="E127" s="13"/>
    </row>
    <row r="128" spans="1:20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2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1282</v>
      </c>
    </row>
    <row r="2" spans="1:14" s="1" customFormat="1">
      <c r="A2" s="2" t="s">
        <v>1</v>
      </c>
      <c r="B2" s="9" t="s">
        <v>735</v>
      </c>
    </row>
    <row r="3" spans="1:14" s="1" customFormat="1">
      <c r="A3" s="2" t="s">
        <v>2</v>
      </c>
      <c r="B3" s="61" t="s">
        <v>736</v>
      </c>
    </row>
    <row r="4" spans="1:14" s="1" customFormat="1">
      <c r="A4" s="2" t="s">
        <v>3</v>
      </c>
      <c r="B4" s="62" t="s">
        <v>156</v>
      </c>
    </row>
    <row r="5" spans="1:14" ht="18.75">
      <c r="A5" s="76" t="s">
        <v>87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</row>
    <row r="6" spans="1:14" s="15" customFormat="1">
      <c r="A6" s="31" t="s">
        <v>45</v>
      </c>
      <c r="B6" s="32" t="s">
        <v>46</v>
      </c>
      <c r="C6" s="108" t="s">
        <v>66</v>
      </c>
      <c r="D6" s="108" t="s">
        <v>79</v>
      </c>
      <c r="E6" s="108" t="s">
        <v>47</v>
      </c>
      <c r="F6" s="108" t="s">
        <v>80</v>
      </c>
      <c r="G6" s="108" t="s">
        <v>50</v>
      </c>
      <c r="H6" s="102" t="s">
        <v>146</v>
      </c>
      <c r="I6" s="102" t="s">
        <v>147</v>
      </c>
      <c r="J6" s="102" t="s">
        <v>151</v>
      </c>
      <c r="K6" s="102" t="s">
        <v>53</v>
      </c>
      <c r="L6" s="102" t="s">
        <v>69</v>
      </c>
      <c r="M6" s="102" t="s">
        <v>54</v>
      </c>
      <c r="N6" s="35" t="s">
        <v>142</v>
      </c>
    </row>
    <row r="7" spans="1:14" s="15" customFormat="1">
      <c r="A7" s="93" t="s">
        <v>1283</v>
      </c>
      <c r="B7" s="94" t="s">
        <v>1283</v>
      </c>
      <c r="C7" s="94" t="s">
        <v>1283</v>
      </c>
      <c r="D7" s="94" t="s">
        <v>1283</v>
      </c>
      <c r="E7" s="94" t="s">
        <v>1283</v>
      </c>
      <c r="F7" s="94" t="s">
        <v>1283</v>
      </c>
      <c r="G7" s="94" t="s">
        <v>1283</v>
      </c>
      <c r="H7" s="16" t="s">
        <v>143</v>
      </c>
      <c r="I7" s="94" t="s">
        <v>1283</v>
      </c>
      <c r="J7" s="16" t="s">
        <v>144</v>
      </c>
      <c r="K7" s="16" t="s">
        <v>6</v>
      </c>
      <c r="L7" s="16" t="s">
        <v>7</v>
      </c>
      <c r="M7" s="16" t="s">
        <v>7</v>
      </c>
      <c r="N7" s="28" t="s">
        <v>7</v>
      </c>
    </row>
    <row r="8" spans="1:14" s="17" customFormat="1" ht="20.25">
      <c r="A8" s="95" t="s">
        <v>1283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3" t="s">
        <v>72</v>
      </c>
      <c r="M8" s="23" t="s">
        <v>73</v>
      </c>
      <c r="N8" s="23" t="s">
        <v>74</v>
      </c>
    </row>
    <row r="9" spans="1:14" s="17" customFormat="1" ht="20.25">
      <c r="A9" s="18" t="s">
        <v>88</v>
      </c>
      <c r="B9" s="96" t="s">
        <v>1283</v>
      </c>
      <c r="C9" s="96" t="s">
        <v>1283</v>
      </c>
      <c r="D9" s="96" t="s">
        <v>1283</v>
      </c>
      <c r="E9" s="96" t="s">
        <v>1283</v>
      </c>
      <c r="F9" s="96" t="s">
        <v>1283</v>
      </c>
      <c r="G9" s="96" t="s">
        <v>1283</v>
      </c>
      <c r="H9" s="52">
        <v>20330.990000000002</v>
      </c>
      <c r="I9" s="96" t="s">
        <v>1283</v>
      </c>
      <c r="J9" s="52">
        <v>6.2952899999999996</v>
      </c>
      <c r="K9" s="52">
        <v>11587.767922934725</v>
      </c>
      <c r="L9" s="96" t="s">
        <v>1283</v>
      </c>
      <c r="M9" s="53">
        <v>1</v>
      </c>
      <c r="N9" s="53">
        <v>3.3700000000000001E-2</v>
      </c>
    </row>
    <row r="10" spans="1:14">
      <c r="A10" s="56" t="s">
        <v>161</v>
      </c>
      <c r="B10" s="100" t="s">
        <v>1283</v>
      </c>
      <c r="C10" s="100" t="s">
        <v>1283</v>
      </c>
      <c r="D10" s="101" t="s">
        <v>1283</v>
      </c>
      <c r="E10" s="101" t="s">
        <v>1283</v>
      </c>
      <c r="F10" s="101" t="s">
        <v>1283</v>
      </c>
      <c r="G10" s="101" t="s">
        <v>1283</v>
      </c>
      <c r="H10" s="58">
        <v>0</v>
      </c>
      <c r="I10" s="101" t="s">
        <v>1283</v>
      </c>
      <c r="J10" s="58">
        <v>0</v>
      </c>
      <c r="K10" s="58">
        <v>0</v>
      </c>
      <c r="L10" s="101" t="s">
        <v>1283</v>
      </c>
      <c r="M10" s="57">
        <v>0</v>
      </c>
      <c r="N10" s="57">
        <v>0</v>
      </c>
    </row>
    <row r="11" spans="1:14">
      <c r="A11" s="56" t="s">
        <v>430</v>
      </c>
      <c r="B11" s="100" t="s">
        <v>1283</v>
      </c>
      <c r="C11" s="100" t="s">
        <v>1283</v>
      </c>
      <c r="D11" s="101" t="s">
        <v>1283</v>
      </c>
      <c r="E11" s="101" t="s">
        <v>1283</v>
      </c>
      <c r="F11" s="101" t="s">
        <v>1283</v>
      </c>
      <c r="G11" s="101" t="s">
        <v>1283</v>
      </c>
      <c r="H11" s="58">
        <v>0</v>
      </c>
      <c r="I11" s="101" t="s">
        <v>1283</v>
      </c>
      <c r="J11" s="58">
        <v>0</v>
      </c>
      <c r="K11" s="58">
        <v>0</v>
      </c>
      <c r="L11" s="101" t="s">
        <v>1283</v>
      </c>
      <c r="M11" s="57">
        <v>0</v>
      </c>
      <c r="N11" s="57">
        <v>0</v>
      </c>
    </row>
    <row r="12" spans="1:14">
      <c r="A12" t="s">
        <v>167</v>
      </c>
      <c r="B12" t="s">
        <v>167</v>
      </c>
      <c r="C12" s="100" t="s">
        <v>1283</v>
      </c>
      <c r="D12" s="101" t="s">
        <v>1283</v>
      </c>
      <c r="E12" s="101" t="s">
        <v>1283</v>
      </c>
      <c r="F12" t="s">
        <v>167</v>
      </c>
      <c r="G12" t="s">
        <v>167</v>
      </c>
      <c r="H12" s="54">
        <v>0</v>
      </c>
      <c r="I12" s="54">
        <v>0</v>
      </c>
      <c r="J12" s="101" t="s">
        <v>1283</v>
      </c>
      <c r="K12" s="54">
        <v>0</v>
      </c>
      <c r="L12" s="55">
        <v>0</v>
      </c>
      <c r="M12" s="55">
        <v>0</v>
      </c>
      <c r="N12" s="55">
        <v>0</v>
      </c>
    </row>
    <row r="13" spans="1:14">
      <c r="A13" s="56" t="s">
        <v>431</v>
      </c>
      <c r="B13" s="100" t="s">
        <v>1283</v>
      </c>
      <c r="C13" s="100" t="s">
        <v>1283</v>
      </c>
      <c r="D13" s="101" t="s">
        <v>1283</v>
      </c>
      <c r="E13" s="101" t="s">
        <v>1283</v>
      </c>
      <c r="F13" s="101" t="s">
        <v>1283</v>
      </c>
      <c r="G13" s="101" t="s">
        <v>1283</v>
      </c>
      <c r="H13" s="58">
        <v>0</v>
      </c>
      <c r="I13" s="101" t="s">
        <v>1283</v>
      </c>
      <c r="J13" s="58">
        <v>0</v>
      </c>
      <c r="K13" s="58">
        <v>0</v>
      </c>
      <c r="L13" s="101" t="s">
        <v>1283</v>
      </c>
      <c r="M13" s="57">
        <v>0</v>
      </c>
      <c r="N13" s="57">
        <v>0</v>
      </c>
    </row>
    <row r="14" spans="1:14">
      <c r="A14" t="s">
        <v>167</v>
      </c>
      <c r="B14" t="s">
        <v>167</v>
      </c>
      <c r="C14" s="100" t="s">
        <v>1283</v>
      </c>
      <c r="D14" s="101" t="s">
        <v>1283</v>
      </c>
      <c r="E14" s="101" t="s">
        <v>1283</v>
      </c>
      <c r="F14" t="s">
        <v>167</v>
      </c>
      <c r="G14" t="s">
        <v>167</v>
      </c>
      <c r="H14" s="54">
        <v>0</v>
      </c>
      <c r="I14" s="54">
        <v>0</v>
      </c>
      <c r="J14" s="101" t="s">
        <v>1283</v>
      </c>
      <c r="K14" s="54">
        <v>0</v>
      </c>
      <c r="L14" s="55">
        <v>0</v>
      </c>
      <c r="M14" s="55">
        <v>0</v>
      </c>
      <c r="N14" s="55">
        <v>0</v>
      </c>
    </row>
    <row r="15" spans="1:14">
      <c r="A15" s="56" t="s">
        <v>432</v>
      </c>
      <c r="B15" s="100" t="s">
        <v>1283</v>
      </c>
      <c r="C15" s="100" t="s">
        <v>1283</v>
      </c>
      <c r="D15" s="101" t="s">
        <v>1283</v>
      </c>
      <c r="E15" s="101" t="s">
        <v>1283</v>
      </c>
      <c r="F15" s="101" t="s">
        <v>1283</v>
      </c>
      <c r="G15" s="101" t="s">
        <v>1283</v>
      </c>
      <c r="H15" s="58">
        <v>0</v>
      </c>
      <c r="I15" s="101" t="s">
        <v>1283</v>
      </c>
      <c r="J15" s="58">
        <v>0</v>
      </c>
      <c r="K15" s="58">
        <v>0</v>
      </c>
      <c r="L15" s="101" t="s">
        <v>1283</v>
      </c>
      <c r="M15" s="57">
        <v>0</v>
      </c>
      <c r="N15" s="57">
        <v>0</v>
      </c>
    </row>
    <row r="16" spans="1:14">
      <c r="A16" t="s">
        <v>167</v>
      </c>
      <c r="B16" t="s">
        <v>167</v>
      </c>
      <c r="C16" s="100" t="s">
        <v>1283</v>
      </c>
      <c r="D16" s="101" t="s">
        <v>1283</v>
      </c>
      <c r="E16" s="101" t="s">
        <v>1283</v>
      </c>
      <c r="F16" t="s">
        <v>167</v>
      </c>
      <c r="G16" t="s">
        <v>167</v>
      </c>
      <c r="H16" s="54">
        <v>0</v>
      </c>
      <c r="I16" s="54">
        <v>0</v>
      </c>
      <c r="J16" s="101" t="s">
        <v>1283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433</v>
      </c>
      <c r="B17" s="100" t="s">
        <v>1283</v>
      </c>
      <c r="C17" s="100" t="s">
        <v>1283</v>
      </c>
      <c r="D17" s="101" t="s">
        <v>1283</v>
      </c>
      <c r="E17" s="101" t="s">
        <v>1283</v>
      </c>
      <c r="F17" s="101" t="s">
        <v>1283</v>
      </c>
      <c r="G17" s="101" t="s">
        <v>1283</v>
      </c>
      <c r="H17" s="58">
        <v>0</v>
      </c>
      <c r="I17" s="101" t="s">
        <v>1283</v>
      </c>
      <c r="J17" s="58">
        <v>0</v>
      </c>
      <c r="K17" s="58">
        <v>0</v>
      </c>
      <c r="L17" s="101" t="s">
        <v>1283</v>
      </c>
      <c r="M17" s="57">
        <v>0</v>
      </c>
      <c r="N17" s="57">
        <v>0</v>
      </c>
    </row>
    <row r="18" spans="1:14">
      <c r="A18" t="s">
        <v>167</v>
      </c>
      <c r="B18" t="s">
        <v>167</v>
      </c>
      <c r="C18" s="100" t="s">
        <v>1283</v>
      </c>
      <c r="D18" s="101" t="s">
        <v>1283</v>
      </c>
      <c r="E18" s="101" t="s">
        <v>1283</v>
      </c>
      <c r="F18" t="s">
        <v>167</v>
      </c>
      <c r="G18" t="s">
        <v>167</v>
      </c>
      <c r="H18" s="54">
        <v>0</v>
      </c>
      <c r="I18" s="54">
        <v>0</v>
      </c>
      <c r="J18" s="101" t="s">
        <v>1283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173</v>
      </c>
      <c r="B19" s="100" t="s">
        <v>1283</v>
      </c>
      <c r="C19" s="100" t="s">
        <v>1283</v>
      </c>
      <c r="D19" s="101" t="s">
        <v>1283</v>
      </c>
      <c r="E19" s="101" t="s">
        <v>1283</v>
      </c>
      <c r="F19" s="101" t="s">
        <v>1283</v>
      </c>
      <c r="G19" s="101" t="s">
        <v>1283</v>
      </c>
      <c r="H19" s="58">
        <v>20330.990000000002</v>
      </c>
      <c r="I19" s="101" t="s">
        <v>1283</v>
      </c>
      <c r="J19" s="58">
        <v>6.2952899999999996</v>
      </c>
      <c r="K19" s="58">
        <v>11587.767922934725</v>
      </c>
      <c r="L19" s="101" t="s">
        <v>1283</v>
      </c>
      <c r="M19" s="57">
        <v>1</v>
      </c>
      <c r="N19" s="57">
        <v>3.3700000000000001E-2</v>
      </c>
    </row>
    <row r="20" spans="1:14">
      <c r="A20" s="56" t="s">
        <v>196</v>
      </c>
      <c r="B20" s="100" t="s">
        <v>1283</v>
      </c>
      <c r="C20" s="100" t="s">
        <v>1283</v>
      </c>
      <c r="D20" s="101" t="s">
        <v>1283</v>
      </c>
      <c r="E20" s="101" t="s">
        <v>1283</v>
      </c>
      <c r="F20" s="101" t="s">
        <v>1283</v>
      </c>
      <c r="G20" s="101" t="s">
        <v>1283</v>
      </c>
      <c r="H20" s="58">
        <v>0</v>
      </c>
      <c r="I20" s="101" t="s">
        <v>1283</v>
      </c>
      <c r="J20" s="58">
        <v>0</v>
      </c>
      <c r="K20" s="58">
        <v>0</v>
      </c>
      <c r="L20" s="101" t="s">
        <v>1283</v>
      </c>
      <c r="M20" s="57">
        <v>0</v>
      </c>
      <c r="N20" s="57">
        <v>0</v>
      </c>
    </row>
    <row r="21" spans="1:14">
      <c r="A21" t="s">
        <v>167</v>
      </c>
      <c r="B21" t="s">
        <v>167</v>
      </c>
      <c r="C21" s="100" t="s">
        <v>1283</v>
      </c>
      <c r="D21" s="101" t="s">
        <v>1283</v>
      </c>
      <c r="E21" s="101" t="s">
        <v>1283</v>
      </c>
      <c r="F21" t="s">
        <v>167</v>
      </c>
      <c r="G21" t="s">
        <v>167</v>
      </c>
      <c r="H21" s="54">
        <v>0</v>
      </c>
      <c r="I21" s="54">
        <v>0</v>
      </c>
      <c r="J21" s="101" t="s">
        <v>1283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197</v>
      </c>
      <c r="B22" s="100" t="s">
        <v>1283</v>
      </c>
      <c r="C22" s="100" t="s">
        <v>1283</v>
      </c>
      <c r="D22" s="101" t="s">
        <v>1283</v>
      </c>
      <c r="E22" s="101" t="s">
        <v>1283</v>
      </c>
      <c r="F22" s="101" t="s">
        <v>1283</v>
      </c>
      <c r="G22" s="101" t="s">
        <v>1283</v>
      </c>
      <c r="H22" s="58">
        <v>20330.990000000002</v>
      </c>
      <c r="I22" s="101" t="s">
        <v>1283</v>
      </c>
      <c r="J22" s="58">
        <v>6.2952899999999996</v>
      </c>
      <c r="K22" s="58">
        <v>11587.767922934725</v>
      </c>
      <c r="L22" s="101" t="s">
        <v>1283</v>
      </c>
      <c r="M22" s="57">
        <v>1</v>
      </c>
      <c r="N22" s="57">
        <v>3.3700000000000001E-2</v>
      </c>
    </row>
    <row r="23" spans="1:14">
      <c r="A23" t="s">
        <v>434</v>
      </c>
      <c r="B23" t="s">
        <v>435</v>
      </c>
      <c r="C23" t="s">
        <v>436</v>
      </c>
      <c r="D23" t="s">
        <v>201</v>
      </c>
      <c r="E23" s="99" t="s">
        <v>1283</v>
      </c>
      <c r="F23" t="s">
        <v>260</v>
      </c>
      <c r="G23" t="s">
        <v>98</v>
      </c>
      <c r="H23" s="54">
        <v>2198.59</v>
      </c>
      <c r="I23" s="54">
        <v>3367</v>
      </c>
      <c r="J23" s="54">
        <v>0</v>
      </c>
      <c r="K23" s="54">
        <v>268.49420726310001</v>
      </c>
      <c r="L23" s="55">
        <v>0</v>
      </c>
      <c r="M23" s="55">
        <v>2.3199999999999998E-2</v>
      </c>
      <c r="N23" s="55">
        <v>8.0000000000000004E-4</v>
      </c>
    </row>
    <row r="24" spans="1:14">
      <c r="A24" t="s">
        <v>437</v>
      </c>
      <c r="B24" t="s">
        <v>438</v>
      </c>
      <c r="C24" t="s">
        <v>436</v>
      </c>
      <c r="D24" t="s">
        <v>201</v>
      </c>
      <c r="E24" s="99" t="s">
        <v>1283</v>
      </c>
      <c r="F24" t="s">
        <v>260</v>
      </c>
      <c r="G24" t="s">
        <v>98</v>
      </c>
      <c r="H24" s="54">
        <v>530.77</v>
      </c>
      <c r="I24" s="54">
        <v>17010</v>
      </c>
      <c r="J24" s="54">
        <v>0</v>
      </c>
      <c r="K24" s="54">
        <v>327.45998457899998</v>
      </c>
      <c r="L24" s="55">
        <v>0</v>
      </c>
      <c r="M24" s="55">
        <v>2.8299999999999999E-2</v>
      </c>
      <c r="N24" s="55">
        <v>1E-3</v>
      </c>
    </row>
    <row r="25" spans="1:14">
      <c r="A25" t="s">
        <v>439</v>
      </c>
      <c r="B25" t="s">
        <v>440</v>
      </c>
      <c r="C25" t="s">
        <v>436</v>
      </c>
      <c r="D25" t="s">
        <v>201</v>
      </c>
      <c r="E25" s="99" t="s">
        <v>1283</v>
      </c>
      <c r="F25" t="s">
        <v>272</v>
      </c>
      <c r="G25" t="s">
        <v>98</v>
      </c>
      <c r="H25" s="54">
        <v>706.21</v>
      </c>
      <c r="I25" s="54">
        <v>12141</v>
      </c>
      <c r="J25" s="54">
        <v>0</v>
      </c>
      <c r="K25" s="54">
        <v>310.98244777470001</v>
      </c>
      <c r="L25" s="55">
        <v>0</v>
      </c>
      <c r="M25" s="55">
        <v>2.6800000000000001E-2</v>
      </c>
      <c r="N25" s="55">
        <v>8.9999999999999998E-4</v>
      </c>
    </row>
    <row r="26" spans="1:14">
      <c r="A26" t="s">
        <v>441</v>
      </c>
      <c r="B26" t="s">
        <v>442</v>
      </c>
      <c r="C26" t="s">
        <v>105</v>
      </c>
      <c r="D26" t="s">
        <v>201</v>
      </c>
      <c r="E26" s="99" t="s">
        <v>1283</v>
      </c>
      <c r="F26" t="s">
        <v>272</v>
      </c>
      <c r="G26" t="s">
        <v>100</v>
      </c>
      <c r="H26" s="54">
        <v>677.34</v>
      </c>
      <c r="I26" s="54">
        <v>9702</v>
      </c>
      <c r="J26" s="54">
        <v>0</v>
      </c>
      <c r="K26" s="54">
        <v>263.62440731087997</v>
      </c>
      <c r="L26" s="55">
        <v>0</v>
      </c>
      <c r="M26" s="55">
        <v>2.2800000000000001E-2</v>
      </c>
      <c r="N26" s="55">
        <v>8.0000000000000004E-4</v>
      </c>
    </row>
    <row r="27" spans="1:14">
      <c r="A27" t="s">
        <v>443</v>
      </c>
      <c r="B27" t="s">
        <v>444</v>
      </c>
      <c r="C27" t="s">
        <v>105</v>
      </c>
      <c r="D27" t="s">
        <v>201</v>
      </c>
      <c r="E27" s="99" t="s">
        <v>1283</v>
      </c>
      <c r="F27" t="s">
        <v>292</v>
      </c>
      <c r="G27" t="s">
        <v>100</v>
      </c>
      <c r="H27" s="54">
        <v>91.05</v>
      </c>
      <c r="I27" s="54">
        <v>73360</v>
      </c>
      <c r="J27" s="54">
        <v>0</v>
      </c>
      <c r="K27" s="54">
        <v>267.95193364800002</v>
      </c>
      <c r="L27" s="55">
        <v>0</v>
      </c>
      <c r="M27" s="55">
        <v>2.3099999999999999E-2</v>
      </c>
      <c r="N27" s="55">
        <v>8.0000000000000004E-4</v>
      </c>
    </row>
    <row r="28" spans="1:14">
      <c r="A28" t="s">
        <v>445</v>
      </c>
      <c r="B28" t="s">
        <v>446</v>
      </c>
      <c r="C28" t="s">
        <v>105</v>
      </c>
      <c r="D28" t="s">
        <v>201</v>
      </c>
      <c r="E28" s="99" t="s">
        <v>1283</v>
      </c>
      <c r="F28" t="s">
        <v>292</v>
      </c>
      <c r="G28" t="s">
        <v>100</v>
      </c>
      <c r="H28" s="54">
        <v>732.86</v>
      </c>
      <c r="I28" s="54">
        <v>5052</v>
      </c>
      <c r="J28" s="54">
        <v>0</v>
      </c>
      <c r="K28" s="54">
        <v>148.52582821152001</v>
      </c>
      <c r="L28" s="55">
        <v>0</v>
      </c>
      <c r="M28" s="55">
        <v>1.2800000000000001E-2</v>
      </c>
      <c r="N28" s="55">
        <v>4.0000000000000002E-4</v>
      </c>
    </row>
    <row r="29" spans="1:14">
      <c r="A29" t="s">
        <v>447</v>
      </c>
      <c r="B29" t="s">
        <v>448</v>
      </c>
      <c r="C29" t="s">
        <v>436</v>
      </c>
      <c r="D29" t="s">
        <v>201</v>
      </c>
      <c r="E29" s="99" t="s">
        <v>1283</v>
      </c>
      <c r="F29" t="s">
        <v>285</v>
      </c>
      <c r="G29" t="s">
        <v>98</v>
      </c>
      <c r="H29" s="54">
        <v>0.16</v>
      </c>
      <c r="I29" s="54">
        <v>54262500</v>
      </c>
      <c r="J29" s="54">
        <v>0</v>
      </c>
      <c r="K29" s="54">
        <v>314.89614</v>
      </c>
      <c r="L29" s="55">
        <v>0</v>
      </c>
      <c r="M29" s="55">
        <v>2.7199999999999998E-2</v>
      </c>
      <c r="N29" s="55">
        <v>8.9999999999999998E-4</v>
      </c>
    </row>
    <row r="30" spans="1:14">
      <c r="A30" t="s">
        <v>449</v>
      </c>
      <c r="B30" t="s">
        <v>450</v>
      </c>
      <c r="C30" t="s">
        <v>436</v>
      </c>
      <c r="D30" t="s">
        <v>201</v>
      </c>
      <c r="E30" s="99" t="s">
        <v>1283</v>
      </c>
      <c r="F30" t="s">
        <v>285</v>
      </c>
      <c r="G30" t="s">
        <v>98</v>
      </c>
      <c r="H30" s="54">
        <v>369.76</v>
      </c>
      <c r="I30" s="54">
        <v>38577</v>
      </c>
      <c r="J30" s="54">
        <v>0</v>
      </c>
      <c r="K30" s="54">
        <v>517.36367723039996</v>
      </c>
      <c r="L30" s="55">
        <v>0</v>
      </c>
      <c r="M30" s="55">
        <v>4.4600000000000001E-2</v>
      </c>
      <c r="N30" s="55">
        <v>1.5E-3</v>
      </c>
    </row>
    <row r="31" spans="1:14">
      <c r="A31" t="s">
        <v>451</v>
      </c>
      <c r="B31" t="s">
        <v>452</v>
      </c>
      <c r="C31" t="s">
        <v>436</v>
      </c>
      <c r="D31" t="s">
        <v>201</v>
      </c>
      <c r="E31" s="99" t="s">
        <v>1283</v>
      </c>
      <c r="F31" t="s">
        <v>285</v>
      </c>
      <c r="G31" t="s">
        <v>98</v>
      </c>
      <c r="H31" s="54">
        <v>979.75</v>
      </c>
      <c r="I31" s="54">
        <v>9325</v>
      </c>
      <c r="J31" s="54">
        <v>0</v>
      </c>
      <c r="K31" s="54">
        <v>331.3688405625</v>
      </c>
      <c r="L31" s="55">
        <v>0</v>
      </c>
      <c r="M31" s="55">
        <v>2.86E-2</v>
      </c>
      <c r="N31" s="55">
        <v>1E-3</v>
      </c>
    </row>
    <row r="32" spans="1:14">
      <c r="A32" t="s">
        <v>453</v>
      </c>
      <c r="B32" t="s">
        <v>454</v>
      </c>
      <c r="C32" t="s">
        <v>436</v>
      </c>
      <c r="D32" t="s">
        <v>201</v>
      </c>
      <c r="E32" s="99" t="s">
        <v>1283</v>
      </c>
      <c r="F32" t="s">
        <v>455</v>
      </c>
      <c r="G32" t="s">
        <v>98</v>
      </c>
      <c r="H32" s="54">
        <v>99.94</v>
      </c>
      <c r="I32" s="54">
        <v>41223</v>
      </c>
      <c r="J32" s="54">
        <v>0</v>
      </c>
      <c r="K32" s="54">
        <v>149.42611150740001</v>
      </c>
      <c r="L32" s="55">
        <v>0</v>
      </c>
      <c r="M32" s="55">
        <v>1.29E-2</v>
      </c>
      <c r="N32" s="55">
        <v>4.0000000000000002E-4</v>
      </c>
    </row>
    <row r="33" spans="1:14">
      <c r="A33" t="s">
        <v>456</v>
      </c>
      <c r="B33" t="s">
        <v>457</v>
      </c>
      <c r="C33" t="s">
        <v>458</v>
      </c>
      <c r="D33" t="s">
        <v>201</v>
      </c>
      <c r="E33" s="99" t="s">
        <v>1283</v>
      </c>
      <c r="F33" t="s">
        <v>347</v>
      </c>
      <c r="G33" t="s">
        <v>98</v>
      </c>
      <c r="H33" s="54">
        <v>2015.09</v>
      </c>
      <c r="I33" s="54">
        <v>14093</v>
      </c>
      <c r="J33" s="54">
        <v>0</v>
      </c>
      <c r="K33" s="54">
        <v>1030.0195204299</v>
      </c>
      <c r="L33" s="55">
        <v>0</v>
      </c>
      <c r="M33" s="55">
        <v>8.8900000000000007E-2</v>
      </c>
      <c r="N33" s="55">
        <v>3.0000000000000001E-3</v>
      </c>
    </row>
    <row r="34" spans="1:14">
      <c r="A34" t="s">
        <v>459</v>
      </c>
      <c r="B34" t="s">
        <v>460</v>
      </c>
      <c r="C34" t="s">
        <v>458</v>
      </c>
      <c r="D34" t="s">
        <v>201</v>
      </c>
      <c r="E34" s="99" t="s">
        <v>1283</v>
      </c>
      <c r="F34" t="s">
        <v>347</v>
      </c>
      <c r="G34" t="s">
        <v>98</v>
      </c>
      <c r="H34" s="54">
        <v>622.05999999999995</v>
      </c>
      <c r="I34" s="54">
        <v>35396</v>
      </c>
      <c r="J34" s="54">
        <v>0</v>
      </c>
      <c r="K34" s="54">
        <v>798.60866501520002</v>
      </c>
      <c r="L34" s="55">
        <v>0</v>
      </c>
      <c r="M34" s="55">
        <v>6.8900000000000003E-2</v>
      </c>
      <c r="N34" s="55">
        <v>2.3E-3</v>
      </c>
    </row>
    <row r="35" spans="1:14">
      <c r="A35" t="s">
        <v>461</v>
      </c>
      <c r="B35" t="s">
        <v>462</v>
      </c>
      <c r="C35" t="s">
        <v>458</v>
      </c>
      <c r="D35" t="s">
        <v>201</v>
      </c>
      <c r="E35" s="99" t="s">
        <v>1283</v>
      </c>
      <c r="F35" t="s">
        <v>347</v>
      </c>
      <c r="G35" t="s">
        <v>98</v>
      </c>
      <c r="H35" s="54">
        <v>128.81</v>
      </c>
      <c r="I35" s="54">
        <v>48688</v>
      </c>
      <c r="J35" s="54">
        <v>0</v>
      </c>
      <c r="K35" s="54">
        <v>227.46735142559999</v>
      </c>
      <c r="L35" s="55">
        <v>0</v>
      </c>
      <c r="M35" s="55">
        <v>1.9599999999999999E-2</v>
      </c>
      <c r="N35" s="55">
        <v>6.9999999999999999E-4</v>
      </c>
    </row>
    <row r="36" spans="1:14">
      <c r="A36" t="s">
        <v>463</v>
      </c>
      <c r="B36" t="s">
        <v>464</v>
      </c>
      <c r="C36" t="s">
        <v>436</v>
      </c>
      <c r="D36" t="s">
        <v>201</v>
      </c>
      <c r="E36" s="99" t="s">
        <v>1283</v>
      </c>
      <c r="F36" t="s">
        <v>267</v>
      </c>
      <c r="G36" t="s">
        <v>98</v>
      </c>
      <c r="H36" s="54">
        <v>288.7</v>
      </c>
      <c r="I36" s="54">
        <v>21588</v>
      </c>
      <c r="J36" s="54">
        <v>1.7757000000000001</v>
      </c>
      <c r="K36" s="54">
        <v>227.82686461200001</v>
      </c>
      <c r="L36" s="55">
        <v>0</v>
      </c>
      <c r="M36" s="55">
        <v>1.9699999999999999E-2</v>
      </c>
      <c r="N36" s="55">
        <v>6.9999999999999999E-4</v>
      </c>
    </row>
    <row r="37" spans="1:14">
      <c r="A37" t="s">
        <v>465</v>
      </c>
      <c r="B37" t="s">
        <v>466</v>
      </c>
      <c r="C37" t="s">
        <v>436</v>
      </c>
      <c r="D37" t="s">
        <v>201</v>
      </c>
      <c r="E37" s="99" t="s">
        <v>1283</v>
      </c>
      <c r="F37" t="s">
        <v>267</v>
      </c>
      <c r="G37" t="s">
        <v>98</v>
      </c>
      <c r="H37" s="54">
        <v>277.60000000000002</v>
      </c>
      <c r="I37" s="54">
        <v>13458</v>
      </c>
      <c r="J37" s="54">
        <v>1.2253099999999999</v>
      </c>
      <c r="K37" s="54">
        <v>136.727882816</v>
      </c>
      <c r="L37" s="55">
        <v>0</v>
      </c>
      <c r="M37" s="55">
        <v>1.18E-2</v>
      </c>
      <c r="N37" s="55">
        <v>4.0000000000000002E-4</v>
      </c>
    </row>
    <row r="38" spans="1:14">
      <c r="A38" t="s">
        <v>467</v>
      </c>
      <c r="B38" t="s">
        <v>468</v>
      </c>
      <c r="C38" t="s">
        <v>458</v>
      </c>
      <c r="D38" t="s">
        <v>201</v>
      </c>
      <c r="E38" s="99" t="s">
        <v>1283</v>
      </c>
      <c r="F38" t="s">
        <v>267</v>
      </c>
      <c r="G38" t="s">
        <v>98</v>
      </c>
      <c r="H38" s="54">
        <v>47.75</v>
      </c>
      <c r="I38" s="54">
        <v>80539</v>
      </c>
      <c r="J38" s="54">
        <v>0</v>
      </c>
      <c r="K38" s="54">
        <v>139.4848900575</v>
      </c>
      <c r="L38" s="55">
        <v>0</v>
      </c>
      <c r="M38" s="55">
        <v>1.2E-2</v>
      </c>
      <c r="N38" s="55">
        <v>4.0000000000000002E-4</v>
      </c>
    </row>
    <row r="39" spans="1:14">
      <c r="A39" t="s">
        <v>469</v>
      </c>
      <c r="B39" t="s">
        <v>470</v>
      </c>
      <c r="C39" t="s">
        <v>436</v>
      </c>
      <c r="D39" t="s">
        <v>201</v>
      </c>
      <c r="E39" s="99" t="s">
        <v>1283</v>
      </c>
      <c r="F39" t="s">
        <v>267</v>
      </c>
      <c r="G39" t="s">
        <v>98</v>
      </c>
      <c r="H39" s="54">
        <v>684</v>
      </c>
      <c r="I39" s="54">
        <v>13330</v>
      </c>
      <c r="J39" s="54">
        <v>0</v>
      </c>
      <c r="K39" s="54">
        <v>330.69970439999997</v>
      </c>
      <c r="L39" s="55">
        <v>0</v>
      </c>
      <c r="M39" s="55">
        <v>2.8500000000000001E-2</v>
      </c>
      <c r="N39" s="55">
        <v>1E-3</v>
      </c>
    </row>
    <row r="40" spans="1:14">
      <c r="A40" t="s">
        <v>471</v>
      </c>
      <c r="B40" t="s">
        <v>472</v>
      </c>
      <c r="C40" t="s">
        <v>436</v>
      </c>
      <c r="D40" t="s">
        <v>201</v>
      </c>
      <c r="E40" s="99" t="s">
        <v>1283</v>
      </c>
      <c r="F40" t="s">
        <v>473</v>
      </c>
      <c r="G40" t="s">
        <v>98</v>
      </c>
      <c r="H40" s="54">
        <v>910.53</v>
      </c>
      <c r="I40" s="54">
        <v>7751</v>
      </c>
      <c r="J40" s="54">
        <v>3.2942800000000001</v>
      </c>
      <c r="K40" s="54">
        <v>259.27045894809999</v>
      </c>
      <c r="L40" s="55">
        <v>0</v>
      </c>
      <c r="M40" s="55">
        <v>2.24E-2</v>
      </c>
      <c r="N40" s="55">
        <v>8.0000000000000004E-4</v>
      </c>
    </row>
    <row r="41" spans="1:14">
      <c r="A41" t="s">
        <v>474</v>
      </c>
      <c r="B41" t="s">
        <v>475</v>
      </c>
      <c r="C41" t="s">
        <v>458</v>
      </c>
      <c r="D41" t="s">
        <v>201</v>
      </c>
      <c r="E41" s="99" t="s">
        <v>1283</v>
      </c>
      <c r="F41" t="s">
        <v>473</v>
      </c>
      <c r="G41" t="s">
        <v>98</v>
      </c>
      <c r="H41" s="54">
        <v>2647.19</v>
      </c>
      <c r="I41" s="54">
        <v>15194</v>
      </c>
      <c r="J41" s="54">
        <v>0</v>
      </c>
      <c r="K41" s="54">
        <v>1458.8303542722001</v>
      </c>
      <c r="L41" s="55">
        <v>0</v>
      </c>
      <c r="M41" s="55">
        <v>0.12590000000000001</v>
      </c>
      <c r="N41" s="55">
        <v>4.1999999999999997E-3</v>
      </c>
    </row>
    <row r="42" spans="1:14">
      <c r="A42" t="s">
        <v>476</v>
      </c>
      <c r="B42" t="s">
        <v>477</v>
      </c>
      <c r="C42" t="s">
        <v>436</v>
      </c>
      <c r="D42" t="s">
        <v>201</v>
      </c>
      <c r="E42" s="99" t="s">
        <v>1283</v>
      </c>
      <c r="F42" t="s">
        <v>473</v>
      </c>
      <c r="G42" t="s">
        <v>98</v>
      </c>
      <c r="H42" s="54">
        <v>180.99</v>
      </c>
      <c r="I42" s="54">
        <v>34655</v>
      </c>
      <c r="J42" s="54">
        <v>0</v>
      </c>
      <c r="K42" s="54">
        <v>227.49300048149999</v>
      </c>
      <c r="L42" s="55">
        <v>0</v>
      </c>
      <c r="M42" s="55">
        <v>1.9599999999999999E-2</v>
      </c>
      <c r="N42" s="55">
        <v>6.9999999999999999E-4</v>
      </c>
    </row>
    <row r="43" spans="1:14">
      <c r="A43" t="s">
        <v>478</v>
      </c>
      <c r="B43" t="s">
        <v>479</v>
      </c>
      <c r="C43" t="s">
        <v>458</v>
      </c>
      <c r="D43" t="s">
        <v>201</v>
      </c>
      <c r="E43" s="99" t="s">
        <v>1283</v>
      </c>
      <c r="F43" t="s">
        <v>480</v>
      </c>
      <c r="G43" t="s">
        <v>98</v>
      </c>
      <c r="H43" s="54">
        <v>273.16000000000003</v>
      </c>
      <c r="I43" s="54">
        <v>16207</v>
      </c>
      <c r="J43" s="54">
        <v>0</v>
      </c>
      <c r="K43" s="54">
        <v>160.57106643239999</v>
      </c>
      <c r="L43" s="55">
        <v>0</v>
      </c>
      <c r="M43" s="55">
        <v>1.3899999999999999E-2</v>
      </c>
      <c r="N43" s="55">
        <v>5.0000000000000001E-4</v>
      </c>
    </row>
    <row r="44" spans="1:14">
      <c r="A44" t="s">
        <v>481</v>
      </c>
      <c r="B44" t="s">
        <v>482</v>
      </c>
      <c r="C44" t="s">
        <v>105</v>
      </c>
      <c r="D44" t="s">
        <v>201</v>
      </c>
      <c r="E44" s="99" t="s">
        <v>1283</v>
      </c>
      <c r="F44" t="s">
        <v>480</v>
      </c>
      <c r="G44" t="s">
        <v>100</v>
      </c>
      <c r="H44" s="54">
        <v>168.78</v>
      </c>
      <c r="I44" s="54">
        <v>68170</v>
      </c>
      <c r="J44" s="54">
        <v>0</v>
      </c>
      <c r="K44" s="54">
        <v>461.5639689816</v>
      </c>
      <c r="L44" s="55">
        <v>0</v>
      </c>
      <c r="M44" s="55">
        <v>3.9800000000000002E-2</v>
      </c>
      <c r="N44" s="55">
        <v>1.2999999999999999E-3</v>
      </c>
    </row>
    <row r="45" spans="1:14">
      <c r="A45" t="s">
        <v>483</v>
      </c>
      <c r="B45" t="s">
        <v>484</v>
      </c>
      <c r="C45" t="s">
        <v>458</v>
      </c>
      <c r="D45" t="s">
        <v>201</v>
      </c>
      <c r="E45" s="99" t="s">
        <v>1283</v>
      </c>
      <c r="F45" t="s">
        <v>480</v>
      </c>
      <c r="G45" t="s">
        <v>98</v>
      </c>
      <c r="H45" s="54">
        <v>117.7</v>
      </c>
      <c r="I45" s="54">
        <v>49522</v>
      </c>
      <c r="J45" s="54">
        <v>0</v>
      </c>
      <c r="K45" s="54">
        <v>211.408378038</v>
      </c>
      <c r="L45" s="55">
        <v>0</v>
      </c>
      <c r="M45" s="55">
        <v>1.8200000000000001E-2</v>
      </c>
      <c r="N45" s="55">
        <v>5.9999999999999995E-4</v>
      </c>
    </row>
    <row r="46" spans="1:14">
      <c r="A46" t="s">
        <v>485</v>
      </c>
      <c r="B46" t="s">
        <v>486</v>
      </c>
      <c r="C46" t="s">
        <v>436</v>
      </c>
      <c r="D46" t="s">
        <v>201</v>
      </c>
      <c r="E46" s="99" t="s">
        <v>1283</v>
      </c>
      <c r="F46" t="s">
        <v>480</v>
      </c>
      <c r="G46" t="s">
        <v>98</v>
      </c>
      <c r="H46" s="54">
        <v>1587.87</v>
      </c>
      <c r="I46" s="54">
        <v>10437.815700000001</v>
      </c>
      <c r="J46" s="54">
        <v>0</v>
      </c>
      <c r="K46" s="54">
        <v>601.13515045232498</v>
      </c>
      <c r="L46" s="55">
        <v>0</v>
      </c>
      <c r="M46" s="55">
        <v>5.1900000000000002E-2</v>
      </c>
      <c r="N46" s="55">
        <v>1.6999999999999999E-3</v>
      </c>
    </row>
    <row r="47" spans="1:14">
      <c r="A47" t="s">
        <v>487</v>
      </c>
      <c r="B47" t="s">
        <v>488</v>
      </c>
      <c r="C47" t="s">
        <v>458</v>
      </c>
      <c r="D47" t="s">
        <v>201</v>
      </c>
      <c r="E47" s="99" t="s">
        <v>1283</v>
      </c>
      <c r="F47" t="s">
        <v>318</v>
      </c>
      <c r="G47" t="s">
        <v>98</v>
      </c>
      <c r="H47" s="54">
        <v>146.57</v>
      </c>
      <c r="I47" s="54">
        <v>59660</v>
      </c>
      <c r="J47" s="54">
        <v>0</v>
      </c>
      <c r="K47" s="54">
        <v>317.15816207400002</v>
      </c>
      <c r="L47" s="55">
        <v>0</v>
      </c>
      <c r="M47" s="55">
        <v>2.7400000000000001E-2</v>
      </c>
      <c r="N47" s="55">
        <v>8.9999999999999998E-4</v>
      </c>
    </row>
    <row r="48" spans="1:14">
      <c r="A48" t="s">
        <v>489</v>
      </c>
      <c r="B48" t="s">
        <v>490</v>
      </c>
      <c r="C48" t="s">
        <v>458</v>
      </c>
      <c r="D48" t="s">
        <v>201</v>
      </c>
      <c r="E48" s="99" t="s">
        <v>1283</v>
      </c>
      <c r="F48" t="s">
        <v>318</v>
      </c>
      <c r="G48" t="s">
        <v>98</v>
      </c>
      <c r="H48" s="54">
        <v>413.07</v>
      </c>
      <c r="I48" s="54">
        <v>12138</v>
      </c>
      <c r="J48" s="54">
        <v>0</v>
      </c>
      <c r="K48" s="54">
        <v>181.85210954819999</v>
      </c>
      <c r="L48" s="55">
        <v>0</v>
      </c>
      <c r="M48" s="55">
        <v>1.5699999999999999E-2</v>
      </c>
      <c r="N48" s="55">
        <v>5.0000000000000001E-4</v>
      </c>
    </row>
    <row r="49" spans="1:14">
      <c r="A49" t="s">
        <v>491</v>
      </c>
      <c r="B49" t="s">
        <v>492</v>
      </c>
      <c r="C49" t="s">
        <v>436</v>
      </c>
      <c r="D49" t="s">
        <v>201</v>
      </c>
      <c r="E49" s="99" t="s">
        <v>1283</v>
      </c>
      <c r="F49" t="s">
        <v>318</v>
      </c>
      <c r="G49" t="s">
        <v>98</v>
      </c>
      <c r="H49" s="54">
        <v>743.97</v>
      </c>
      <c r="I49" s="54">
        <v>5469</v>
      </c>
      <c r="J49" s="54">
        <v>0</v>
      </c>
      <c r="K49" s="54">
        <v>147.5743579011</v>
      </c>
      <c r="L49" s="55">
        <v>0</v>
      </c>
      <c r="M49" s="55">
        <v>1.2699999999999999E-2</v>
      </c>
      <c r="N49" s="55">
        <v>4.0000000000000002E-4</v>
      </c>
    </row>
    <row r="50" spans="1:14">
      <c r="A50" t="s">
        <v>493</v>
      </c>
      <c r="B50" t="s">
        <v>494</v>
      </c>
      <c r="C50" t="s">
        <v>436</v>
      </c>
      <c r="D50" t="s">
        <v>201</v>
      </c>
      <c r="E50" s="99" t="s">
        <v>1283</v>
      </c>
      <c r="F50" t="s">
        <v>318</v>
      </c>
      <c r="G50" t="s">
        <v>98</v>
      </c>
      <c r="H50" s="54">
        <v>210.98</v>
      </c>
      <c r="I50" s="54">
        <v>42651</v>
      </c>
      <c r="J50" s="54">
        <v>0</v>
      </c>
      <c r="K50" s="54">
        <v>326.37588443459998</v>
      </c>
      <c r="L50" s="55">
        <v>0</v>
      </c>
      <c r="M50" s="55">
        <v>2.8199999999999999E-2</v>
      </c>
      <c r="N50" s="55">
        <v>8.9999999999999998E-4</v>
      </c>
    </row>
    <row r="51" spans="1:14">
      <c r="A51" t="s">
        <v>495</v>
      </c>
      <c r="B51" t="s">
        <v>496</v>
      </c>
      <c r="C51" t="s">
        <v>458</v>
      </c>
      <c r="D51" t="s">
        <v>201</v>
      </c>
      <c r="E51" s="99" t="s">
        <v>1283</v>
      </c>
      <c r="F51" t="s">
        <v>318</v>
      </c>
      <c r="G51" t="s">
        <v>98</v>
      </c>
      <c r="H51" s="54">
        <v>333.12</v>
      </c>
      <c r="I51" s="54">
        <v>37604</v>
      </c>
      <c r="J51" s="54">
        <v>0</v>
      </c>
      <c r="K51" s="54">
        <v>454.34139528959997</v>
      </c>
      <c r="L51" s="55">
        <v>0</v>
      </c>
      <c r="M51" s="55">
        <v>3.9199999999999999E-2</v>
      </c>
      <c r="N51" s="55">
        <v>1.2999999999999999E-3</v>
      </c>
    </row>
    <row r="52" spans="1:14">
      <c r="A52" t="s">
        <v>497</v>
      </c>
      <c r="B52" t="s">
        <v>498</v>
      </c>
      <c r="C52" t="s">
        <v>436</v>
      </c>
      <c r="D52" t="s">
        <v>201</v>
      </c>
      <c r="E52" s="99" t="s">
        <v>1283</v>
      </c>
      <c r="F52" t="s">
        <v>318</v>
      </c>
      <c r="G52" t="s">
        <v>98</v>
      </c>
      <c r="H52" s="54">
        <v>344.22</v>
      </c>
      <c r="I52" s="54">
        <v>26035</v>
      </c>
      <c r="J52" s="54">
        <v>0</v>
      </c>
      <c r="K52" s="54">
        <v>325.043314479</v>
      </c>
      <c r="L52" s="55">
        <v>0</v>
      </c>
      <c r="M52" s="55">
        <v>2.81E-2</v>
      </c>
      <c r="N52" s="55">
        <v>8.9999999999999998E-4</v>
      </c>
    </row>
    <row r="53" spans="1:14">
      <c r="A53" t="s">
        <v>499</v>
      </c>
      <c r="B53" t="s">
        <v>500</v>
      </c>
      <c r="C53" t="s">
        <v>436</v>
      </c>
      <c r="D53" t="s">
        <v>201</v>
      </c>
      <c r="E53" s="99" t="s">
        <v>1283</v>
      </c>
      <c r="F53" t="s">
        <v>501</v>
      </c>
      <c r="G53" t="s">
        <v>98</v>
      </c>
      <c r="H53" s="54">
        <v>1721.12</v>
      </c>
      <c r="I53" s="54">
        <v>3566</v>
      </c>
      <c r="J53" s="54">
        <v>0</v>
      </c>
      <c r="K53" s="54">
        <v>222.60762987839999</v>
      </c>
      <c r="L53" s="55">
        <v>0</v>
      </c>
      <c r="M53" s="55">
        <v>1.9199999999999998E-2</v>
      </c>
      <c r="N53" s="55">
        <v>5.9999999999999995E-4</v>
      </c>
    </row>
    <row r="54" spans="1:14">
      <c r="A54" t="s">
        <v>502</v>
      </c>
      <c r="B54" t="s">
        <v>503</v>
      </c>
      <c r="C54" t="s">
        <v>105</v>
      </c>
      <c r="D54" t="s">
        <v>201</v>
      </c>
      <c r="E54" s="99" t="s">
        <v>1283</v>
      </c>
      <c r="F54" t="s">
        <v>501</v>
      </c>
      <c r="G54" t="s">
        <v>98</v>
      </c>
      <c r="H54" s="54">
        <v>81.28</v>
      </c>
      <c r="I54" s="54">
        <v>149800</v>
      </c>
      <c r="J54" s="54">
        <v>0</v>
      </c>
      <c r="K54" s="54">
        <v>441.61423488000003</v>
      </c>
      <c r="L54" s="55">
        <v>0</v>
      </c>
      <c r="M54" s="55">
        <v>3.8100000000000002E-2</v>
      </c>
      <c r="N54" s="55">
        <v>1.2999999999999999E-3</v>
      </c>
    </row>
    <row r="55" spans="1:14">
      <c r="A55" t="s">
        <v>175</v>
      </c>
      <c r="B55" s="100" t="s">
        <v>1283</v>
      </c>
      <c r="C55" s="100" t="s">
        <v>1283</v>
      </c>
      <c r="D55" s="101" t="s">
        <v>1283</v>
      </c>
      <c r="E55" s="101" t="s">
        <v>1283</v>
      </c>
      <c r="F55" s="101" t="s">
        <v>1283</v>
      </c>
      <c r="G55" s="101" t="s">
        <v>1283</v>
      </c>
      <c r="H55" s="101" t="s">
        <v>1283</v>
      </c>
      <c r="I55" s="101" t="s">
        <v>1283</v>
      </c>
      <c r="J55" s="101" t="s">
        <v>1283</v>
      </c>
      <c r="K55" s="101" t="s">
        <v>1283</v>
      </c>
      <c r="L55" s="101" t="s">
        <v>1283</v>
      </c>
      <c r="M55" s="101" t="s">
        <v>1283</v>
      </c>
      <c r="N55" s="101" t="s">
        <v>1283</v>
      </c>
    </row>
    <row r="56" spans="1:14">
      <c r="A56" t="s">
        <v>190</v>
      </c>
      <c r="B56" s="100" t="s">
        <v>1283</v>
      </c>
      <c r="C56" s="100" t="s">
        <v>1283</v>
      </c>
      <c r="D56" s="101" t="s">
        <v>1283</v>
      </c>
      <c r="E56" s="101" t="s">
        <v>1283</v>
      </c>
      <c r="F56" s="101" t="s">
        <v>1283</v>
      </c>
      <c r="G56" s="101" t="s">
        <v>1283</v>
      </c>
      <c r="H56" s="101" t="s">
        <v>1283</v>
      </c>
      <c r="I56" s="101" t="s">
        <v>1283</v>
      </c>
      <c r="J56" s="101" t="s">
        <v>1283</v>
      </c>
      <c r="K56" s="101" t="s">
        <v>1283</v>
      </c>
      <c r="L56" s="101" t="s">
        <v>1283</v>
      </c>
      <c r="M56" s="101" t="s">
        <v>1283</v>
      </c>
      <c r="N56" s="101" t="s">
        <v>1283</v>
      </c>
    </row>
    <row r="57" spans="1:14">
      <c r="A57" t="s">
        <v>191</v>
      </c>
      <c r="B57" s="100" t="s">
        <v>1283</v>
      </c>
      <c r="C57" s="100" t="s">
        <v>1283</v>
      </c>
      <c r="D57" s="101" t="s">
        <v>1283</v>
      </c>
      <c r="E57" s="101" t="s">
        <v>1283</v>
      </c>
      <c r="F57" s="101" t="s">
        <v>1283</v>
      </c>
      <c r="G57" s="101" t="s">
        <v>1283</v>
      </c>
      <c r="H57" s="101" t="s">
        <v>1283</v>
      </c>
      <c r="I57" s="101" t="s">
        <v>1283</v>
      </c>
      <c r="J57" s="101" t="s">
        <v>1283</v>
      </c>
      <c r="K57" s="101" t="s">
        <v>1283</v>
      </c>
      <c r="L57" s="101" t="s">
        <v>1283</v>
      </c>
      <c r="M57" s="101" t="s">
        <v>1283</v>
      </c>
      <c r="N57" s="101" t="s">
        <v>1283</v>
      </c>
    </row>
    <row r="58" spans="1:14">
      <c r="A58" t="s">
        <v>192</v>
      </c>
      <c r="B58" s="100" t="s">
        <v>1283</v>
      </c>
      <c r="C58" s="100" t="s">
        <v>1283</v>
      </c>
      <c r="D58" s="101" t="s">
        <v>1283</v>
      </c>
      <c r="E58" s="101" t="s">
        <v>1283</v>
      </c>
      <c r="F58" s="101" t="s">
        <v>1283</v>
      </c>
      <c r="G58" s="101" t="s">
        <v>1283</v>
      </c>
      <c r="H58" s="101" t="s">
        <v>1283</v>
      </c>
      <c r="I58" s="101" t="s">
        <v>1283</v>
      </c>
      <c r="J58" s="101" t="s">
        <v>1283</v>
      </c>
      <c r="K58" s="101" t="s">
        <v>1283</v>
      </c>
      <c r="L58" s="101" t="s">
        <v>1283</v>
      </c>
      <c r="M58" s="101" t="s">
        <v>1283</v>
      </c>
      <c r="N58" s="101" t="s">
        <v>1283</v>
      </c>
    </row>
    <row r="59" spans="1:14">
      <c r="A59" t="s">
        <v>193</v>
      </c>
      <c r="B59" s="100" t="s">
        <v>1283</v>
      </c>
      <c r="C59" s="100" t="s">
        <v>1283</v>
      </c>
      <c r="D59" s="101" t="s">
        <v>1283</v>
      </c>
      <c r="E59" s="101" t="s">
        <v>1283</v>
      </c>
      <c r="F59" s="101" t="s">
        <v>1283</v>
      </c>
      <c r="G59" s="101" t="s">
        <v>1283</v>
      </c>
      <c r="H59" s="101" t="s">
        <v>1283</v>
      </c>
      <c r="I59" s="101" t="s">
        <v>1283</v>
      </c>
      <c r="J59" s="101" t="s">
        <v>1283</v>
      </c>
      <c r="K59" s="101" t="s">
        <v>1283</v>
      </c>
      <c r="L59" s="101" t="s">
        <v>1283</v>
      </c>
      <c r="M59" s="101" t="s">
        <v>1283</v>
      </c>
      <c r="N59" s="101" t="s">
        <v>1283</v>
      </c>
    </row>
    <row r="60" spans="1:14" hidden="1">
      <c r="D60" s="13"/>
      <c r="E60" s="13"/>
      <c r="F60" s="13"/>
    </row>
    <row r="61" spans="1:14" hidden="1">
      <c r="D61" s="13"/>
      <c r="E61" s="13"/>
      <c r="F61" s="13"/>
    </row>
    <row r="62" spans="1:14" hidden="1">
      <c r="D62" s="13"/>
      <c r="E62" s="13"/>
      <c r="F62" s="13"/>
    </row>
    <row r="63" spans="1:14" hidden="1">
      <c r="D63" s="13"/>
      <c r="E63" s="13"/>
      <c r="F63" s="13"/>
    </row>
    <row r="64" spans="1:14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A248" s="13"/>
      <c r="D248" s="13"/>
      <c r="E248" s="13"/>
      <c r="F248" s="13"/>
    </row>
    <row r="249" spans="1:6" hidden="1">
      <c r="A249" s="13"/>
      <c r="D249" s="13"/>
      <c r="E249" s="13"/>
      <c r="F249" s="13"/>
    </row>
    <row r="250" spans="1:6" hidden="1">
      <c r="A250" s="15"/>
      <c r="D250" s="13"/>
      <c r="E250" s="13"/>
      <c r="F250" s="13"/>
    </row>
    <row r="251" spans="1:6" hidden="1">
      <c r="D251" s="13"/>
      <c r="E251" s="13"/>
      <c r="F251" s="13"/>
    </row>
    <row r="252" spans="1:6" hidden="1"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A269" s="13"/>
      <c r="D269" s="13"/>
      <c r="E269" s="13"/>
      <c r="F269" s="13"/>
    </row>
    <row r="270" spans="1:6" hidden="1">
      <c r="A270" s="13"/>
      <c r="D270" s="13"/>
      <c r="E270" s="13"/>
      <c r="F270" s="13"/>
    </row>
    <row r="271" spans="1:6" hidden="1">
      <c r="A271" s="15"/>
      <c r="D271" s="13"/>
      <c r="E271" s="13"/>
      <c r="F271" s="13"/>
    </row>
    <row r="272" spans="1:6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1282</v>
      </c>
    </row>
    <row r="2" spans="1:15" s="1" customFormat="1">
      <c r="A2" s="2" t="s">
        <v>1</v>
      </c>
      <c r="B2" s="9" t="s">
        <v>735</v>
      </c>
    </row>
    <row r="3" spans="1:15" s="1" customFormat="1">
      <c r="A3" s="2" t="s">
        <v>2</v>
      </c>
      <c r="B3" s="61" t="s">
        <v>736</v>
      </c>
    </row>
    <row r="4" spans="1:15" s="1" customFormat="1">
      <c r="A4" s="2" t="s">
        <v>3</v>
      </c>
      <c r="B4" s="62" t="s">
        <v>156</v>
      </c>
    </row>
    <row r="5" spans="1:15" ht="18.75">
      <c r="A5" s="76" t="s">
        <v>153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8"/>
    </row>
    <row r="6" spans="1:15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50</v>
      </c>
      <c r="G6" s="32" t="s">
        <v>146</v>
      </c>
      <c r="H6" s="32" t="s">
        <v>147</v>
      </c>
      <c r="I6" s="102" t="s">
        <v>151</v>
      </c>
      <c r="J6" s="32" t="s">
        <v>53</v>
      </c>
      <c r="K6" s="32" t="s">
        <v>69</v>
      </c>
      <c r="L6" s="32" t="s">
        <v>54</v>
      </c>
      <c r="M6" s="32" t="s">
        <v>142</v>
      </c>
      <c r="O6" s="13"/>
    </row>
    <row r="7" spans="1:15" s="15" customFormat="1">
      <c r="A7" s="93" t="s">
        <v>1283</v>
      </c>
      <c r="B7" s="94" t="s">
        <v>1283</v>
      </c>
      <c r="C7" s="94" t="s">
        <v>1283</v>
      </c>
      <c r="D7" s="94" t="s">
        <v>1283</v>
      </c>
      <c r="E7" s="94" t="s">
        <v>1283</v>
      </c>
      <c r="F7" s="94" t="s">
        <v>1283</v>
      </c>
      <c r="G7" s="20" t="s">
        <v>143</v>
      </c>
      <c r="H7" s="94" t="s">
        <v>1283</v>
      </c>
      <c r="I7" s="16" t="s">
        <v>144</v>
      </c>
      <c r="J7" s="20" t="s">
        <v>6</v>
      </c>
      <c r="K7" s="20" t="s">
        <v>7</v>
      </c>
      <c r="L7" s="28" t="s">
        <v>7</v>
      </c>
      <c r="M7" s="28" t="s">
        <v>7</v>
      </c>
    </row>
    <row r="8" spans="1:15" s="17" customFormat="1" ht="20.25">
      <c r="A8" s="95" t="s">
        <v>1283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23" t="s">
        <v>73</v>
      </c>
      <c r="N8" s="24"/>
    </row>
    <row r="9" spans="1:15" s="17" customFormat="1" ht="20.25">
      <c r="A9" s="18" t="s">
        <v>152</v>
      </c>
      <c r="B9" s="96" t="s">
        <v>1283</v>
      </c>
      <c r="C9" s="96" t="s">
        <v>1283</v>
      </c>
      <c r="D9" s="96" t="s">
        <v>1283</v>
      </c>
      <c r="E9" s="96" t="s">
        <v>1283</v>
      </c>
      <c r="F9" s="96" t="s">
        <v>1283</v>
      </c>
      <c r="G9" s="52">
        <v>1007729.68</v>
      </c>
      <c r="H9" s="96" t="s">
        <v>1283</v>
      </c>
      <c r="I9" s="52">
        <v>134.72997330000001</v>
      </c>
      <c r="J9" s="52">
        <v>185599.30155887161</v>
      </c>
      <c r="K9" s="96" t="s">
        <v>1283</v>
      </c>
      <c r="L9" s="53">
        <v>1</v>
      </c>
      <c r="M9" s="53">
        <v>0.53920000000000001</v>
      </c>
      <c r="N9" s="24"/>
    </row>
    <row r="10" spans="1:15">
      <c r="A10" s="56" t="s">
        <v>161</v>
      </c>
      <c r="B10" s="100" t="s">
        <v>1283</v>
      </c>
      <c r="C10" s="101" t="s">
        <v>1283</v>
      </c>
      <c r="D10" s="101" t="s">
        <v>1283</v>
      </c>
      <c r="E10" s="101" t="s">
        <v>1283</v>
      </c>
      <c r="F10" s="101" t="s">
        <v>1283</v>
      </c>
      <c r="G10" s="58">
        <v>0</v>
      </c>
      <c r="H10" s="101" t="s">
        <v>1283</v>
      </c>
      <c r="I10" s="58">
        <v>0</v>
      </c>
      <c r="J10" s="58">
        <v>0</v>
      </c>
      <c r="K10" s="101" t="s">
        <v>1283</v>
      </c>
      <c r="L10" s="57">
        <v>0</v>
      </c>
      <c r="M10" s="57">
        <v>0</v>
      </c>
    </row>
    <row r="11" spans="1:15">
      <c r="A11" s="56" t="s">
        <v>504</v>
      </c>
      <c r="B11" s="100" t="s">
        <v>1283</v>
      </c>
      <c r="C11" s="101" t="s">
        <v>1283</v>
      </c>
      <c r="D11" s="101" t="s">
        <v>1283</v>
      </c>
      <c r="E11" s="101" t="s">
        <v>1283</v>
      </c>
      <c r="F11" s="101" t="s">
        <v>1283</v>
      </c>
      <c r="G11" s="58">
        <v>0</v>
      </c>
      <c r="H11" s="101" t="s">
        <v>1283</v>
      </c>
      <c r="I11" s="58">
        <v>0</v>
      </c>
      <c r="J11" s="58">
        <v>0</v>
      </c>
      <c r="K11" s="101" t="s">
        <v>1283</v>
      </c>
      <c r="L11" s="57">
        <v>0</v>
      </c>
      <c r="M11" s="57">
        <v>0</v>
      </c>
    </row>
    <row r="12" spans="1:15">
      <c r="A12" t="s">
        <v>167</v>
      </c>
      <c r="B12" t="s">
        <v>167</v>
      </c>
      <c r="C12" s="101" t="s">
        <v>1283</v>
      </c>
      <c r="D12" s="101" t="s">
        <v>1283</v>
      </c>
      <c r="E12" t="s">
        <v>167</v>
      </c>
      <c r="F12" t="s">
        <v>167</v>
      </c>
      <c r="G12" s="54">
        <v>0</v>
      </c>
      <c r="H12" s="54">
        <v>0</v>
      </c>
      <c r="I12" s="101" t="s">
        <v>1283</v>
      </c>
      <c r="J12" s="54">
        <v>0</v>
      </c>
      <c r="K12" s="55">
        <v>0</v>
      </c>
      <c r="L12" s="55">
        <v>0</v>
      </c>
      <c r="M12" s="55">
        <v>0</v>
      </c>
    </row>
    <row r="13" spans="1:15">
      <c r="A13" s="56" t="s">
        <v>505</v>
      </c>
      <c r="B13" s="100" t="s">
        <v>1283</v>
      </c>
      <c r="C13" s="101" t="s">
        <v>1283</v>
      </c>
      <c r="D13" s="101" t="s">
        <v>1283</v>
      </c>
      <c r="E13" s="101" t="s">
        <v>1283</v>
      </c>
      <c r="F13" s="101" t="s">
        <v>1283</v>
      </c>
      <c r="G13" s="58">
        <v>0</v>
      </c>
      <c r="H13" s="101" t="s">
        <v>1283</v>
      </c>
      <c r="I13" s="58">
        <v>0</v>
      </c>
      <c r="J13" s="58">
        <v>0</v>
      </c>
      <c r="K13" s="101" t="s">
        <v>1283</v>
      </c>
      <c r="L13" s="57">
        <v>0</v>
      </c>
      <c r="M13" s="57">
        <v>0</v>
      </c>
    </row>
    <row r="14" spans="1:15">
      <c r="A14" t="s">
        <v>167</v>
      </c>
      <c r="B14" t="s">
        <v>167</v>
      </c>
      <c r="C14" s="101" t="s">
        <v>1283</v>
      </c>
      <c r="D14" s="101" t="s">
        <v>1283</v>
      </c>
      <c r="E14" t="s">
        <v>167</v>
      </c>
      <c r="F14" t="s">
        <v>167</v>
      </c>
      <c r="G14" s="54">
        <v>0</v>
      </c>
      <c r="H14" s="54">
        <v>0</v>
      </c>
      <c r="I14" s="101" t="s">
        <v>1283</v>
      </c>
      <c r="J14" s="54">
        <v>0</v>
      </c>
      <c r="K14" s="55">
        <v>0</v>
      </c>
      <c r="L14" s="55">
        <v>0</v>
      </c>
      <c r="M14" s="55">
        <v>0</v>
      </c>
    </row>
    <row r="15" spans="1:15">
      <c r="A15" s="56" t="s">
        <v>506</v>
      </c>
      <c r="B15" s="100" t="s">
        <v>1283</v>
      </c>
      <c r="C15" s="101" t="s">
        <v>1283</v>
      </c>
      <c r="D15" s="101" t="s">
        <v>1283</v>
      </c>
      <c r="E15" s="101" t="s">
        <v>1283</v>
      </c>
      <c r="F15" s="101" t="s">
        <v>1283</v>
      </c>
      <c r="G15" s="58">
        <v>0</v>
      </c>
      <c r="H15" s="101" t="s">
        <v>1283</v>
      </c>
      <c r="I15" s="58">
        <v>0</v>
      </c>
      <c r="J15" s="58">
        <v>0</v>
      </c>
      <c r="K15" s="101" t="s">
        <v>1283</v>
      </c>
      <c r="L15" s="57">
        <v>0</v>
      </c>
      <c r="M15" s="57">
        <v>0</v>
      </c>
    </row>
    <row r="16" spans="1:15">
      <c r="A16" t="s">
        <v>167</v>
      </c>
      <c r="B16" t="s">
        <v>167</v>
      </c>
      <c r="C16" s="101" t="s">
        <v>1283</v>
      </c>
      <c r="D16" s="101" t="s">
        <v>1283</v>
      </c>
      <c r="E16" t="s">
        <v>167</v>
      </c>
      <c r="F16" t="s">
        <v>167</v>
      </c>
      <c r="G16" s="54">
        <v>0</v>
      </c>
      <c r="H16" s="54">
        <v>0</v>
      </c>
      <c r="I16" s="101" t="s">
        <v>1283</v>
      </c>
      <c r="J16" s="54">
        <v>0</v>
      </c>
      <c r="K16" s="55">
        <v>0</v>
      </c>
      <c r="L16" s="55">
        <v>0</v>
      </c>
      <c r="M16" s="55">
        <v>0</v>
      </c>
    </row>
    <row r="17" spans="1:13">
      <c r="A17" s="56" t="s">
        <v>507</v>
      </c>
      <c r="B17" s="100" t="s">
        <v>1283</v>
      </c>
      <c r="C17" s="101" t="s">
        <v>1283</v>
      </c>
      <c r="D17" s="101" t="s">
        <v>1283</v>
      </c>
      <c r="E17" s="101" t="s">
        <v>1283</v>
      </c>
      <c r="F17" s="101" t="s">
        <v>1283</v>
      </c>
      <c r="G17" s="58">
        <v>0</v>
      </c>
      <c r="H17" s="101" t="s">
        <v>1283</v>
      </c>
      <c r="I17" s="58">
        <v>0</v>
      </c>
      <c r="J17" s="58">
        <v>0</v>
      </c>
      <c r="K17" s="101" t="s">
        <v>1283</v>
      </c>
      <c r="L17" s="57">
        <v>0</v>
      </c>
      <c r="M17" s="57">
        <v>0</v>
      </c>
    </row>
    <row r="18" spans="1:13">
      <c r="A18" t="s">
        <v>167</v>
      </c>
      <c r="B18" t="s">
        <v>167</v>
      </c>
      <c r="C18" s="101" t="s">
        <v>1283</v>
      </c>
      <c r="D18" s="101" t="s">
        <v>1283</v>
      </c>
      <c r="E18" t="s">
        <v>167</v>
      </c>
      <c r="F18" t="s">
        <v>167</v>
      </c>
      <c r="G18" s="54">
        <v>0</v>
      </c>
      <c r="H18" s="54">
        <v>0</v>
      </c>
      <c r="I18" s="101" t="s">
        <v>1283</v>
      </c>
      <c r="J18" s="54">
        <v>0</v>
      </c>
      <c r="K18" s="55">
        <v>0</v>
      </c>
      <c r="L18" s="55">
        <v>0</v>
      </c>
      <c r="M18" s="55">
        <v>0</v>
      </c>
    </row>
    <row r="19" spans="1:13">
      <c r="A19" s="56" t="s">
        <v>198</v>
      </c>
      <c r="B19" s="100" t="s">
        <v>1283</v>
      </c>
      <c r="C19" s="101" t="s">
        <v>1283</v>
      </c>
      <c r="D19" s="101" t="s">
        <v>1283</v>
      </c>
      <c r="E19" s="101" t="s">
        <v>1283</v>
      </c>
      <c r="F19" s="101" t="s">
        <v>1283</v>
      </c>
      <c r="G19" s="58">
        <v>0</v>
      </c>
      <c r="H19" s="101" t="s">
        <v>1283</v>
      </c>
      <c r="I19" s="58">
        <v>0</v>
      </c>
      <c r="J19" s="58">
        <v>0</v>
      </c>
      <c r="K19" s="101" t="s">
        <v>1283</v>
      </c>
      <c r="L19" s="57">
        <v>0</v>
      </c>
      <c r="M19" s="57">
        <v>0</v>
      </c>
    </row>
    <row r="20" spans="1:13">
      <c r="A20" t="s">
        <v>167</v>
      </c>
      <c r="B20" t="s">
        <v>167</v>
      </c>
      <c r="C20" s="101" t="s">
        <v>1283</v>
      </c>
      <c r="D20" s="101" t="s">
        <v>1283</v>
      </c>
      <c r="E20" t="s">
        <v>167</v>
      </c>
      <c r="F20" t="s">
        <v>167</v>
      </c>
      <c r="G20" s="54">
        <v>0</v>
      </c>
      <c r="H20" s="54">
        <v>0</v>
      </c>
      <c r="I20" s="101" t="s">
        <v>1283</v>
      </c>
      <c r="J20" s="54">
        <v>0</v>
      </c>
      <c r="K20" s="55">
        <v>0</v>
      </c>
      <c r="L20" s="55">
        <v>0</v>
      </c>
      <c r="M20" s="55">
        <v>0</v>
      </c>
    </row>
    <row r="21" spans="1:13">
      <c r="A21" s="56" t="s">
        <v>508</v>
      </c>
      <c r="B21" s="100" t="s">
        <v>1283</v>
      </c>
      <c r="C21" s="101" t="s">
        <v>1283</v>
      </c>
      <c r="D21" s="101" t="s">
        <v>1283</v>
      </c>
      <c r="E21" s="101" t="s">
        <v>1283</v>
      </c>
      <c r="F21" s="101" t="s">
        <v>1283</v>
      </c>
      <c r="G21" s="58">
        <v>0</v>
      </c>
      <c r="H21" s="101" t="s">
        <v>1283</v>
      </c>
      <c r="I21" s="58">
        <v>0</v>
      </c>
      <c r="J21" s="58">
        <v>0</v>
      </c>
      <c r="K21" s="101" t="s">
        <v>1283</v>
      </c>
      <c r="L21" s="57">
        <v>0</v>
      </c>
      <c r="M21" s="57">
        <v>0</v>
      </c>
    </row>
    <row r="22" spans="1:13">
      <c r="A22" t="s">
        <v>167</v>
      </c>
      <c r="B22" t="s">
        <v>167</v>
      </c>
      <c r="C22" s="101" t="s">
        <v>1283</v>
      </c>
      <c r="D22" s="101" t="s">
        <v>1283</v>
      </c>
      <c r="E22" t="s">
        <v>167</v>
      </c>
      <c r="F22" t="s">
        <v>167</v>
      </c>
      <c r="G22" s="54">
        <v>0</v>
      </c>
      <c r="H22" s="54">
        <v>0</v>
      </c>
      <c r="I22" s="101" t="s">
        <v>1283</v>
      </c>
      <c r="J22" s="54">
        <v>0</v>
      </c>
      <c r="K22" s="55">
        <v>0</v>
      </c>
      <c r="L22" s="55">
        <v>0</v>
      </c>
      <c r="M22" s="55">
        <v>0</v>
      </c>
    </row>
    <row r="23" spans="1:13">
      <c r="A23" s="56" t="s">
        <v>173</v>
      </c>
      <c r="B23" s="100" t="s">
        <v>1283</v>
      </c>
      <c r="C23" s="101" t="s">
        <v>1283</v>
      </c>
      <c r="D23" s="101" t="s">
        <v>1283</v>
      </c>
      <c r="E23" s="101" t="s">
        <v>1283</v>
      </c>
      <c r="F23" s="101" t="s">
        <v>1283</v>
      </c>
      <c r="G23" s="58">
        <v>1007729.68</v>
      </c>
      <c r="H23" s="101" t="s">
        <v>1283</v>
      </c>
      <c r="I23" s="58">
        <v>134.72997330000001</v>
      </c>
      <c r="J23" s="58">
        <v>185599.30155887161</v>
      </c>
      <c r="K23" s="101" t="s">
        <v>1283</v>
      </c>
      <c r="L23" s="57">
        <v>1</v>
      </c>
      <c r="M23" s="57">
        <v>0.53920000000000001</v>
      </c>
    </row>
    <row r="24" spans="1:13">
      <c r="A24" s="56" t="s">
        <v>509</v>
      </c>
      <c r="B24" s="100" t="s">
        <v>1283</v>
      </c>
      <c r="C24" s="101" t="s">
        <v>1283</v>
      </c>
      <c r="D24" s="101" t="s">
        <v>1283</v>
      </c>
      <c r="E24" s="101" t="s">
        <v>1283</v>
      </c>
      <c r="F24" s="101" t="s">
        <v>1283</v>
      </c>
      <c r="G24" s="58">
        <v>523922.68</v>
      </c>
      <c r="H24" s="101" t="s">
        <v>1283</v>
      </c>
      <c r="I24" s="58">
        <v>0.10335</v>
      </c>
      <c r="J24" s="58">
        <v>57442.487917434599</v>
      </c>
      <c r="K24" s="101" t="s">
        <v>1283</v>
      </c>
      <c r="L24" s="57">
        <v>0.3095</v>
      </c>
      <c r="M24" s="57">
        <v>0.16689999999999999</v>
      </c>
    </row>
    <row r="25" spans="1:13">
      <c r="A25" t="s">
        <v>510</v>
      </c>
      <c r="B25" t="s">
        <v>511</v>
      </c>
      <c r="C25" t="s">
        <v>436</v>
      </c>
      <c r="D25" s="99" t="s">
        <v>1283</v>
      </c>
      <c r="E25" t="s">
        <v>512</v>
      </c>
      <c r="F25" t="s">
        <v>98</v>
      </c>
      <c r="G25" s="54">
        <v>2450.65</v>
      </c>
      <c r="H25" s="54">
        <v>5335</v>
      </c>
      <c r="I25" s="54">
        <v>0</v>
      </c>
      <c r="J25" s="54">
        <v>474.2018777925</v>
      </c>
      <c r="K25" s="55">
        <v>0</v>
      </c>
      <c r="L25" s="55">
        <v>2.5999999999999999E-3</v>
      </c>
      <c r="M25" s="55">
        <v>1.4E-3</v>
      </c>
    </row>
    <row r="26" spans="1:13">
      <c r="A26" t="s">
        <v>513</v>
      </c>
      <c r="B26" t="s">
        <v>514</v>
      </c>
      <c r="C26" t="s">
        <v>436</v>
      </c>
      <c r="D26" s="99" t="s">
        <v>1283</v>
      </c>
      <c r="E26" t="s">
        <v>512</v>
      </c>
      <c r="F26" t="s">
        <v>98</v>
      </c>
      <c r="G26" s="54">
        <v>5929.52</v>
      </c>
      <c r="H26" s="54">
        <v>6333</v>
      </c>
      <c r="I26" s="54">
        <v>0</v>
      </c>
      <c r="J26" s="54">
        <v>1361.9983513032</v>
      </c>
      <c r="K26" s="55">
        <v>0</v>
      </c>
      <c r="L26" s="55">
        <v>7.3000000000000001E-3</v>
      </c>
      <c r="M26" s="55">
        <v>4.0000000000000001E-3</v>
      </c>
    </row>
    <row r="27" spans="1:13">
      <c r="A27" t="s">
        <v>515</v>
      </c>
      <c r="B27" t="s">
        <v>516</v>
      </c>
      <c r="C27" t="s">
        <v>105</v>
      </c>
      <c r="D27" s="99" t="s">
        <v>1283</v>
      </c>
      <c r="E27" t="s">
        <v>512</v>
      </c>
      <c r="F27" t="s">
        <v>98</v>
      </c>
      <c r="G27" s="54">
        <v>17651.560000000001</v>
      </c>
      <c r="H27" s="54">
        <v>6579.6</v>
      </c>
      <c r="I27" s="54">
        <v>0</v>
      </c>
      <c r="J27" s="54">
        <v>4212.4052054635204</v>
      </c>
      <c r="K27" s="55">
        <v>4.0000000000000002E-4</v>
      </c>
      <c r="L27" s="55">
        <v>2.2700000000000001E-2</v>
      </c>
      <c r="M27" s="55">
        <v>1.2200000000000001E-2</v>
      </c>
    </row>
    <row r="28" spans="1:13">
      <c r="A28" t="s">
        <v>517</v>
      </c>
      <c r="B28" t="s">
        <v>518</v>
      </c>
      <c r="C28" t="s">
        <v>105</v>
      </c>
      <c r="D28" s="99" t="s">
        <v>1283</v>
      </c>
      <c r="E28" t="s">
        <v>512</v>
      </c>
      <c r="F28" t="s">
        <v>98</v>
      </c>
      <c r="G28" s="54">
        <v>13435.8</v>
      </c>
      <c r="H28" s="54">
        <v>1866.48</v>
      </c>
      <c r="I28" s="54">
        <v>0</v>
      </c>
      <c r="J28" s="54">
        <v>909.56643745967995</v>
      </c>
      <c r="K28" s="55">
        <v>0</v>
      </c>
      <c r="L28" s="55">
        <v>4.8999999999999998E-3</v>
      </c>
      <c r="M28" s="55">
        <v>2.5999999999999999E-3</v>
      </c>
    </row>
    <row r="29" spans="1:13">
      <c r="A29" t="s">
        <v>519</v>
      </c>
      <c r="B29" t="s">
        <v>520</v>
      </c>
      <c r="C29" t="s">
        <v>105</v>
      </c>
      <c r="D29" s="99" t="s">
        <v>1283</v>
      </c>
      <c r="E29" t="s">
        <v>512</v>
      </c>
      <c r="F29" t="s">
        <v>98</v>
      </c>
      <c r="G29" s="54">
        <v>1909.88</v>
      </c>
      <c r="H29" s="54">
        <v>4831.8</v>
      </c>
      <c r="I29" s="54">
        <v>0</v>
      </c>
      <c r="J29" s="54">
        <v>334.70529733367999</v>
      </c>
      <c r="K29" s="55">
        <v>1E-4</v>
      </c>
      <c r="L29" s="55">
        <v>1.8E-3</v>
      </c>
      <c r="M29" s="55">
        <v>1E-3</v>
      </c>
    </row>
    <row r="30" spans="1:13">
      <c r="A30" t="s">
        <v>521</v>
      </c>
      <c r="B30" t="s">
        <v>522</v>
      </c>
      <c r="C30" t="s">
        <v>436</v>
      </c>
      <c r="D30" s="99" t="s">
        <v>1283</v>
      </c>
      <c r="E30" t="s">
        <v>512</v>
      </c>
      <c r="F30" t="s">
        <v>98</v>
      </c>
      <c r="G30" s="54">
        <v>1524.11</v>
      </c>
      <c r="H30" s="54">
        <v>40564</v>
      </c>
      <c r="I30" s="54">
        <v>0</v>
      </c>
      <c r="J30" s="54">
        <v>2242.3564089107999</v>
      </c>
      <c r="K30" s="55">
        <v>1E-4</v>
      </c>
      <c r="L30" s="55">
        <v>1.21E-2</v>
      </c>
      <c r="M30" s="55">
        <v>6.4999999999999997E-3</v>
      </c>
    </row>
    <row r="31" spans="1:13">
      <c r="A31" t="s">
        <v>523</v>
      </c>
      <c r="B31" t="s">
        <v>524</v>
      </c>
      <c r="C31" t="s">
        <v>525</v>
      </c>
      <c r="D31" s="99" t="s">
        <v>1283</v>
      </c>
      <c r="E31" t="s">
        <v>512</v>
      </c>
      <c r="F31" t="s">
        <v>98</v>
      </c>
      <c r="G31" s="54">
        <v>113784.27</v>
      </c>
      <c r="H31" s="54">
        <v>855.34999999999877</v>
      </c>
      <c r="I31" s="54">
        <v>0</v>
      </c>
      <c r="J31" s="54">
        <v>3529.9913637450099</v>
      </c>
      <c r="K31" s="55">
        <v>1E-4</v>
      </c>
      <c r="L31" s="55">
        <v>1.9E-2</v>
      </c>
      <c r="M31" s="55">
        <v>1.03E-2</v>
      </c>
    </row>
    <row r="32" spans="1:13">
      <c r="A32" t="s">
        <v>526</v>
      </c>
      <c r="B32" t="s">
        <v>527</v>
      </c>
      <c r="C32" t="s">
        <v>525</v>
      </c>
      <c r="D32" s="99" t="s">
        <v>1283</v>
      </c>
      <c r="E32" t="s">
        <v>512</v>
      </c>
      <c r="F32" t="s">
        <v>98</v>
      </c>
      <c r="G32" s="54">
        <v>32867.75</v>
      </c>
      <c r="H32" s="54">
        <v>1064</v>
      </c>
      <c r="I32" s="54">
        <v>0</v>
      </c>
      <c r="J32" s="54">
        <v>1268.40854322</v>
      </c>
      <c r="K32" s="55">
        <v>1E-4</v>
      </c>
      <c r="L32" s="55">
        <v>6.7999999999999996E-3</v>
      </c>
      <c r="M32" s="55">
        <v>3.7000000000000002E-3</v>
      </c>
    </row>
    <row r="33" spans="1:13">
      <c r="A33" t="s">
        <v>528</v>
      </c>
      <c r="B33" t="s">
        <v>529</v>
      </c>
      <c r="C33" t="s">
        <v>105</v>
      </c>
      <c r="D33" s="99" t="s">
        <v>1283</v>
      </c>
      <c r="E33" t="s">
        <v>512</v>
      </c>
      <c r="F33" t="s">
        <v>98</v>
      </c>
      <c r="G33" s="54">
        <v>5804.67</v>
      </c>
      <c r="H33" s="54">
        <v>4281.5</v>
      </c>
      <c r="I33" s="54">
        <v>0</v>
      </c>
      <c r="J33" s="54">
        <v>901.40723332335006</v>
      </c>
      <c r="K33" s="55">
        <v>1E-4</v>
      </c>
      <c r="L33" s="55">
        <v>4.8999999999999998E-3</v>
      </c>
      <c r="M33" s="55">
        <v>2.5999999999999999E-3</v>
      </c>
    </row>
    <row r="34" spans="1:13">
      <c r="A34" t="s">
        <v>530</v>
      </c>
      <c r="B34" t="s">
        <v>531</v>
      </c>
      <c r="C34" t="s">
        <v>525</v>
      </c>
      <c r="D34" s="99" t="s">
        <v>1283</v>
      </c>
      <c r="E34" t="s">
        <v>512</v>
      </c>
      <c r="F34" t="s">
        <v>98</v>
      </c>
      <c r="G34" s="54">
        <v>36232.89</v>
      </c>
      <c r="H34" s="54">
        <v>491.97</v>
      </c>
      <c r="I34" s="54">
        <v>0</v>
      </c>
      <c r="J34" s="54">
        <v>646.53069977999098</v>
      </c>
      <c r="K34" s="55">
        <v>2.9999999999999997E-4</v>
      </c>
      <c r="L34" s="55">
        <v>3.5000000000000001E-3</v>
      </c>
      <c r="M34" s="55">
        <v>1.9E-3</v>
      </c>
    </row>
    <row r="35" spans="1:13">
      <c r="A35" t="s">
        <v>532</v>
      </c>
      <c r="B35" t="s">
        <v>533</v>
      </c>
      <c r="C35" t="s">
        <v>525</v>
      </c>
      <c r="D35" s="99" t="s">
        <v>1283</v>
      </c>
      <c r="E35" t="s">
        <v>512</v>
      </c>
      <c r="F35" t="s">
        <v>98</v>
      </c>
      <c r="G35" s="54">
        <v>4232.83</v>
      </c>
      <c r="H35" s="54">
        <v>3962.75</v>
      </c>
      <c r="I35" s="54">
        <v>0</v>
      </c>
      <c r="J35" s="54">
        <v>608.38017968227496</v>
      </c>
      <c r="K35" s="55">
        <v>0</v>
      </c>
      <c r="L35" s="55">
        <v>3.3E-3</v>
      </c>
      <c r="M35" s="55">
        <v>1.8E-3</v>
      </c>
    </row>
    <row r="36" spans="1:13">
      <c r="A36" t="s">
        <v>534</v>
      </c>
      <c r="B36" t="s">
        <v>535</v>
      </c>
      <c r="C36" t="s">
        <v>105</v>
      </c>
      <c r="D36" s="99" t="s">
        <v>1283</v>
      </c>
      <c r="E36" t="s">
        <v>512</v>
      </c>
      <c r="F36" t="s">
        <v>100</v>
      </c>
      <c r="G36" s="54">
        <v>32201.51</v>
      </c>
      <c r="H36" s="54">
        <v>690</v>
      </c>
      <c r="I36" s="54">
        <v>0</v>
      </c>
      <c r="J36" s="54">
        <v>891.33908486040002</v>
      </c>
      <c r="K36" s="55">
        <v>2.0000000000000001E-4</v>
      </c>
      <c r="L36" s="55">
        <v>4.7999999999999996E-3</v>
      </c>
      <c r="M36" s="55">
        <v>2.5999999999999999E-3</v>
      </c>
    </row>
    <row r="37" spans="1:13">
      <c r="A37" t="s">
        <v>536</v>
      </c>
      <c r="B37" t="s">
        <v>537</v>
      </c>
      <c r="C37" t="s">
        <v>105</v>
      </c>
      <c r="D37" s="99" t="s">
        <v>1283</v>
      </c>
      <c r="E37" t="s">
        <v>512</v>
      </c>
      <c r="F37" t="s">
        <v>98</v>
      </c>
      <c r="G37" s="54">
        <v>20875.46</v>
      </c>
      <c r="H37" s="54">
        <v>772.45</v>
      </c>
      <c r="I37" s="54">
        <v>0</v>
      </c>
      <c r="J37" s="54">
        <v>584.86278402279004</v>
      </c>
      <c r="K37" s="55">
        <v>1E-4</v>
      </c>
      <c r="L37" s="55">
        <v>3.2000000000000002E-3</v>
      </c>
      <c r="M37" s="55">
        <v>1.6999999999999999E-3</v>
      </c>
    </row>
    <row r="38" spans="1:13">
      <c r="A38" t="s">
        <v>538</v>
      </c>
      <c r="B38" t="s">
        <v>539</v>
      </c>
      <c r="C38" t="s">
        <v>436</v>
      </c>
      <c r="D38" s="99" t="s">
        <v>1283</v>
      </c>
      <c r="E38" t="s">
        <v>512</v>
      </c>
      <c r="F38" t="s">
        <v>98</v>
      </c>
      <c r="G38" s="54">
        <v>777.28</v>
      </c>
      <c r="H38" s="54">
        <v>5397</v>
      </c>
      <c r="I38" s="54">
        <v>0</v>
      </c>
      <c r="J38" s="54">
        <v>152.1519304032</v>
      </c>
      <c r="K38" s="55">
        <v>0</v>
      </c>
      <c r="L38" s="55">
        <v>8.0000000000000004E-4</v>
      </c>
      <c r="M38" s="55">
        <v>4.0000000000000002E-4</v>
      </c>
    </row>
    <row r="39" spans="1:13">
      <c r="A39" t="s">
        <v>540</v>
      </c>
      <c r="B39" t="s">
        <v>541</v>
      </c>
      <c r="C39" t="s">
        <v>105</v>
      </c>
      <c r="D39" s="99" t="s">
        <v>1283</v>
      </c>
      <c r="E39" t="s">
        <v>512</v>
      </c>
      <c r="F39" t="s">
        <v>98</v>
      </c>
      <c r="G39" s="54">
        <v>21541.7</v>
      </c>
      <c r="H39" s="54">
        <v>567.15</v>
      </c>
      <c r="I39" s="54">
        <v>0</v>
      </c>
      <c r="J39" s="54">
        <v>443.12419687185002</v>
      </c>
      <c r="K39" s="55">
        <v>6.9999999999999999E-4</v>
      </c>
      <c r="L39" s="55">
        <v>2.3999999999999998E-3</v>
      </c>
      <c r="M39" s="55">
        <v>1.2999999999999999E-3</v>
      </c>
    </row>
    <row r="40" spans="1:13">
      <c r="A40" t="s">
        <v>542</v>
      </c>
      <c r="B40" t="s">
        <v>543</v>
      </c>
      <c r="C40" t="s">
        <v>105</v>
      </c>
      <c r="D40" s="99" t="s">
        <v>1283</v>
      </c>
      <c r="E40" t="s">
        <v>512</v>
      </c>
      <c r="F40" t="s">
        <v>100</v>
      </c>
      <c r="G40" s="54">
        <v>38027.629999999997</v>
      </c>
      <c r="H40" s="54">
        <v>2972.5</v>
      </c>
      <c r="I40" s="54">
        <v>0</v>
      </c>
      <c r="J40" s="54">
        <v>4534.5975141003</v>
      </c>
      <c r="K40" s="55">
        <v>2.0000000000000001E-4</v>
      </c>
      <c r="L40" s="55">
        <v>2.4400000000000002E-2</v>
      </c>
      <c r="M40" s="55">
        <v>1.32E-2</v>
      </c>
    </row>
    <row r="41" spans="1:13">
      <c r="A41" t="s">
        <v>544</v>
      </c>
      <c r="B41" t="s">
        <v>545</v>
      </c>
      <c r="C41" t="s">
        <v>436</v>
      </c>
      <c r="D41" s="99" t="s">
        <v>1283</v>
      </c>
      <c r="E41" t="s">
        <v>512</v>
      </c>
      <c r="F41" t="s">
        <v>98</v>
      </c>
      <c r="G41" s="54">
        <v>4746</v>
      </c>
      <c r="H41" s="54">
        <v>7266</v>
      </c>
      <c r="I41" s="54">
        <v>0</v>
      </c>
      <c r="J41" s="54">
        <v>1250.7504937199999</v>
      </c>
      <c r="K41" s="55">
        <v>0</v>
      </c>
      <c r="L41" s="55">
        <v>6.7000000000000002E-3</v>
      </c>
      <c r="M41" s="55">
        <v>3.5999999999999999E-3</v>
      </c>
    </row>
    <row r="42" spans="1:13">
      <c r="A42" t="s">
        <v>546</v>
      </c>
      <c r="B42" t="s">
        <v>547</v>
      </c>
      <c r="C42" t="s">
        <v>436</v>
      </c>
      <c r="D42" s="99" t="s">
        <v>1283</v>
      </c>
      <c r="E42" t="s">
        <v>512</v>
      </c>
      <c r="F42" t="s">
        <v>98</v>
      </c>
      <c r="G42" s="54">
        <v>6140.5</v>
      </c>
      <c r="H42" s="54">
        <v>3487.98</v>
      </c>
      <c r="I42" s="54">
        <v>0.10335</v>
      </c>
      <c r="J42" s="54">
        <v>776.93207696130003</v>
      </c>
      <c r="K42" s="55">
        <v>0</v>
      </c>
      <c r="L42" s="55">
        <v>4.1999999999999997E-3</v>
      </c>
      <c r="M42" s="55">
        <v>2.3E-3</v>
      </c>
    </row>
    <row r="43" spans="1:13">
      <c r="A43" t="s">
        <v>548</v>
      </c>
      <c r="B43" t="s">
        <v>549</v>
      </c>
      <c r="C43" t="s">
        <v>105</v>
      </c>
      <c r="D43" s="99" t="s">
        <v>1283</v>
      </c>
      <c r="E43" t="s">
        <v>512</v>
      </c>
      <c r="F43" t="s">
        <v>102</v>
      </c>
      <c r="G43" s="54">
        <v>8580.0300000000007</v>
      </c>
      <c r="H43" s="54">
        <v>5340</v>
      </c>
      <c r="I43" s="54">
        <v>0</v>
      </c>
      <c r="J43" s="54">
        <v>1254.9833132382</v>
      </c>
      <c r="K43" s="55">
        <v>1E-4</v>
      </c>
      <c r="L43" s="55">
        <v>6.7999999999999996E-3</v>
      </c>
      <c r="M43" s="55">
        <v>3.5999999999999999E-3</v>
      </c>
    </row>
    <row r="44" spans="1:13">
      <c r="A44" t="s">
        <v>550</v>
      </c>
      <c r="B44" t="s">
        <v>551</v>
      </c>
      <c r="C44" t="s">
        <v>525</v>
      </c>
      <c r="D44" s="99" t="s">
        <v>1283</v>
      </c>
      <c r="E44" t="s">
        <v>512</v>
      </c>
      <c r="F44" t="s">
        <v>98</v>
      </c>
      <c r="G44" s="54">
        <v>20764.419999999998</v>
      </c>
      <c r="H44" s="54">
        <v>1022.25</v>
      </c>
      <c r="I44" s="54">
        <v>0</v>
      </c>
      <c r="J44" s="54">
        <v>769.88255607315</v>
      </c>
      <c r="K44" s="55">
        <v>1E-4</v>
      </c>
      <c r="L44" s="55">
        <v>4.1000000000000003E-3</v>
      </c>
      <c r="M44" s="55">
        <v>2.2000000000000001E-3</v>
      </c>
    </row>
    <row r="45" spans="1:13">
      <c r="A45" t="s">
        <v>552</v>
      </c>
      <c r="B45" t="s">
        <v>553</v>
      </c>
      <c r="C45" t="s">
        <v>105</v>
      </c>
      <c r="D45" s="99" t="s">
        <v>1283</v>
      </c>
      <c r="E45" t="s">
        <v>512</v>
      </c>
      <c r="F45" t="s">
        <v>98</v>
      </c>
      <c r="G45" s="54">
        <v>2942.55</v>
      </c>
      <c r="H45" s="54">
        <v>4819</v>
      </c>
      <c r="I45" s="54">
        <v>0</v>
      </c>
      <c r="J45" s="54">
        <v>514.31398428149998</v>
      </c>
      <c r="K45" s="55">
        <v>2.9999999999999997E-4</v>
      </c>
      <c r="L45" s="55">
        <v>2.8E-3</v>
      </c>
      <c r="M45" s="55">
        <v>1.5E-3</v>
      </c>
    </row>
    <row r="46" spans="1:13">
      <c r="A46" t="s">
        <v>554</v>
      </c>
      <c r="B46" t="s">
        <v>555</v>
      </c>
      <c r="C46" t="s">
        <v>436</v>
      </c>
      <c r="D46" s="99" t="s">
        <v>1283</v>
      </c>
      <c r="E46" t="s">
        <v>512</v>
      </c>
      <c r="F46" t="s">
        <v>98</v>
      </c>
      <c r="G46" s="54">
        <v>8314.65</v>
      </c>
      <c r="H46" s="54">
        <v>6526.5</v>
      </c>
      <c r="I46" s="54">
        <v>0</v>
      </c>
      <c r="J46" s="54">
        <v>1968.2119781707499</v>
      </c>
      <c r="K46" s="55">
        <v>2.0000000000000001E-4</v>
      </c>
      <c r="L46" s="55">
        <v>1.06E-2</v>
      </c>
      <c r="M46" s="55">
        <v>5.7000000000000002E-3</v>
      </c>
    </row>
    <row r="47" spans="1:13">
      <c r="A47" t="s">
        <v>556</v>
      </c>
      <c r="B47" t="s">
        <v>557</v>
      </c>
      <c r="C47" t="s">
        <v>525</v>
      </c>
      <c r="D47" s="99" t="s">
        <v>1283</v>
      </c>
      <c r="E47" t="s">
        <v>512</v>
      </c>
      <c r="F47" t="s">
        <v>98</v>
      </c>
      <c r="G47" s="54">
        <v>500.57</v>
      </c>
      <c r="H47" s="54">
        <v>93137</v>
      </c>
      <c r="I47" s="54">
        <v>0</v>
      </c>
      <c r="J47" s="54">
        <v>1690.9650000243</v>
      </c>
      <c r="K47" s="55">
        <v>0</v>
      </c>
      <c r="L47" s="55">
        <v>9.1000000000000004E-3</v>
      </c>
      <c r="M47" s="55">
        <v>4.8999999999999998E-3</v>
      </c>
    </row>
    <row r="48" spans="1:13">
      <c r="A48" t="s">
        <v>558</v>
      </c>
      <c r="B48" t="s">
        <v>559</v>
      </c>
      <c r="C48" t="s">
        <v>105</v>
      </c>
      <c r="D48" s="99" t="s">
        <v>1283</v>
      </c>
      <c r="E48" t="s">
        <v>512</v>
      </c>
      <c r="F48" t="s">
        <v>100</v>
      </c>
      <c r="G48" s="54">
        <v>7196.33</v>
      </c>
      <c r="H48" s="54">
        <v>21775</v>
      </c>
      <c r="I48" s="54">
        <v>0</v>
      </c>
      <c r="J48" s="54">
        <v>6286.1806399469997</v>
      </c>
      <c r="K48" s="55">
        <v>2.9999999999999997E-4</v>
      </c>
      <c r="L48" s="55">
        <v>3.39E-2</v>
      </c>
      <c r="M48" s="55">
        <v>1.83E-2</v>
      </c>
    </row>
    <row r="49" spans="1:13">
      <c r="A49" t="s">
        <v>560</v>
      </c>
      <c r="B49" t="s">
        <v>561</v>
      </c>
      <c r="C49" t="s">
        <v>105</v>
      </c>
      <c r="D49" s="99" t="s">
        <v>1283</v>
      </c>
      <c r="E49" t="s">
        <v>512</v>
      </c>
      <c r="F49" t="s">
        <v>100</v>
      </c>
      <c r="G49" s="54">
        <v>4430.4799999999996</v>
      </c>
      <c r="H49" s="54">
        <v>9116.7000000000226</v>
      </c>
      <c r="I49" s="54">
        <v>0</v>
      </c>
      <c r="J49" s="54">
        <v>1620.3396780538601</v>
      </c>
      <c r="K49" s="55">
        <v>8.0000000000000004E-4</v>
      </c>
      <c r="L49" s="55">
        <v>8.6999999999999994E-3</v>
      </c>
      <c r="M49" s="55">
        <v>4.7000000000000002E-3</v>
      </c>
    </row>
    <row r="50" spans="1:13">
      <c r="A50" t="s">
        <v>562</v>
      </c>
      <c r="B50" t="s">
        <v>563</v>
      </c>
      <c r="C50" t="s">
        <v>105</v>
      </c>
      <c r="D50" s="99" t="s">
        <v>1283</v>
      </c>
      <c r="E50" t="s">
        <v>512</v>
      </c>
      <c r="F50" t="s">
        <v>100</v>
      </c>
      <c r="G50" s="54">
        <v>6921.32</v>
      </c>
      <c r="H50" s="54">
        <v>2553.8000000000002</v>
      </c>
      <c r="I50" s="54">
        <v>0</v>
      </c>
      <c r="J50" s="54">
        <v>709.077058013856</v>
      </c>
      <c r="K50" s="55">
        <v>2.0000000000000001E-4</v>
      </c>
      <c r="L50" s="55">
        <v>3.8E-3</v>
      </c>
      <c r="M50" s="55">
        <v>2.0999999999999999E-3</v>
      </c>
    </row>
    <row r="51" spans="1:13">
      <c r="A51" t="s">
        <v>564</v>
      </c>
      <c r="B51" t="s">
        <v>565</v>
      </c>
      <c r="C51" t="s">
        <v>566</v>
      </c>
      <c r="D51" s="99" t="s">
        <v>1283</v>
      </c>
      <c r="E51" t="s">
        <v>512</v>
      </c>
      <c r="F51" t="s">
        <v>159</v>
      </c>
      <c r="G51" s="54">
        <v>49456.77</v>
      </c>
      <c r="H51" s="54">
        <v>247449.99999999959</v>
      </c>
      <c r="I51" s="54">
        <v>0</v>
      </c>
      <c r="J51" s="54">
        <v>3137.4759893065002</v>
      </c>
      <c r="K51" s="55">
        <v>0</v>
      </c>
      <c r="L51" s="55">
        <v>1.6899999999999998E-2</v>
      </c>
      <c r="M51" s="55">
        <v>9.1000000000000004E-3</v>
      </c>
    </row>
    <row r="52" spans="1:13">
      <c r="A52" t="s">
        <v>567</v>
      </c>
      <c r="B52" t="s">
        <v>568</v>
      </c>
      <c r="C52" t="s">
        <v>105</v>
      </c>
      <c r="D52" s="99" t="s">
        <v>1283</v>
      </c>
      <c r="E52" t="s">
        <v>512</v>
      </c>
      <c r="F52" t="s">
        <v>100</v>
      </c>
      <c r="G52" s="54">
        <v>849.67</v>
      </c>
      <c r="H52" s="54">
        <v>19498</v>
      </c>
      <c r="I52" s="54">
        <v>0</v>
      </c>
      <c r="J52" s="54">
        <v>664.59638281655998</v>
      </c>
      <c r="K52" s="55">
        <v>2.0000000000000001E-4</v>
      </c>
      <c r="L52" s="55">
        <v>3.5999999999999999E-3</v>
      </c>
      <c r="M52" s="55">
        <v>1.9E-3</v>
      </c>
    </row>
    <row r="53" spans="1:13">
      <c r="A53" t="s">
        <v>569</v>
      </c>
      <c r="B53" t="s">
        <v>570</v>
      </c>
      <c r="C53" t="s">
        <v>436</v>
      </c>
      <c r="D53" s="99" t="s">
        <v>1283</v>
      </c>
      <c r="E53" t="s">
        <v>512</v>
      </c>
      <c r="F53" t="s">
        <v>98</v>
      </c>
      <c r="G53" s="54">
        <v>1492.18</v>
      </c>
      <c r="H53" s="54">
        <v>17881</v>
      </c>
      <c r="I53" s="54">
        <v>0</v>
      </c>
      <c r="J53" s="54">
        <v>967.74419193660003</v>
      </c>
      <c r="K53" s="55">
        <v>0</v>
      </c>
      <c r="L53" s="55">
        <v>5.1999999999999998E-3</v>
      </c>
      <c r="M53" s="55">
        <v>2.8E-3</v>
      </c>
    </row>
    <row r="54" spans="1:13">
      <c r="A54" t="s">
        <v>571</v>
      </c>
      <c r="B54" t="s">
        <v>572</v>
      </c>
      <c r="C54" t="s">
        <v>436</v>
      </c>
      <c r="D54" s="99" t="s">
        <v>1283</v>
      </c>
      <c r="E54" t="s">
        <v>512</v>
      </c>
      <c r="F54" t="s">
        <v>98</v>
      </c>
      <c r="G54" s="54">
        <v>5635.38</v>
      </c>
      <c r="H54" s="54">
        <v>3760</v>
      </c>
      <c r="I54" s="54">
        <v>0</v>
      </c>
      <c r="J54" s="54">
        <v>768.52607457600004</v>
      </c>
      <c r="K54" s="55">
        <v>0</v>
      </c>
      <c r="L54" s="55">
        <v>4.1000000000000003E-3</v>
      </c>
      <c r="M54" s="55">
        <v>2.2000000000000001E-3</v>
      </c>
    </row>
    <row r="55" spans="1:13">
      <c r="A55" t="s">
        <v>573</v>
      </c>
      <c r="B55" t="s">
        <v>574</v>
      </c>
      <c r="C55" t="s">
        <v>436</v>
      </c>
      <c r="D55" s="99" t="s">
        <v>1283</v>
      </c>
      <c r="E55" t="s">
        <v>512</v>
      </c>
      <c r="F55" t="s">
        <v>98</v>
      </c>
      <c r="G55" s="54">
        <v>6766.76</v>
      </c>
      <c r="H55" s="54">
        <v>11399</v>
      </c>
      <c r="I55" s="54">
        <v>0</v>
      </c>
      <c r="J55" s="54">
        <v>2797.6609608948002</v>
      </c>
      <c r="K55" s="55">
        <v>0</v>
      </c>
      <c r="L55" s="55">
        <v>1.5100000000000001E-2</v>
      </c>
      <c r="M55" s="55">
        <v>8.0999999999999996E-3</v>
      </c>
    </row>
    <row r="56" spans="1:13">
      <c r="A56" t="s">
        <v>575</v>
      </c>
      <c r="B56" t="s">
        <v>576</v>
      </c>
      <c r="C56" t="s">
        <v>436</v>
      </c>
      <c r="D56" s="99" t="s">
        <v>1283</v>
      </c>
      <c r="E56" t="s">
        <v>512</v>
      </c>
      <c r="F56" t="s">
        <v>98</v>
      </c>
      <c r="G56" s="54">
        <v>12214.37</v>
      </c>
      <c r="H56" s="54">
        <v>4006</v>
      </c>
      <c r="I56" s="54">
        <v>0</v>
      </c>
      <c r="J56" s="54">
        <v>1774.7188907994</v>
      </c>
      <c r="K56" s="55">
        <v>1E-4</v>
      </c>
      <c r="L56" s="55">
        <v>9.5999999999999992E-3</v>
      </c>
      <c r="M56" s="55">
        <v>5.1999999999999998E-3</v>
      </c>
    </row>
    <row r="57" spans="1:13">
      <c r="A57" t="s">
        <v>577</v>
      </c>
      <c r="B57" t="s">
        <v>578</v>
      </c>
      <c r="C57" t="s">
        <v>525</v>
      </c>
      <c r="D57" s="99" t="s">
        <v>1283</v>
      </c>
      <c r="E57" t="s">
        <v>512</v>
      </c>
      <c r="F57" t="s">
        <v>98</v>
      </c>
      <c r="G57" s="54">
        <v>4313.8900000000003</v>
      </c>
      <c r="H57" s="54">
        <v>5893.5</v>
      </c>
      <c r="I57" s="54">
        <v>0</v>
      </c>
      <c r="J57" s="54">
        <v>922.12524163305</v>
      </c>
      <c r="K57" s="55">
        <v>0</v>
      </c>
      <c r="L57" s="55">
        <v>5.0000000000000001E-3</v>
      </c>
      <c r="M57" s="55">
        <v>2.7000000000000001E-3</v>
      </c>
    </row>
    <row r="58" spans="1:13">
      <c r="A58" t="s">
        <v>579</v>
      </c>
      <c r="B58" t="s">
        <v>580</v>
      </c>
      <c r="C58" t="s">
        <v>105</v>
      </c>
      <c r="D58" s="99" t="s">
        <v>1283</v>
      </c>
      <c r="E58" t="s">
        <v>512</v>
      </c>
      <c r="F58" t="s">
        <v>100</v>
      </c>
      <c r="G58" s="54">
        <v>1974.29</v>
      </c>
      <c r="H58" s="54">
        <v>20075</v>
      </c>
      <c r="I58" s="54">
        <v>0</v>
      </c>
      <c r="J58" s="54">
        <v>1589.9523991230001</v>
      </c>
      <c r="K58" s="55">
        <v>5.9999999999999995E-4</v>
      </c>
      <c r="L58" s="55">
        <v>8.6E-3</v>
      </c>
      <c r="M58" s="55">
        <v>4.5999999999999999E-3</v>
      </c>
    </row>
    <row r="59" spans="1:13">
      <c r="A59" t="s">
        <v>581</v>
      </c>
      <c r="B59" t="s">
        <v>582</v>
      </c>
      <c r="C59" t="s">
        <v>436</v>
      </c>
      <c r="D59" s="99" t="s">
        <v>1283</v>
      </c>
      <c r="E59" t="s">
        <v>512</v>
      </c>
      <c r="F59" t="s">
        <v>98</v>
      </c>
      <c r="G59" s="54">
        <v>1732.22</v>
      </c>
      <c r="H59" s="54">
        <v>4602</v>
      </c>
      <c r="I59" s="54">
        <v>0</v>
      </c>
      <c r="J59" s="54">
        <v>289.13270447880001</v>
      </c>
      <c r="K59" s="55">
        <v>0</v>
      </c>
      <c r="L59" s="55">
        <v>1.6000000000000001E-3</v>
      </c>
      <c r="M59" s="55">
        <v>8.0000000000000004E-4</v>
      </c>
    </row>
    <row r="60" spans="1:13">
      <c r="A60" t="s">
        <v>583</v>
      </c>
      <c r="B60" t="s">
        <v>584</v>
      </c>
      <c r="C60" t="s">
        <v>436</v>
      </c>
      <c r="D60" s="99" t="s">
        <v>1283</v>
      </c>
      <c r="E60" t="s">
        <v>512</v>
      </c>
      <c r="F60" t="s">
        <v>98</v>
      </c>
      <c r="G60" s="54">
        <v>1330.27</v>
      </c>
      <c r="H60" s="54">
        <v>8929</v>
      </c>
      <c r="I60" s="54">
        <v>0</v>
      </c>
      <c r="J60" s="54">
        <v>430.8143647041</v>
      </c>
      <c r="K60" s="55">
        <v>0</v>
      </c>
      <c r="L60" s="55">
        <v>2.3E-3</v>
      </c>
      <c r="M60" s="55">
        <v>1.2999999999999999E-3</v>
      </c>
    </row>
    <row r="61" spans="1:13">
      <c r="A61" t="s">
        <v>585</v>
      </c>
      <c r="B61" t="s">
        <v>586</v>
      </c>
      <c r="C61" t="s">
        <v>525</v>
      </c>
      <c r="D61" s="99" t="s">
        <v>1283</v>
      </c>
      <c r="E61" t="s">
        <v>512</v>
      </c>
      <c r="F61" t="s">
        <v>98</v>
      </c>
      <c r="G61" s="54">
        <v>9194.09</v>
      </c>
      <c r="H61" s="54">
        <v>3163.3749999999927</v>
      </c>
      <c r="I61" s="54">
        <v>0</v>
      </c>
      <c r="J61" s="54">
        <v>1054.88953603751</v>
      </c>
      <c r="K61" s="55">
        <v>5.0000000000000001E-4</v>
      </c>
      <c r="L61" s="55">
        <v>5.7000000000000002E-3</v>
      </c>
      <c r="M61" s="55">
        <v>3.0999999999999999E-3</v>
      </c>
    </row>
    <row r="62" spans="1:13">
      <c r="A62" t="s">
        <v>587</v>
      </c>
      <c r="B62" t="s">
        <v>588</v>
      </c>
      <c r="C62" t="s">
        <v>436</v>
      </c>
      <c r="D62" s="99" t="s">
        <v>1283</v>
      </c>
      <c r="E62" t="s">
        <v>512</v>
      </c>
      <c r="F62" t="s">
        <v>98</v>
      </c>
      <c r="G62" s="54">
        <v>2071.89</v>
      </c>
      <c r="H62" s="54">
        <v>19248</v>
      </c>
      <c r="I62" s="54">
        <v>0</v>
      </c>
      <c r="J62" s="54">
        <v>1446.4381233744</v>
      </c>
      <c r="K62" s="55">
        <v>0</v>
      </c>
      <c r="L62" s="55">
        <v>7.7999999999999996E-3</v>
      </c>
      <c r="M62" s="55">
        <v>4.1999999999999997E-3</v>
      </c>
    </row>
    <row r="63" spans="1:13">
      <c r="A63" t="s">
        <v>589</v>
      </c>
      <c r="B63" t="s">
        <v>590</v>
      </c>
      <c r="C63" t="s">
        <v>99</v>
      </c>
      <c r="D63" s="99" t="s">
        <v>1283</v>
      </c>
      <c r="E63" t="s">
        <v>512</v>
      </c>
      <c r="F63" t="s">
        <v>104</v>
      </c>
      <c r="G63" s="54">
        <v>7106.54</v>
      </c>
      <c r="H63" s="54">
        <v>9441</v>
      </c>
      <c r="I63" s="54">
        <v>0</v>
      </c>
      <c r="J63" s="54">
        <v>1660.7491709974199</v>
      </c>
      <c r="K63" s="55">
        <v>1E-4</v>
      </c>
      <c r="L63" s="55">
        <v>8.8999999999999999E-3</v>
      </c>
      <c r="M63" s="55">
        <v>4.7999999999999996E-3</v>
      </c>
    </row>
    <row r="64" spans="1:13">
      <c r="A64" s="56" t="s">
        <v>591</v>
      </c>
      <c r="B64" s="100" t="s">
        <v>1283</v>
      </c>
      <c r="C64" s="101" t="s">
        <v>1283</v>
      </c>
      <c r="D64" s="101" t="s">
        <v>1283</v>
      </c>
      <c r="E64" s="101" t="s">
        <v>1283</v>
      </c>
      <c r="F64" s="101" t="s">
        <v>1283</v>
      </c>
      <c r="G64" s="58">
        <v>483807</v>
      </c>
      <c r="H64" s="101" t="s">
        <v>1283</v>
      </c>
      <c r="I64" s="58">
        <v>134.62662330000001</v>
      </c>
      <c r="J64" s="58">
        <v>128156.81364143699</v>
      </c>
      <c r="K64" s="101" t="s">
        <v>1283</v>
      </c>
      <c r="L64" s="57">
        <v>0.6905</v>
      </c>
      <c r="M64" s="57">
        <v>0.37230000000000002</v>
      </c>
    </row>
    <row r="65" spans="1:13">
      <c r="A65" t="s">
        <v>592</v>
      </c>
      <c r="B65" t="s">
        <v>593</v>
      </c>
      <c r="C65" t="s">
        <v>105</v>
      </c>
      <c r="D65" s="99" t="s">
        <v>1283</v>
      </c>
      <c r="E65" t="s">
        <v>594</v>
      </c>
      <c r="F65" t="s">
        <v>100</v>
      </c>
      <c r="G65" s="54">
        <v>16655</v>
      </c>
      <c r="H65" s="54">
        <v>21147.599999999999</v>
      </c>
      <c r="I65" s="54">
        <v>0</v>
      </c>
      <c r="J65" s="54">
        <v>14129.387860248</v>
      </c>
      <c r="K65" s="55">
        <v>8.9999999999999993E-3</v>
      </c>
      <c r="L65" s="55">
        <v>7.6100000000000001E-2</v>
      </c>
      <c r="M65" s="55">
        <v>4.1099999999999998E-2</v>
      </c>
    </row>
    <row r="66" spans="1:13">
      <c r="A66" t="s">
        <v>595</v>
      </c>
      <c r="B66" t="s">
        <v>596</v>
      </c>
      <c r="C66" t="s">
        <v>525</v>
      </c>
      <c r="D66" s="99" t="s">
        <v>1283</v>
      </c>
      <c r="E66" t="s">
        <v>594</v>
      </c>
      <c r="F66" t="s">
        <v>98</v>
      </c>
      <c r="G66" s="54">
        <v>25834</v>
      </c>
      <c r="H66" s="54">
        <v>8748</v>
      </c>
      <c r="I66" s="54">
        <v>0</v>
      </c>
      <c r="J66" s="54">
        <v>8196.8688266400004</v>
      </c>
      <c r="K66" s="55">
        <v>0.01</v>
      </c>
      <c r="L66" s="55">
        <v>4.4200000000000003E-2</v>
      </c>
      <c r="M66" s="55">
        <v>2.3800000000000002E-2</v>
      </c>
    </row>
    <row r="67" spans="1:13">
      <c r="A67" t="s">
        <v>597</v>
      </c>
      <c r="B67" t="s">
        <v>598</v>
      </c>
      <c r="C67" t="s">
        <v>525</v>
      </c>
      <c r="D67" s="99" t="s">
        <v>1283</v>
      </c>
      <c r="E67" t="s">
        <v>594</v>
      </c>
      <c r="F67" t="s">
        <v>98</v>
      </c>
      <c r="G67" s="54">
        <v>22000</v>
      </c>
      <c r="H67" s="54">
        <v>10445</v>
      </c>
      <c r="I67" s="54">
        <v>98.729116200000007</v>
      </c>
      <c r="J67" s="54">
        <v>8433.2124162</v>
      </c>
      <c r="K67" s="55">
        <v>4.0000000000000002E-4</v>
      </c>
      <c r="L67" s="55">
        <v>4.5400000000000003E-2</v>
      </c>
      <c r="M67" s="55">
        <v>2.4500000000000001E-2</v>
      </c>
    </row>
    <row r="68" spans="1:13">
      <c r="A68" t="s">
        <v>599</v>
      </c>
      <c r="B68" t="s">
        <v>600</v>
      </c>
      <c r="C68" t="s">
        <v>525</v>
      </c>
      <c r="D68" s="99" t="s">
        <v>1283</v>
      </c>
      <c r="E68" t="s">
        <v>594</v>
      </c>
      <c r="F68" t="s">
        <v>98</v>
      </c>
      <c r="G68" s="54">
        <v>26944</v>
      </c>
      <c r="H68" s="54">
        <v>17604</v>
      </c>
      <c r="I68" s="54">
        <v>0</v>
      </c>
      <c r="J68" s="54">
        <v>17203.665323519999</v>
      </c>
      <c r="K68" s="55">
        <v>1.1000000000000001E-3</v>
      </c>
      <c r="L68" s="55">
        <v>9.2700000000000005E-2</v>
      </c>
      <c r="M68" s="55">
        <v>0.05</v>
      </c>
    </row>
    <row r="69" spans="1:13">
      <c r="A69" t="s">
        <v>601</v>
      </c>
      <c r="B69" t="s">
        <v>602</v>
      </c>
      <c r="C69" t="s">
        <v>105</v>
      </c>
      <c r="D69" s="99" t="s">
        <v>1283</v>
      </c>
      <c r="E69" t="s">
        <v>594</v>
      </c>
      <c r="F69" t="s">
        <v>100</v>
      </c>
      <c r="G69" s="54">
        <v>22063</v>
      </c>
      <c r="H69" s="54">
        <v>15113</v>
      </c>
      <c r="I69" s="54">
        <v>0</v>
      </c>
      <c r="J69" s="54">
        <v>13376.203581804</v>
      </c>
      <c r="K69" s="55">
        <v>1.21E-2</v>
      </c>
      <c r="L69" s="55">
        <v>7.2099999999999997E-2</v>
      </c>
      <c r="M69" s="55">
        <v>3.8899999999999997E-2</v>
      </c>
    </row>
    <row r="70" spans="1:13">
      <c r="A70" t="s">
        <v>603</v>
      </c>
      <c r="B70" t="s">
        <v>604</v>
      </c>
      <c r="C70" t="s">
        <v>525</v>
      </c>
      <c r="D70" s="99" t="s">
        <v>1283</v>
      </c>
      <c r="E70" t="s">
        <v>594</v>
      </c>
      <c r="F70" t="s">
        <v>98</v>
      </c>
      <c r="G70" s="54">
        <v>14683</v>
      </c>
      <c r="H70" s="54">
        <v>16313.5</v>
      </c>
      <c r="I70" s="54">
        <v>0</v>
      </c>
      <c r="J70" s="54">
        <v>8687.7937405350003</v>
      </c>
      <c r="K70" s="55">
        <v>3.4299999999999997E-2</v>
      </c>
      <c r="L70" s="55">
        <v>4.6800000000000001E-2</v>
      </c>
      <c r="M70" s="55">
        <v>2.52E-2</v>
      </c>
    </row>
    <row r="71" spans="1:13">
      <c r="A71" t="s">
        <v>605</v>
      </c>
      <c r="B71" t="s">
        <v>606</v>
      </c>
      <c r="C71" t="s">
        <v>436</v>
      </c>
      <c r="D71" s="99" t="s">
        <v>1283</v>
      </c>
      <c r="E71" t="s">
        <v>594</v>
      </c>
      <c r="F71" t="s">
        <v>98</v>
      </c>
      <c r="G71" s="54">
        <v>37704</v>
      </c>
      <c r="H71" s="54">
        <v>9726</v>
      </c>
      <c r="I71" s="54">
        <v>35.897507099999999</v>
      </c>
      <c r="J71" s="54">
        <v>13336.43670918</v>
      </c>
      <c r="K71" s="55">
        <v>5.4999999999999997E-3</v>
      </c>
      <c r="L71" s="55">
        <v>7.1900000000000006E-2</v>
      </c>
      <c r="M71" s="55">
        <v>3.8699999999999998E-2</v>
      </c>
    </row>
    <row r="72" spans="1:13">
      <c r="A72" t="s">
        <v>607</v>
      </c>
      <c r="B72" t="s">
        <v>608</v>
      </c>
      <c r="C72" t="s">
        <v>436</v>
      </c>
      <c r="D72" s="99" t="s">
        <v>1283</v>
      </c>
      <c r="E72" t="s">
        <v>594</v>
      </c>
      <c r="F72" t="s">
        <v>98</v>
      </c>
      <c r="G72" s="54">
        <v>52592</v>
      </c>
      <c r="H72" s="54">
        <v>3283</v>
      </c>
      <c r="I72" s="54">
        <v>0</v>
      </c>
      <c r="J72" s="54">
        <v>6262.3613707200002</v>
      </c>
      <c r="K72" s="55">
        <v>2.0000000000000001E-4</v>
      </c>
      <c r="L72" s="55">
        <v>3.3700000000000001E-2</v>
      </c>
      <c r="M72" s="55">
        <v>1.8200000000000001E-2</v>
      </c>
    </row>
    <row r="73" spans="1:13">
      <c r="A73" t="s">
        <v>609</v>
      </c>
      <c r="B73" t="s">
        <v>610</v>
      </c>
      <c r="C73" t="s">
        <v>436</v>
      </c>
      <c r="D73" s="99" t="s">
        <v>1283</v>
      </c>
      <c r="E73" t="s">
        <v>594</v>
      </c>
      <c r="F73" t="s">
        <v>98</v>
      </c>
      <c r="G73" s="54">
        <v>144187</v>
      </c>
      <c r="H73" s="54">
        <v>2856</v>
      </c>
      <c r="I73" s="54">
        <v>0</v>
      </c>
      <c r="J73" s="54">
        <v>14935.91607144</v>
      </c>
      <c r="K73" s="55">
        <v>1.6799999999999999E-2</v>
      </c>
      <c r="L73" s="55">
        <v>8.0500000000000002E-2</v>
      </c>
      <c r="M73" s="55">
        <v>4.3400000000000001E-2</v>
      </c>
    </row>
    <row r="74" spans="1:13">
      <c r="A74" t="s">
        <v>611</v>
      </c>
      <c r="B74" t="s">
        <v>612</v>
      </c>
      <c r="C74" t="s">
        <v>525</v>
      </c>
      <c r="D74" s="99" t="s">
        <v>1283</v>
      </c>
      <c r="E74" t="s">
        <v>594</v>
      </c>
      <c r="F74" t="s">
        <v>98</v>
      </c>
      <c r="G74" s="54">
        <v>55002</v>
      </c>
      <c r="H74" s="54">
        <v>4813</v>
      </c>
      <c r="I74" s="54">
        <v>0</v>
      </c>
      <c r="J74" s="54">
        <v>9601.5621850200005</v>
      </c>
      <c r="K74" s="55">
        <v>7.1000000000000004E-3</v>
      </c>
      <c r="L74" s="55">
        <v>5.1700000000000003E-2</v>
      </c>
      <c r="M74" s="55">
        <v>2.7900000000000001E-2</v>
      </c>
    </row>
    <row r="75" spans="1:13">
      <c r="A75" t="s">
        <v>613</v>
      </c>
      <c r="B75" t="s">
        <v>614</v>
      </c>
      <c r="C75" t="s">
        <v>436</v>
      </c>
      <c r="D75" s="99" t="s">
        <v>1283</v>
      </c>
      <c r="E75" t="s">
        <v>594</v>
      </c>
      <c r="F75" t="s">
        <v>98</v>
      </c>
      <c r="G75" s="54">
        <v>66143</v>
      </c>
      <c r="H75" s="54">
        <v>5833</v>
      </c>
      <c r="I75" s="54">
        <v>0</v>
      </c>
      <c r="J75" s="54">
        <v>13993.405556129999</v>
      </c>
      <c r="K75" s="55">
        <v>2.8999999999999998E-3</v>
      </c>
      <c r="L75" s="55">
        <v>7.5399999999999995E-2</v>
      </c>
      <c r="M75" s="55">
        <v>4.07E-2</v>
      </c>
    </row>
    <row r="76" spans="1:13">
      <c r="A76" s="56" t="s">
        <v>198</v>
      </c>
      <c r="B76" s="100" t="s">
        <v>1283</v>
      </c>
      <c r="C76" s="101" t="s">
        <v>1283</v>
      </c>
      <c r="D76" s="101" t="s">
        <v>1283</v>
      </c>
      <c r="E76" s="101" t="s">
        <v>1283</v>
      </c>
      <c r="F76" s="101" t="s">
        <v>1283</v>
      </c>
      <c r="G76" s="58">
        <v>0</v>
      </c>
      <c r="H76" s="101" t="s">
        <v>1283</v>
      </c>
      <c r="I76" s="58">
        <v>0</v>
      </c>
      <c r="J76" s="58">
        <v>0</v>
      </c>
      <c r="K76" s="101" t="s">
        <v>1283</v>
      </c>
      <c r="L76" s="57">
        <v>0</v>
      </c>
      <c r="M76" s="57">
        <v>0</v>
      </c>
    </row>
    <row r="77" spans="1:13">
      <c r="A77" t="s">
        <v>167</v>
      </c>
      <c r="B77" t="s">
        <v>167</v>
      </c>
      <c r="C77" s="101" t="s">
        <v>1283</v>
      </c>
      <c r="D77" s="101" t="s">
        <v>1283</v>
      </c>
      <c r="E77" t="s">
        <v>167</v>
      </c>
      <c r="F77" t="s">
        <v>167</v>
      </c>
      <c r="G77" s="54">
        <v>0</v>
      </c>
      <c r="H77" s="54">
        <v>0</v>
      </c>
      <c r="I77" s="101" t="s">
        <v>1283</v>
      </c>
      <c r="J77" s="54">
        <v>0</v>
      </c>
      <c r="K77" s="55">
        <v>0</v>
      </c>
      <c r="L77" s="55">
        <v>0</v>
      </c>
      <c r="M77" s="55">
        <v>0</v>
      </c>
    </row>
    <row r="78" spans="1:13">
      <c r="A78" s="56" t="s">
        <v>508</v>
      </c>
      <c r="B78" s="100" t="s">
        <v>1283</v>
      </c>
      <c r="C78" s="101" t="s">
        <v>1283</v>
      </c>
      <c r="D78" s="101" t="s">
        <v>1283</v>
      </c>
      <c r="E78" s="101" t="s">
        <v>1283</v>
      </c>
      <c r="F78" s="101" t="s">
        <v>1283</v>
      </c>
      <c r="G78" s="58">
        <v>0</v>
      </c>
      <c r="H78" s="101" t="s">
        <v>1283</v>
      </c>
      <c r="I78" s="58">
        <v>0</v>
      </c>
      <c r="J78" s="58">
        <v>0</v>
      </c>
      <c r="K78" s="101" t="s">
        <v>1283</v>
      </c>
      <c r="L78" s="57">
        <v>0</v>
      </c>
      <c r="M78" s="57">
        <v>0</v>
      </c>
    </row>
    <row r="79" spans="1:13">
      <c r="A79" t="s">
        <v>167</v>
      </c>
      <c r="B79" t="s">
        <v>167</v>
      </c>
      <c r="C79" s="101" t="s">
        <v>1283</v>
      </c>
      <c r="D79" s="101" t="s">
        <v>1283</v>
      </c>
      <c r="E79" t="s">
        <v>167</v>
      </c>
      <c r="F79" t="s">
        <v>167</v>
      </c>
      <c r="G79" s="54">
        <v>0</v>
      </c>
      <c r="H79" s="54">
        <v>0</v>
      </c>
      <c r="I79" s="101" t="s">
        <v>1283</v>
      </c>
      <c r="J79" s="54">
        <v>0</v>
      </c>
      <c r="K79" s="55">
        <v>0</v>
      </c>
      <c r="L79" s="55">
        <v>0</v>
      </c>
      <c r="M79" s="55">
        <v>0</v>
      </c>
    </row>
    <row r="80" spans="1:13">
      <c r="A80" t="s">
        <v>175</v>
      </c>
      <c r="B80" s="100" t="s">
        <v>1283</v>
      </c>
      <c r="C80" s="101" t="s">
        <v>1283</v>
      </c>
      <c r="D80" s="101" t="s">
        <v>1283</v>
      </c>
      <c r="E80" s="101" t="s">
        <v>1283</v>
      </c>
      <c r="F80" s="101" t="s">
        <v>1283</v>
      </c>
      <c r="G80" s="101" t="s">
        <v>1283</v>
      </c>
      <c r="H80" s="101" t="s">
        <v>1283</v>
      </c>
      <c r="I80" s="101" t="s">
        <v>1283</v>
      </c>
      <c r="J80" s="101" t="s">
        <v>1283</v>
      </c>
      <c r="K80" s="101" t="s">
        <v>1283</v>
      </c>
      <c r="L80" s="101" t="s">
        <v>1283</v>
      </c>
      <c r="M80" s="101" t="s">
        <v>1283</v>
      </c>
    </row>
    <row r="81" spans="1:13">
      <c r="A81" t="s">
        <v>190</v>
      </c>
      <c r="B81" s="100" t="s">
        <v>1283</v>
      </c>
      <c r="C81" s="101" t="s">
        <v>1283</v>
      </c>
      <c r="D81" s="101" t="s">
        <v>1283</v>
      </c>
      <c r="E81" s="101" t="s">
        <v>1283</v>
      </c>
      <c r="F81" s="101" t="s">
        <v>1283</v>
      </c>
      <c r="G81" s="101" t="s">
        <v>1283</v>
      </c>
      <c r="H81" s="101" t="s">
        <v>1283</v>
      </c>
      <c r="I81" s="101" t="s">
        <v>1283</v>
      </c>
      <c r="J81" s="101" t="s">
        <v>1283</v>
      </c>
      <c r="K81" s="101" t="s">
        <v>1283</v>
      </c>
      <c r="L81" s="101" t="s">
        <v>1283</v>
      </c>
      <c r="M81" s="101" t="s">
        <v>1283</v>
      </c>
    </row>
    <row r="82" spans="1:13">
      <c r="A82" t="s">
        <v>191</v>
      </c>
      <c r="B82" s="100" t="s">
        <v>1283</v>
      </c>
      <c r="C82" s="101" t="s">
        <v>1283</v>
      </c>
      <c r="D82" s="101" t="s">
        <v>1283</v>
      </c>
      <c r="E82" s="101" t="s">
        <v>1283</v>
      </c>
      <c r="F82" s="101" t="s">
        <v>1283</v>
      </c>
      <c r="G82" s="101" t="s">
        <v>1283</v>
      </c>
      <c r="H82" s="101" t="s">
        <v>1283</v>
      </c>
      <c r="I82" s="101" t="s">
        <v>1283</v>
      </c>
      <c r="J82" s="101" t="s">
        <v>1283</v>
      </c>
      <c r="K82" s="101" t="s">
        <v>1283</v>
      </c>
      <c r="L82" s="101" t="s">
        <v>1283</v>
      </c>
      <c r="M82" s="101" t="s">
        <v>1283</v>
      </c>
    </row>
    <row r="83" spans="1:13">
      <c r="A83" t="s">
        <v>192</v>
      </c>
      <c r="B83" s="100" t="s">
        <v>1283</v>
      </c>
      <c r="C83" s="101" t="s">
        <v>1283</v>
      </c>
      <c r="D83" s="101" t="s">
        <v>1283</v>
      </c>
      <c r="E83" s="101" t="s">
        <v>1283</v>
      </c>
      <c r="F83" s="101" t="s">
        <v>1283</v>
      </c>
      <c r="G83" s="101" t="s">
        <v>1283</v>
      </c>
      <c r="H83" s="101" t="s">
        <v>1283</v>
      </c>
      <c r="I83" s="101" t="s">
        <v>1283</v>
      </c>
      <c r="J83" s="101" t="s">
        <v>1283</v>
      </c>
      <c r="K83" s="101" t="s">
        <v>1283</v>
      </c>
      <c r="L83" s="101" t="s">
        <v>1283</v>
      </c>
      <c r="M83" s="101" t="s">
        <v>1283</v>
      </c>
    </row>
    <row r="84" spans="1:13">
      <c r="A84" t="s">
        <v>193</v>
      </c>
      <c r="B84" s="100" t="s">
        <v>1283</v>
      </c>
      <c r="C84" s="101" t="s">
        <v>1283</v>
      </c>
      <c r="D84" s="101" t="s">
        <v>1283</v>
      </c>
      <c r="E84" s="101" t="s">
        <v>1283</v>
      </c>
      <c r="F84" s="101" t="s">
        <v>1283</v>
      </c>
      <c r="G84" s="101" t="s">
        <v>1283</v>
      </c>
      <c r="H84" s="101" t="s">
        <v>1283</v>
      </c>
      <c r="I84" s="101" t="s">
        <v>1283</v>
      </c>
      <c r="J84" s="101" t="s">
        <v>1283</v>
      </c>
      <c r="K84" s="101" t="s">
        <v>1283</v>
      </c>
      <c r="L84" s="101" t="s">
        <v>1283</v>
      </c>
      <c r="M84" s="101" t="s">
        <v>1283</v>
      </c>
    </row>
    <row r="85" spans="1:13" hidden="1">
      <c r="C85" s="13"/>
      <c r="D85" s="13"/>
      <c r="E85" s="13"/>
      <c r="F85" s="13"/>
    </row>
    <row r="86" spans="1:13" hidden="1">
      <c r="C86" s="13"/>
      <c r="D86" s="13"/>
      <c r="E86" s="13"/>
      <c r="F86" s="13"/>
    </row>
    <row r="87" spans="1:13" hidden="1">
      <c r="C87" s="13"/>
      <c r="D87" s="13"/>
      <c r="E87" s="13"/>
      <c r="F87" s="13"/>
    </row>
    <row r="88" spans="1:13" hidden="1">
      <c r="C88" s="13"/>
      <c r="D88" s="13"/>
      <c r="E88" s="13"/>
      <c r="F88" s="13"/>
    </row>
    <row r="89" spans="1:13" hidden="1">
      <c r="C89" s="13"/>
      <c r="D89" s="13"/>
      <c r="E89" s="13"/>
      <c r="F89" s="13"/>
    </row>
    <row r="90" spans="1:13" hidden="1">
      <c r="C90" s="13"/>
      <c r="D90" s="13"/>
      <c r="E90" s="13"/>
      <c r="F90" s="13"/>
    </row>
    <row r="91" spans="1:13" hidden="1">
      <c r="C91" s="13"/>
      <c r="D91" s="13"/>
      <c r="E91" s="13"/>
      <c r="F91" s="13"/>
    </row>
    <row r="92" spans="1:13" hidden="1">
      <c r="C92" s="13"/>
      <c r="D92" s="13"/>
      <c r="E92" s="13"/>
      <c r="F92" s="13"/>
    </row>
    <row r="93" spans="1:13" hidden="1">
      <c r="C93" s="13"/>
      <c r="D93" s="13"/>
      <c r="E93" s="13"/>
      <c r="F93" s="13"/>
    </row>
    <row r="94" spans="1:13" hidden="1">
      <c r="C94" s="13"/>
      <c r="D94" s="13"/>
      <c r="E94" s="13"/>
      <c r="F94" s="13"/>
    </row>
    <row r="95" spans="1:13" hidden="1">
      <c r="C95" s="13"/>
      <c r="D95" s="13"/>
      <c r="E95" s="13"/>
      <c r="F95" s="13"/>
    </row>
    <row r="96" spans="1:13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3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1282</v>
      </c>
    </row>
    <row r="2" spans="1:16" s="1" customFormat="1">
      <c r="A2" s="2" t="s">
        <v>1</v>
      </c>
      <c r="B2" s="9" t="s">
        <v>735</v>
      </c>
    </row>
    <row r="3" spans="1:16" s="1" customFormat="1">
      <c r="A3" s="2" t="s">
        <v>2</v>
      </c>
      <c r="B3" s="61" t="s">
        <v>736</v>
      </c>
    </row>
    <row r="4" spans="1:16" s="1" customFormat="1">
      <c r="A4" s="2" t="s">
        <v>3</v>
      </c>
      <c r="B4" s="62" t="s">
        <v>156</v>
      </c>
    </row>
    <row r="5" spans="1:16" ht="18.75">
      <c r="A5" s="76" t="s">
        <v>89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</row>
    <row r="6" spans="1:16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50</v>
      </c>
      <c r="I6" s="32" t="s">
        <v>146</v>
      </c>
      <c r="J6" s="32" t="s">
        <v>147</v>
      </c>
      <c r="K6" s="32" t="s">
        <v>53</v>
      </c>
      <c r="L6" s="32" t="s">
        <v>69</v>
      </c>
      <c r="M6" s="32" t="s">
        <v>54</v>
      </c>
      <c r="N6" s="109" t="s">
        <v>142</v>
      </c>
      <c r="P6" s="13"/>
    </row>
    <row r="7" spans="1:16" s="15" customFormat="1">
      <c r="A7" s="93" t="s">
        <v>1283</v>
      </c>
      <c r="B7" s="94" t="s">
        <v>1283</v>
      </c>
      <c r="C7" s="94" t="s">
        <v>1283</v>
      </c>
      <c r="D7" s="94" t="s">
        <v>1283</v>
      </c>
      <c r="E7" s="94" t="s">
        <v>1283</v>
      </c>
      <c r="F7" s="94" t="s">
        <v>1283</v>
      </c>
      <c r="G7" s="94" t="s">
        <v>1283</v>
      </c>
      <c r="H7" s="94" t="s">
        <v>1283</v>
      </c>
      <c r="I7" s="20" t="s">
        <v>143</v>
      </c>
      <c r="J7" s="94" t="s">
        <v>1283</v>
      </c>
      <c r="K7" s="20" t="s">
        <v>6</v>
      </c>
      <c r="L7" s="20" t="s">
        <v>7</v>
      </c>
      <c r="M7" s="20" t="s">
        <v>7</v>
      </c>
      <c r="N7" s="21" t="s">
        <v>7</v>
      </c>
    </row>
    <row r="8" spans="1:16" s="17" customFormat="1" ht="20.25">
      <c r="A8" s="95" t="s">
        <v>1283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3" t="s">
        <v>73</v>
      </c>
      <c r="N8" s="23" t="s">
        <v>74</v>
      </c>
      <c r="O8" s="24"/>
    </row>
    <row r="9" spans="1:16" s="17" customFormat="1" ht="20.25">
      <c r="A9" s="18" t="s">
        <v>90</v>
      </c>
      <c r="B9" s="96" t="s">
        <v>1283</v>
      </c>
      <c r="C9" s="96" t="s">
        <v>1283</v>
      </c>
      <c r="D9" s="96" t="s">
        <v>1283</v>
      </c>
      <c r="E9" s="96" t="s">
        <v>1283</v>
      </c>
      <c r="F9" s="96" t="s">
        <v>1283</v>
      </c>
      <c r="G9" s="96" t="s">
        <v>1283</v>
      </c>
      <c r="H9" s="96" t="s">
        <v>1283</v>
      </c>
      <c r="I9" s="52">
        <v>70874.23</v>
      </c>
      <c r="J9" s="96" t="s">
        <v>1283</v>
      </c>
      <c r="K9" s="52">
        <v>16267.155888101053</v>
      </c>
      <c r="L9" s="96" t="s">
        <v>1283</v>
      </c>
      <c r="M9" s="53">
        <v>1</v>
      </c>
      <c r="N9" s="53">
        <v>4.7300000000000002E-2</v>
      </c>
      <c r="O9" s="24"/>
    </row>
    <row r="10" spans="1:16">
      <c r="A10" s="56" t="s">
        <v>161</v>
      </c>
      <c r="B10" s="101" t="s">
        <v>1283</v>
      </c>
      <c r="C10" s="101" t="s">
        <v>1283</v>
      </c>
      <c r="D10" s="101" t="s">
        <v>1283</v>
      </c>
      <c r="E10" s="101" t="s">
        <v>1283</v>
      </c>
      <c r="F10" s="101" t="s">
        <v>1283</v>
      </c>
      <c r="G10" s="101" t="s">
        <v>1283</v>
      </c>
      <c r="H10" s="101" t="s">
        <v>1283</v>
      </c>
      <c r="I10" s="58">
        <v>0</v>
      </c>
      <c r="J10" s="101" t="s">
        <v>1283</v>
      </c>
      <c r="K10" s="58">
        <v>0</v>
      </c>
      <c r="L10" s="101" t="s">
        <v>1283</v>
      </c>
      <c r="M10" s="57">
        <v>0</v>
      </c>
      <c r="N10" s="57">
        <v>0</v>
      </c>
    </row>
    <row r="11" spans="1:16">
      <c r="A11" s="56" t="s">
        <v>615</v>
      </c>
      <c r="B11" s="101" t="s">
        <v>1283</v>
      </c>
      <c r="C11" s="101" t="s">
        <v>1283</v>
      </c>
      <c r="D11" s="101" t="s">
        <v>1283</v>
      </c>
      <c r="E11" s="101" t="s">
        <v>1283</v>
      </c>
      <c r="F11" s="101" t="s">
        <v>1283</v>
      </c>
      <c r="G11" s="101" t="s">
        <v>1283</v>
      </c>
      <c r="H11" s="101" t="s">
        <v>1283</v>
      </c>
      <c r="I11" s="58">
        <v>0</v>
      </c>
      <c r="J11" s="101" t="s">
        <v>1283</v>
      </c>
      <c r="K11" s="58">
        <v>0</v>
      </c>
      <c r="L11" s="101" t="s">
        <v>1283</v>
      </c>
      <c r="M11" s="57">
        <v>0</v>
      </c>
      <c r="N11" s="57">
        <v>0</v>
      </c>
    </row>
    <row r="12" spans="1:16">
      <c r="A12" t="s">
        <v>167</v>
      </c>
      <c r="B12" t="s">
        <v>167</v>
      </c>
      <c r="C12" s="101" t="s">
        <v>1283</v>
      </c>
      <c r="D12" s="101" t="s">
        <v>1283</v>
      </c>
      <c r="E12" t="s">
        <v>167</v>
      </c>
      <c r="F12" t="s">
        <v>167</v>
      </c>
      <c r="G12" s="101" t="s">
        <v>1283</v>
      </c>
      <c r="H12" t="s">
        <v>167</v>
      </c>
      <c r="I12" s="54">
        <v>0</v>
      </c>
      <c r="J12" s="54">
        <v>0</v>
      </c>
      <c r="K12" s="54">
        <v>0</v>
      </c>
      <c r="L12" s="55">
        <v>0</v>
      </c>
      <c r="M12" s="55">
        <v>0</v>
      </c>
      <c r="N12" s="55">
        <v>0</v>
      </c>
    </row>
    <row r="13" spans="1:16">
      <c r="A13" s="56" t="s">
        <v>616</v>
      </c>
      <c r="B13" s="101" t="s">
        <v>1283</v>
      </c>
      <c r="C13" s="101" t="s">
        <v>1283</v>
      </c>
      <c r="D13" s="101" t="s">
        <v>1283</v>
      </c>
      <c r="E13" s="101" t="s">
        <v>1283</v>
      </c>
      <c r="F13" s="101" t="s">
        <v>1283</v>
      </c>
      <c r="G13" s="101" t="s">
        <v>1283</v>
      </c>
      <c r="H13" s="101" t="s">
        <v>1283</v>
      </c>
      <c r="I13" s="58">
        <v>0</v>
      </c>
      <c r="J13" s="101" t="s">
        <v>1283</v>
      </c>
      <c r="K13" s="58">
        <v>0</v>
      </c>
      <c r="L13" s="101" t="s">
        <v>1283</v>
      </c>
      <c r="M13" s="57">
        <v>0</v>
      </c>
      <c r="N13" s="57">
        <v>0</v>
      </c>
    </row>
    <row r="14" spans="1:16">
      <c r="A14" t="s">
        <v>167</v>
      </c>
      <c r="B14" t="s">
        <v>167</v>
      </c>
      <c r="C14" s="101" t="s">
        <v>1283</v>
      </c>
      <c r="D14" s="101" t="s">
        <v>1283</v>
      </c>
      <c r="E14" t="s">
        <v>167</v>
      </c>
      <c r="F14" t="s">
        <v>167</v>
      </c>
      <c r="G14" s="101" t="s">
        <v>1283</v>
      </c>
      <c r="H14" t="s">
        <v>167</v>
      </c>
      <c r="I14" s="54">
        <v>0</v>
      </c>
      <c r="J14" s="54">
        <v>0</v>
      </c>
      <c r="K14" s="54">
        <v>0</v>
      </c>
      <c r="L14" s="55">
        <v>0</v>
      </c>
      <c r="M14" s="55">
        <v>0</v>
      </c>
      <c r="N14" s="55">
        <v>0</v>
      </c>
    </row>
    <row r="15" spans="1:16">
      <c r="A15" s="56" t="s">
        <v>88</v>
      </c>
      <c r="B15" s="101" t="s">
        <v>1283</v>
      </c>
      <c r="C15" s="101" t="s">
        <v>1283</v>
      </c>
      <c r="D15" s="101" t="s">
        <v>1283</v>
      </c>
      <c r="E15" s="101" t="s">
        <v>1283</v>
      </c>
      <c r="F15" s="101" t="s">
        <v>1283</v>
      </c>
      <c r="G15" s="101" t="s">
        <v>1283</v>
      </c>
      <c r="H15" s="101" t="s">
        <v>1283</v>
      </c>
      <c r="I15" s="58">
        <v>0</v>
      </c>
      <c r="J15" s="101" t="s">
        <v>1283</v>
      </c>
      <c r="K15" s="58">
        <v>0</v>
      </c>
      <c r="L15" s="101" t="s">
        <v>1283</v>
      </c>
      <c r="M15" s="57">
        <v>0</v>
      </c>
      <c r="N15" s="57">
        <v>0</v>
      </c>
    </row>
    <row r="16" spans="1:16">
      <c r="A16" t="s">
        <v>167</v>
      </c>
      <c r="B16" t="s">
        <v>167</v>
      </c>
      <c r="C16" s="101" t="s">
        <v>1283</v>
      </c>
      <c r="D16" s="101" t="s">
        <v>1283</v>
      </c>
      <c r="E16" t="s">
        <v>167</v>
      </c>
      <c r="F16" t="s">
        <v>167</v>
      </c>
      <c r="G16" s="101" t="s">
        <v>1283</v>
      </c>
      <c r="H16" t="s">
        <v>167</v>
      </c>
      <c r="I16" s="54">
        <v>0</v>
      </c>
      <c r="J16" s="54">
        <v>0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198</v>
      </c>
      <c r="B17" s="101" t="s">
        <v>1283</v>
      </c>
      <c r="C17" s="101" t="s">
        <v>1283</v>
      </c>
      <c r="D17" s="101" t="s">
        <v>1283</v>
      </c>
      <c r="E17" s="101" t="s">
        <v>1283</v>
      </c>
      <c r="F17" s="101" t="s">
        <v>1283</v>
      </c>
      <c r="G17" s="101" t="s">
        <v>1283</v>
      </c>
      <c r="H17" s="101" t="s">
        <v>1283</v>
      </c>
      <c r="I17" s="58">
        <v>0</v>
      </c>
      <c r="J17" s="101" t="s">
        <v>1283</v>
      </c>
      <c r="K17" s="58">
        <v>0</v>
      </c>
      <c r="L17" s="101" t="s">
        <v>1283</v>
      </c>
      <c r="M17" s="57">
        <v>0</v>
      </c>
      <c r="N17" s="57">
        <v>0</v>
      </c>
    </row>
    <row r="18" spans="1:14">
      <c r="A18" t="s">
        <v>167</v>
      </c>
      <c r="B18" t="s">
        <v>167</v>
      </c>
      <c r="C18" s="101" t="s">
        <v>1283</v>
      </c>
      <c r="D18" s="101" t="s">
        <v>1283</v>
      </c>
      <c r="E18" t="s">
        <v>167</v>
      </c>
      <c r="F18" t="s">
        <v>167</v>
      </c>
      <c r="G18" s="101" t="s">
        <v>1283</v>
      </c>
      <c r="H18" t="s">
        <v>167</v>
      </c>
      <c r="I18" s="54">
        <v>0</v>
      </c>
      <c r="J18" s="54">
        <v>0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173</v>
      </c>
      <c r="B19" s="101" t="s">
        <v>1283</v>
      </c>
      <c r="C19" s="101" t="s">
        <v>1283</v>
      </c>
      <c r="D19" s="101" t="s">
        <v>1283</v>
      </c>
      <c r="E19" s="101" t="s">
        <v>1283</v>
      </c>
      <c r="F19" s="101" t="s">
        <v>1283</v>
      </c>
      <c r="G19" s="101" t="s">
        <v>1283</v>
      </c>
      <c r="H19" s="101" t="s">
        <v>1283</v>
      </c>
      <c r="I19" s="58">
        <v>70874.23</v>
      </c>
      <c r="J19" s="101" t="s">
        <v>1283</v>
      </c>
      <c r="K19" s="58">
        <v>16267.155888101053</v>
      </c>
      <c r="L19" s="101" t="s">
        <v>1283</v>
      </c>
      <c r="M19" s="57">
        <v>1</v>
      </c>
      <c r="N19" s="57">
        <v>4.7300000000000002E-2</v>
      </c>
    </row>
    <row r="20" spans="1:14">
      <c r="A20" s="56" t="s">
        <v>615</v>
      </c>
      <c r="B20" s="101" t="s">
        <v>1283</v>
      </c>
      <c r="C20" s="101" t="s">
        <v>1283</v>
      </c>
      <c r="D20" s="101" t="s">
        <v>1283</v>
      </c>
      <c r="E20" s="101" t="s">
        <v>1283</v>
      </c>
      <c r="F20" s="101" t="s">
        <v>1283</v>
      </c>
      <c r="G20" s="101" t="s">
        <v>1283</v>
      </c>
      <c r="H20" s="101" t="s">
        <v>1283</v>
      </c>
      <c r="I20" s="58">
        <v>0</v>
      </c>
      <c r="J20" s="101" t="s">
        <v>1283</v>
      </c>
      <c r="K20" s="58">
        <v>0</v>
      </c>
      <c r="L20" s="101" t="s">
        <v>1283</v>
      </c>
      <c r="M20" s="57">
        <v>0</v>
      </c>
      <c r="N20" s="57">
        <v>0</v>
      </c>
    </row>
    <row r="21" spans="1:14">
      <c r="A21" t="s">
        <v>167</v>
      </c>
      <c r="B21" t="s">
        <v>167</v>
      </c>
      <c r="C21" s="101" t="s">
        <v>1283</v>
      </c>
      <c r="D21" s="101" t="s">
        <v>1283</v>
      </c>
      <c r="E21" t="s">
        <v>167</v>
      </c>
      <c r="F21" t="s">
        <v>167</v>
      </c>
      <c r="G21" s="101" t="s">
        <v>1283</v>
      </c>
      <c r="H21" t="s">
        <v>167</v>
      </c>
      <c r="I21" s="54">
        <v>0</v>
      </c>
      <c r="J21" s="54">
        <v>0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616</v>
      </c>
      <c r="B22" s="101" t="s">
        <v>1283</v>
      </c>
      <c r="C22" s="101" t="s">
        <v>1283</v>
      </c>
      <c r="D22" s="101" t="s">
        <v>1283</v>
      </c>
      <c r="E22" s="101" t="s">
        <v>1283</v>
      </c>
      <c r="F22" s="101" t="s">
        <v>1283</v>
      </c>
      <c r="G22" s="101" t="s">
        <v>1283</v>
      </c>
      <c r="H22" s="101" t="s">
        <v>1283</v>
      </c>
      <c r="I22" s="58">
        <v>56222.43</v>
      </c>
      <c r="J22" s="101" t="s">
        <v>1283</v>
      </c>
      <c r="K22" s="58">
        <v>13306.041122693567</v>
      </c>
      <c r="L22" s="101" t="s">
        <v>1283</v>
      </c>
      <c r="M22" s="57">
        <v>0.81799999999999995</v>
      </c>
      <c r="N22" s="57">
        <v>3.8699999999999998E-2</v>
      </c>
    </row>
    <row r="23" spans="1:14">
      <c r="A23" t="s">
        <v>617</v>
      </c>
      <c r="B23" t="s">
        <v>618</v>
      </c>
      <c r="C23" t="s">
        <v>105</v>
      </c>
      <c r="D23" s="99" t="s">
        <v>1283</v>
      </c>
      <c r="E23" t="s">
        <v>594</v>
      </c>
      <c r="F23" t="s">
        <v>254</v>
      </c>
      <c r="G23" t="s">
        <v>183</v>
      </c>
      <c r="H23" t="s">
        <v>98</v>
      </c>
      <c r="I23" s="54">
        <v>21324.880000000001</v>
      </c>
      <c r="J23" s="54">
        <v>12656</v>
      </c>
      <c r="K23" s="54">
        <v>9788.8262000256</v>
      </c>
      <c r="L23" s="55">
        <v>0</v>
      </c>
      <c r="M23" s="55">
        <v>0.6018</v>
      </c>
      <c r="N23" s="55">
        <v>2.8400000000000002E-2</v>
      </c>
    </row>
    <row r="24" spans="1:14">
      <c r="A24" t="s">
        <v>619</v>
      </c>
      <c r="B24" t="s">
        <v>620</v>
      </c>
      <c r="C24" t="s">
        <v>105</v>
      </c>
      <c r="D24" s="99" t="s">
        <v>1283</v>
      </c>
      <c r="E24" t="s">
        <v>594</v>
      </c>
      <c r="F24" t="s">
        <v>204</v>
      </c>
      <c r="G24" t="s">
        <v>205</v>
      </c>
      <c r="H24" t="s">
        <v>100</v>
      </c>
      <c r="I24" s="54">
        <v>85.95</v>
      </c>
      <c r="J24" s="54">
        <v>109226.59639999992</v>
      </c>
      <c r="K24" s="54">
        <v>376.610049434627</v>
      </c>
      <c r="L24" s="55">
        <v>0</v>
      </c>
      <c r="M24" s="55">
        <v>2.3199999999999998E-2</v>
      </c>
      <c r="N24" s="55">
        <v>1.1000000000000001E-3</v>
      </c>
    </row>
    <row r="25" spans="1:14">
      <c r="A25" t="s">
        <v>621</v>
      </c>
      <c r="B25" t="s">
        <v>622</v>
      </c>
      <c r="C25" t="s">
        <v>105</v>
      </c>
      <c r="D25" s="99" t="s">
        <v>1283</v>
      </c>
      <c r="E25" t="s">
        <v>594</v>
      </c>
      <c r="F25" t="s">
        <v>220</v>
      </c>
      <c r="G25" t="s">
        <v>205</v>
      </c>
      <c r="H25" t="s">
        <v>98</v>
      </c>
      <c r="I25" s="54">
        <v>15.02</v>
      </c>
      <c r="J25" s="54">
        <v>1016194</v>
      </c>
      <c r="K25" s="54">
        <v>553.59749282760004</v>
      </c>
      <c r="L25" s="55">
        <v>0</v>
      </c>
      <c r="M25" s="55">
        <v>3.4000000000000002E-2</v>
      </c>
      <c r="N25" s="55">
        <v>1.6000000000000001E-3</v>
      </c>
    </row>
    <row r="26" spans="1:14">
      <c r="A26" t="s">
        <v>623</v>
      </c>
      <c r="B26" t="s">
        <v>624</v>
      </c>
      <c r="C26" t="s">
        <v>105</v>
      </c>
      <c r="D26" s="99" t="s">
        <v>1283</v>
      </c>
      <c r="E26" t="s">
        <v>594</v>
      </c>
      <c r="F26" t="s">
        <v>625</v>
      </c>
      <c r="G26" t="s">
        <v>205</v>
      </c>
      <c r="H26" t="s">
        <v>100</v>
      </c>
      <c r="I26" s="54">
        <v>51.96</v>
      </c>
      <c r="J26" s="54">
        <v>244579</v>
      </c>
      <c r="K26" s="54">
        <v>509.80715928144002</v>
      </c>
      <c r="L26" s="55">
        <v>0</v>
      </c>
      <c r="M26" s="55">
        <v>3.1300000000000001E-2</v>
      </c>
      <c r="N26" s="55">
        <v>1.5E-3</v>
      </c>
    </row>
    <row r="27" spans="1:14">
      <c r="A27" t="s">
        <v>626</v>
      </c>
      <c r="B27" t="s">
        <v>627</v>
      </c>
      <c r="C27" t="s">
        <v>105</v>
      </c>
      <c r="D27" s="99" t="s">
        <v>1283</v>
      </c>
      <c r="E27" t="s">
        <v>594</v>
      </c>
      <c r="F27" t="s">
        <v>628</v>
      </c>
      <c r="G27" t="s">
        <v>205</v>
      </c>
      <c r="H27" t="s">
        <v>98</v>
      </c>
      <c r="I27" s="54">
        <v>202.61</v>
      </c>
      <c r="J27" s="54">
        <v>129297.8</v>
      </c>
      <c r="K27" s="54">
        <v>950.16617864765999</v>
      </c>
      <c r="L27" s="55">
        <v>0</v>
      </c>
      <c r="M27" s="55">
        <v>5.8400000000000001E-2</v>
      </c>
      <c r="N27" s="55">
        <v>2.8E-3</v>
      </c>
    </row>
    <row r="28" spans="1:14">
      <c r="A28" t="s">
        <v>629</v>
      </c>
      <c r="B28" t="s">
        <v>630</v>
      </c>
      <c r="C28" t="s">
        <v>105</v>
      </c>
      <c r="D28" s="99" t="s">
        <v>1283</v>
      </c>
      <c r="E28" t="s">
        <v>594</v>
      </c>
      <c r="F28" t="s">
        <v>628</v>
      </c>
      <c r="G28" t="s">
        <v>205</v>
      </c>
      <c r="H28" t="s">
        <v>101</v>
      </c>
      <c r="I28" s="54">
        <v>33344.26</v>
      </c>
      <c r="J28" s="54">
        <v>132.5</v>
      </c>
      <c r="K28" s="54">
        <v>204.15665062004999</v>
      </c>
      <c r="L28" s="55">
        <v>0</v>
      </c>
      <c r="M28" s="55">
        <v>1.26E-2</v>
      </c>
      <c r="N28" s="55">
        <v>5.9999999999999995E-4</v>
      </c>
    </row>
    <row r="29" spans="1:14">
      <c r="A29" t="s">
        <v>631</v>
      </c>
      <c r="B29" t="s">
        <v>632</v>
      </c>
      <c r="C29" t="s">
        <v>105</v>
      </c>
      <c r="D29" s="99" t="s">
        <v>1283</v>
      </c>
      <c r="E29" t="s">
        <v>594</v>
      </c>
      <c r="F29" s="61" t="s">
        <v>1281</v>
      </c>
      <c r="G29" s="99" t="s">
        <v>1283</v>
      </c>
      <c r="H29" t="s">
        <v>101</v>
      </c>
      <c r="I29" s="54">
        <v>1197.75</v>
      </c>
      <c r="J29" s="54">
        <v>16674.439999999999</v>
      </c>
      <c r="K29" s="54">
        <v>922.87739185658995</v>
      </c>
      <c r="L29" s="55">
        <v>0</v>
      </c>
      <c r="M29" s="55">
        <v>5.67E-2</v>
      </c>
      <c r="N29" s="55">
        <v>2.7000000000000001E-3</v>
      </c>
    </row>
    <row r="30" spans="1:14">
      <c r="A30" s="56" t="s">
        <v>88</v>
      </c>
      <c r="B30" s="101" t="s">
        <v>1283</v>
      </c>
      <c r="C30" s="101" t="s">
        <v>1283</v>
      </c>
      <c r="D30" s="101" t="s">
        <v>1283</v>
      </c>
      <c r="E30" s="101" t="s">
        <v>1283</v>
      </c>
      <c r="F30" s="101" t="s">
        <v>1283</v>
      </c>
      <c r="G30" s="101" t="s">
        <v>1283</v>
      </c>
      <c r="H30" s="101" t="s">
        <v>1283</v>
      </c>
      <c r="I30" s="58">
        <v>14651.8</v>
      </c>
      <c r="J30" s="101" t="s">
        <v>1283</v>
      </c>
      <c r="K30" s="58">
        <v>2961.1147654074871</v>
      </c>
      <c r="L30" s="101" t="s">
        <v>1283</v>
      </c>
      <c r="M30" s="57">
        <v>0.182</v>
      </c>
      <c r="N30" s="57">
        <v>8.6E-3</v>
      </c>
    </row>
    <row r="31" spans="1:14">
      <c r="A31" t="s">
        <v>633</v>
      </c>
      <c r="B31" t="s">
        <v>634</v>
      </c>
      <c r="C31" t="s">
        <v>105</v>
      </c>
      <c r="D31" s="99" t="s">
        <v>1283</v>
      </c>
      <c r="E31" t="s">
        <v>512</v>
      </c>
      <c r="F31" s="61" t="s">
        <v>1281</v>
      </c>
      <c r="G31" s="99" t="s">
        <v>1283</v>
      </c>
      <c r="H31" t="s">
        <v>98</v>
      </c>
      <c r="I31" s="54">
        <v>504.56</v>
      </c>
      <c r="J31" s="54">
        <v>22796</v>
      </c>
      <c r="K31" s="54">
        <v>417.1757177952</v>
      </c>
      <c r="L31" s="55">
        <v>0</v>
      </c>
      <c r="M31" s="55">
        <v>2.5600000000000001E-2</v>
      </c>
      <c r="N31" s="55">
        <v>1.1999999999999999E-3</v>
      </c>
    </row>
    <row r="32" spans="1:14">
      <c r="A32" t="s">
        <v>635</v>
      </c>
      <c r="B32" t="s">
        <v>636</v>
      </c>
      <c r="C32" t="s">
        <v>105</v>
      </c>
      <c r="D32" s="99" t="s">
        <v>1283</v>
      </c>
      <c r="E32" t="s">
        <v>512</v>
      </c>
      <c r="F32" s="61" t="s">
        <v>1281</v>
      </c>
      <c r="G32" s="99" t="s">
        <v>1283</v>
      </c>
      <c r="H32" t="s">
        <v>98</v>
      </c>
      <c r="I32" s="54">
        <v>2836.49</v>
      </c>
      <c r="J32" s="54">
        <v>4107</v>
      </c>
      <c r="K32" s="54">
        <v>422.52607487609998</v>
      </c>
      <c r="L32" s="55">
        <v>0</v>
      </c>
      <c r="M32" s="55">
        <v>2.5999999999999999E-2</v>
      </c>
      <c r="N32" s="55">
        <v>1.1999999999999999E-3</v>
      </c>
    </row>
    <row r="33" spans="1:14">
      <c r="A33" t="s">
        <v>637</v>
      </c>
      <c r="B33" t="s">
        <v>638</v>
      </c>
      <c r="C33" t="s">
        <v>105</v>
      </c>
      <c r="D33" s="99" t="s">
        <v>1283</v>
      </c>
      <c r="E33" t="s">
        <v>512</v>
      </c>
      <c r="F33" s="61" t="s">
        <v>1281</v>
      </c>
      <c r="G33" s="99" t="s">
        <v>1283</v>
      </c>
      <c r="H33" t="s">
        <v>98</v>
      </c>
      <c r="I33" s="54">
        <v>7461.87</v>
      </c>
      <c r="J33" s="54">
        <v>1264.03</v>
      </c>
      <c r="K33" s="54">
        <v>342.09963873434702</v>
      </c>
      <c r="L33" s="55">
        <v>0</v>
      </c>
      <c r="M33" s="55">
        <v>2.1000000000000001E-2</v>
      </c>
      <c r="N33" s="55">
        <v>1E-3</v>
      </c>
    </row>
    <row r="34" spans="1:14">
      <c r="A34" t="s">
        <v>639</v>
      </c>
      <c r="B34" t="s">
        <v>640</v>
      </c>
      <c r="C34" t="s">
        <v>641</v>
      </c>
      <c r="D34" s="99" t="s">
        <v>1283</v>
      </c>
      <c r="E34" t="s">
        <v>512</v>
      </c>
      <c r="F34" s="61" t="s">
        <v>1281</v>
      </c>
      <c r="G34" s="99" t="s">
        <v>1283</v>
      </c>
      <c r="H34" t="s">
        <v>98</v>
      </c>
      <c r="I34" s="54">
        <v>3848.88</v>
      </c>
      <c r="J34" s="54">
        <v>12745.9</v>
      </c>
      <c r="K34" s="54">
        <v>1779.3133340018401</v>
      </c>
      <c r="L34" s="55">
        <v>0</v>
      </c>
      <c r="M34" s="55">
        <v>0.1094</v>
      </c>
      <c r="N34" s="55">
        <v>5.1999999999999998E-3</v>
      </c>
    </row>
    <row r="35" spans="1:14">
      <c r="A35" s="56" t="s">
        <v>198</v>
      </c>
      <c r="B35" s="101" t="s">
        <v>1283</v>
      </c>
      <c r="C35" s="101" t="s">
        <v>1283</v>
      </c>
      <c r="D35" s="101" t="s">
        <v>1283</v>
      </c>
      <c r="E35" s="101" t="s">
        <v>1283</v>
      </c>
      <c r="F35" s="101" t="s">
        <v>1283</v>
      </c>
      <c r="G35" s="101" t="s">
        <v>1283</v>
      </c>
      <c r="H35" s="101" t="s">
        <v>1283</v>
      </c>
      <c r="I35" s="58">
        <v>0</v>
      </c>
      <c r="J35" s="101" t="s">
        <v>1283</v>
      </c>
      <c r="K35" s="58">
        <v>0</v>
      </c>
      <c r="L35" s="101" t="s">
        <v>1283</v>
      </c>
      <c r="M35" s="57">
        <v>0</v>
      </c>
      <c r="N35" s="57">
        <v>0</v>
      </c>
    </row>
    <row r="36" spans="1:14">
      <c r="A36" t="s">
        <v>167</v>
      </c>
      <c r="B36" t="s">
        <v>167</v>
      </c>
      <c r="C36" s="101" t="s">
        <v>1283</v>
      </c>
      <c r="D36" s="101" t="s">
        <v>1283</v>
      </c>
      <c r="E36" t="s">
        <v>167</v>
      </c>
      <c r="F36" t="s">
        <v>167</v>
      </c>
      <c r="G36" s="101" t="s">
        <v>1283</v>
      </c>
      <c r="H36" t="s">
        <v>167</v>
      </c>
      <c r="I36" s="54">
        <v>0</v>
      </c>
      <c r="J36" s="54">
        <v>0</v>
      </c>
      <c r="K36" s="54">
        <v>0</v>
      </c>
      <c r="L36" s="55">
        <v>0</v>
      </c>
      <c r="M36" s="55">
        <v>0</v>
      </c>
      <c r="N36" s="55">
        <v>0</v>
      </c>
    </row>
    <row r="37" spans="1:14">
      <c r="A37" t="s">
        <v>175</v>
      </c>
      <c r="B37" s="101" t="s">
        <v>1283</v>
      </c>
      <c r="C37" s="101" t="s">
        <v>1283</v>
      </c>
      <c r="D37" s="101" t="s">
        <v>1283</v>
      </c>
      <c r="E37" s="101" t="s">
        <v>1283</v>
      </c>
      <c r="F37" s="101" t="s">
        <v>1283</v>
      </c>
      <c r="G37" s="101" t="s">
        <v>1283</v>
      </c>
      <c r="H37" s="101" t="s">
        <v>1283</v>
      </c>
      <c r="I37" s="101" t="s">
        <v>1283</v>
      </c>
      <c r="J37" s="101" t="s">
        <v>1283</v>
      </c>
      <c r="K37" s="101" t="s">
        <v>1283</v>
      </c>
      <c r="L37" s="101" t="s">
        <v>1283</v>
      </c>
      <c r="M37" s="101" t="s">
        <v>1283</v>
      </c>
      <c r="N37" s="101" t="s">
        <v>1283</v>
      </c>
    </row>
    <row r="38" spans="1:14">
      <c r="A38" t="s">
        <v>190</v>
      </c>
      <c r="B38" s="101" t="s">
        <v>1283</v>
      </c>
      <c r="C38" s="101" t="s">
        <v>1283</v>
      </c>
      <c r="D38" s="101" t="s">
        <v>1283</v>
      </c>
      <c r="E38" s="101" t="s">
        <v>1283</v>
      </c>
      <c r="F38" s="101" t="s">
        <v>1283</v>
      </c>
      <c r="G38" s="101" t="s">
        <v>1283</v>
      </c>
      <c r="H38" s="101" t="s">
        <v>1283</v>
      </c>
      <c r="I38" s="101" t="s">
        <v>1283</v>
      </c>
      <c r="J38" s="101" t="s">
        <v>1283</v>
      </c>
      <c r="K38" s="101" t="s">
        <v>1283</v>
      </c>
      <c r="L38" s="101" t="s">
        <v>1283</v>
      </c>
      <c r="M38" s="101" t="s">
        <v>1283</v>
      </c>
      <c r="N38" s="101" t="s">
        <v>1283</v>
      </c>
    </row>
    <row r="39" spans="1:14">
      <c r="A39" t="s">
        <v>191</v>
      </c>
      <c r="B39" s="101" t="s">
        <v>1283</v>
      </c>
      <c r="C39" s="101" t="s">
        <v>1283</v>
      </c>
      <c r="D39" s="101" t="s">
        <v>1283</v>
      </c>
      <c r="E39" s="101" t="s">
        <v>1283</v>
      </c>
      <c r="F39" s="101" t="s">
        <v>1283</v>
      </c>
      <c r="G39" s="101" t="s">
        <v>1283</v>
      </c>
      <c r="H39" s="101" t="s">
        <v>1283</v>
      </c>
      <c r="I39" s="101" t="s">
        <v>1283</v>
      </c>
      <c r="J39" s="101" t="s">
        <v>1283</v>
      </c>
      <c r="K39" s="101" t="s">
        <v>1283</v>
      </c>
      <c r="L39" s="101" t="s">
        <v>1283</v>
      </c>
      <c r="M39" s="101" t="s">
        <v>1283</v>
      </c>
      <c r="N39" s="101" t="s">
        <v>1283</v>
      </c>
    </row>
    <row r="40" spans="1:14">
      <c r="A40" t="s">
        <v>192</v>
      </c>
      <c r="B40" s="101" t="s">
        <v>1283</v>
      </c>
      <c r="C40" s="101" t="s">
        <v>1283</v>
      </c>
      <c r="D40" s="101" t="s">
        <v>1283</v>
      </c>
      <c r="E40" s="101" t="s">
        <v>1283</v>
      </c>
      <c r="F40" s="101" t="s">
        <v>1283</v>
      </c>
      <c r="G40" s="101" t="s">
        <v>1283</v>
      </c>
      <c r="H40" s="101" t="s">
        <v>1283</v>
      </c>
      <c r="I40" s="101" t="s">
        <v>1283</v>
      </c>
      <c r="J40" s="101" t="s">
        <v>1283</v>
      </c>
      <c r="K40" s="101" t="s">
        <v>1283</v>
      </c>
      <c r="L40" s="101" t="s">
        <v>1283</v>
      </c>
      <c r="M40" s="101" t="s">
        <v>1283</v>
      </c>
      <c r="N40" s="101" t="s">
        <v>1283</v>
      </c>
    </row>
    <row r="41" spans="1:14" hidden="1">
      <c r="B41" s="13"/>
      <c r="C41" s="13"/>
      <c r="D41" s="13"/>
    </row>
    <row r="42" spans="1:14" hidden="1">
      <c r="B42" s="13"/>
      <c r="C42" s="13"/>
      <c r="D42" s="13"/>
    </row>
    <row r="43" spans="1:14" hidden="1">
      <c r="B43" s="13"/>
      <c r="C43" s="13"/>
      <c r="D43" s="13"/>
    </row>
    <row r="44" spans="1:14" hidden="1">
      <c r="B44" s="13"/>
      <c r="C44" s="13"/>
      <c r="D44" s="13"/>
    </row>
    <row r="45" spans="1:14" hidden="1">
      <c r="B45" s="13"/>
      <c r="C45" s="13"/>
      <c r="D45" s="13"/>
    </row>
    <row r="46" spans="1:14" hidden="1">
      <c r="B46" s="13"/>
      <c r="C46" s="13"/>
      <c r="D46" s="13"/>
    </row>
    <row r="47" spans="1:14" hidden="1">
      <c r="B47" s="13"/>
      <c r="C47" s="13"/>
      <c r="D47" s="13"/>
    </row>
    <row r="48" spans="1:1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0" t="s">
        <v>1282</v>
      </c>
    </row>
    <row r="2" spans="1:11" s="1" customFormat="1">
      <c r="A2" s="2" t="s">
        <v>1</v>
      </c>
      <c r="B2" s="9" t="s">
        <v>735</v>
      </c>
    </row>
    <row r="3" spans="1:11" s="1" customFormat="1">
      <c r="A3" s="2" t="s">
        <v>2</v>
      </c>
      <c r="B3" s="61" t="s">
        <v>736</v>
      </c>
    </row>
    <row r="4" spans="1:11" s="1" customFormat="1">
      <c r="A4" s="2" t="s">
        <v>3</v>
      </c>
      <c r="B4" s="62" t="s">
        <v>156</v>
      </c>
    </row>
    <row r="5" spans="1:11" ht="18.75">
      <c r="A5" s="76" t="s">
        <v>91</v>
      </c>
      <c r="B5" s="77"/>
      <c r="C5" s="77"/>
      <c r="D5" s="77"/>
      <c r="E5" s="77"/>
      <c r="F5" s="77"/>
      <c r="G5" s="77"/>
      <c r="H5" s="77"/>
      <c r="I5" s="77"/>
      <c r="J5" s="77"/>
      <c r="K5" s="78"/>
    </row>
    <row r="6" spans="1:11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146</v>
      </c>
      <c r="G6" s="32" t="s">
        <v>147</v>
      </c>
      <c r="H6" s="32" t="s">
        <v>53</v>
      </c>
      <c r="I6" s="32" t="s">
        <v>69</v>
      </c>
      <c r="J6" s="32" t="s">
        <v>54</v>
      </c>
      <c r="K6" s="32" t="s">
        <v>142</v>
      </c>
    </row>
    <row r="7" spans="1:11" s="15" customFormat="1">
      <c r="A7" s="93" t="s">
        <v>1283</v>
      </c>
      <c r="B7" s="94" t="s">
        <v>1283</v>
      </c>
      <c r="C7" s="94" t="s">
        <v>1283</v>
      </c>
      <c r="D7" s="94" t="s">
        <v>1283</v>
      </c>
      <c r="E7" s="94" t="s">
        <v>1283</v>
      </c>
      <c r="F7" s="16" t="s">
        <v>143</v>
      </c>
      <c r="G7" s="94" t="s">
        <v>1283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1" s="17" customFormat="1" ht="20.25">
      <c r="A8" s="95" t="s">
        <v>1283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1" s="17" customFormat="1" ht="20.25">
      <c r="A9" s="18" t="s">
        <v>93</v>
      </c>
      <c r="B9" s="96" t="s">
        <v>1283</v>
      </c>
      <c r="C9" s="96" t="s">
        <v>1283</v>
      </c>
      <c r="D9" s="96" t="s">
        <v>1283</v>
      </c>
      <c r="E9" s="96" t="s">
        <v>1283</v>
      </c>
      <c r="F9" s="52">
        <v>0</v>
      </c>
      <c r="G9" s="96" t="s">
        <v>1283</v>
      </c>
      <c r="H9" s="52">
        <v>0</v>
      </c>
      <c r="I9" s="110" t="s">
        <v>1283</v>
      </c>
      <c r="J9" s="53">
        <v>0</v>
      </c>
      <c r="K9" s="53">
        <v>0</v>
      </c>
    </row>
    <row r="10" spans="1:11">
      <c r="A10" s="56" t="s">
        <v>161</v>
      </c>
      <c r="B10" s="100" t="s">
        <v>1283</v>
      </c>
      <c r="C10" s="101" t="s">
        <v>1283</v>
      </c>
      <c r="D10" s="101" t="s">
        <v>1283</v>
      </c>
      <c r="E10" s="101" t="s">
        <v>1283</v>
      </c>
      <c r="F10" s="58">
        <v>0</v>
      </c>
      <c r="G10" s="101" t="s">
        <v>1283</v>
      </c>
      <c r="H10" s="58">
        <v>0</v>
      </c>
      <c r="I10" s="101" t="s">
        <v>1283</v>
      </c>
      <c r="J10" s="57">
        <v>0</v>
      </c>
      <c r="K10" s="57">
        <v>0</v>
      </c>
    </row>
    <row r="11" spans="1:11">
      <c r="A11" s="56" t="s">
        <v>642</v>
      </c>
      <c r="B11" s="100" t="s">
        <v>1283</v>
      </c>
      <c r="C11" s="101" t="s">
        <v>1283</v>
      </c>
      <c r="D11" s="101" t="s">
        <v>1283</v>
      </c>
      <c r="E11" s="101" t="s">
        <v>1283</v>
      </c>
      <c r="F11" s="58">
        <v>0</v>
      </c>
      <c r="G11" s="101" t="s">
        <v>1283</v>
      </c>
      <c r="H11" s="58">
        <v>0</v>
      </c>
      <c r="I11" s="101" t="s">
        <v>1283</v>
      </c>
      <c r="J11" s="57">
        <v>0</v>
      </c>
      <c r="K11" s="57">
        <v>0</v>
      </c>
    </row>
    <row r="12" spans="1:11">
      <c r="A12" t="s">
        <v>167</v>
      </c>
      <c r="B12" t="s">
        <v>167</v>
      </c>
      <c r="C12" s="101" t="s">
        <v>1283</v>
      </c>
      <c r="D12" t="s">
        <v>167</v>
      </c>
      <c r="E12" t="s">
        <v>167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1">
      <c r="A13" s="56" t="s">
        <v>173</v>
      </c>
      <c r="B13" s="100" t="s">
        <v>1283</v>
      </c>
      <c r="C13" s="101" t="s">
        <v>1283</v>
      </c>
      <c r="D13" s="101" t="s">
        <v>1283</v>
      </c>
      <c r="E13" s="101" t="s">
        <v>1283</v>
      </c>
      <c r="F13" s="58">
        <v>0</v>
      </c>
      <c r="G13" s="101" t="s">
        <v>1283</v>
      </c>
      <c r="H13" s="58">
        <v>0</v>
      </c>
      <c r="I13" s="101" t="s">
        <v>1283</v>
      </c>
      <c r="J13" s="57">
        <v>0</v>
      </c>
      <c r="K13" s="57">
        <v>0</v>
      </c>
    </row>
    <row r="14" spans="1:11">
      <c r="A14" s="56" t="s">
        <v>643</v>
      </c>
      <c r="B14" s="100" t="s">
        <v>1283</v>
      </c>
      <c r="C14" s="101" t="s">
        <v>1283</v>
      </c>
      <c r="D14" s="101" t="s">
        <v>1283</v>
      </c>
      <c r="E14" s="101" t="s">
        <v>1283</v>
      </c>
      <c r="F14" s="58">
        <v>0</v>
      </c>
      <c r="G14" s="101" t="s">
        <v>1283</v>
      </c>
      <c r="H14" s="58">
        <v>0</v>
      </c>
      <c r="I14" s="101" t="s">
        <v>1283</v>
      </c>
      <c r="J14" s="57">
        <v>0</v>
      </c>
      <c r="K14" s="57">
        <v>0</v>
      </c>
    </row>
    <row r="15" spans="1:11">
      <c r="A15" t="s">
        <v>167</v>
      </c>
      <c r="B15" t="s">
        <v>167</v>
      </c>
      <c r="C15" s="101" t="s">
        <v>1283</v>
      </c>
      <c r="D15" t="s">
        <v>167</v>
      </c>
      <c r="E15" t="s">
        <v>167</v>
      </c>
      <c r="F15" s="54">
        <v>0</v>
      </c>
      <c r="G15" s="54">
        <v>0</v>
      </c>
      <c r="H15" s="54">
        <v>0</v>
      </c>
      <c r="I15" s="55">
        <v>0</v>
      </c>
      <c r="J15" s="55">
        <v>0</v>
      </c>
      <c r="K15" s="55">
        <v>0</v>
      </c>
    </row>
    <row r="16" spans="1:11">
      <c r="A16" t="s">
        <v>175</v>
      </c>
      <c r="B16" s="100" t="s">
        <v>1283</v>
      </c>
      <c r="C16" s="101" t="s">
        <v>1283</v>
      </c>
      <c r="D16" s="101" t="s">
        <v>1283</v>
      </c>
      <c r="E16" s="101" t="s">
        <v>1283</v>
      </c>
      <c r="F16" s="101" t="s">
        <v>1283</v>
      </c>
      <c r="G16" s="101" t="s">
        <v>1283</v>
      </c>
      <c r="H16" s="101" t="s">
        <v>1283</v>
      </c>
      <c r="I16" s="101" t="s">
        <v>1283</v>
      </c>
      <c r="J16" s="101" t="s">
        <v>1283</v>
      </c>
      <c r="K16" s="101" t="s">
        <v>1283</v>
      </c>
    </row>
    <row r="17" spans="1:11">
      <c r="A17" t="s">
        <v>190</v>
      </c>
      <c r="B17" s="100" t="s">
        <v>1283</v>
      </c>
      <c r="C17" s="101" t="s">
        <v>1283</v>
      </c>
      <c r="D17" s="101" t="s">
        <v>1283</v>
      </c>
      <c r="E17" s="101" t="s">
        <v>1283</v>
      </c>
      <c r="F17" s="101" t="s">
        <v>1283</v>
      </c>
      <c r="G17" s="101" t="s">
        <v>1283</v>
      </c>
      <c r="H17" s="101" t="s">
        <v>1283</v>
      </c>
      <c r="I17" s="101" t="s">
        <v>1283</v>
      </c>
      <c r="J17" s="101" t="s">
        <v>1283</v>
      </c>
      <c r="K17" s="101" t="s">
        <v>1283</v>
      </c>
    </row>
    <row r="18" spans="1:11">
      <c r="A18" t="s">
        <v>191</v>
      </c>
      <c r="B18" s="100" t="s">
        <v>1283</v>
      </c>
      <c r="C18" s="101" t="s">
        <v>1283</v>
      </c>
      <c r="D18" s="101" t="s">
        <v>1283</v>
      </c>
      <c r="E18" s="101" t="s">
        <v>1283</v>
      </c>
      <c r="F18" s="101" t="s">
        <v>1283</v>
      </c>
      <c r="G18" s="101" t="s">
        <v>1283</v>
      </c>
      <c r="H18" s="101" t="s">
        <v>1283</v>
      </c>
      <c r="I18" s="101" t="s">
        <v>1283</v>
      </c>
      <c r="J18" s="101" t="s">
        <v>1283</v>
      </c>
      <c r="K18" s="101" t="s">
        <v>1283</v>
      </c>
    </row>
    <row r="19" spans="1:11">
      <c r="A19" t="s">
        <v>192</v>
      </c>
      <c r="B19" s="100" t="s">
        <v>1283</v>
      </c>
      <c r="C19" s="101" t="s">
        <v>1283</v>
      </c>
      <c r="D19" s="101" t="s">
        <v>1283</v>
      </c>
      <c r="E19" s="101" t="s">
        <v>1283</v>
      </c>
      <c r="F19" s="101" t="s">
        <v>1283</v>
      </c>
      <c r="G19" s="101" t="s">
        <v>1283</v>
      </c>
      <c r="H19" s="101" t="s">
        <v>1283</v>
      </c>
      <c r="I19" s="101" t="s">
        <v>1283</v>
      </c>
      <c r="J19" s="101" t="s">
        <v>1283</v>
      </c>
      <c r="K19" s="101" t="s">
        <v>1283</v>
      </c>
    </row>
    <row r="20" spans="1:11" hidden="1">
      <c r="C20" s="13"/>
      <c r="D20" s="13"/>
    </row>
    <row r="21" spans="1:11" hidden="1"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1282</v>
      </c>
    </row>
    <row r="2" spans="1:12" s="1" customFormat="1">
      <c r="A2" s="2" t="s">
        <v>1</v>
      </c>
      <c r="B2" s="9" t="s">
        <v>735</v>
      </c>
    </row>
    <row r="3" spans="1:12" s="1" customFormat="1">
      <c r="A3" s="2" t="s">
        <v>2</v>
      </c>
      <c r="B3" s="61" t="s">
        <v>736</v>
      </c>
    </row>
    <row r="4" spans="1:12" s="1" customFormat="1">
      <c r="A4" s="2" t="s">
        <v>3</v>
      </c>
      <c r="B4" s="62" t="s">
        <v>156</v>
      </c>
    </row>
    <row r="5" spans="1:12" ht="18.75">
      <c r="A5" s="76" t="s">
        <v>94</v>
      </c>
      <c r="B5" s="77"/>
      <c r="C5" s="77"/>
      <c r="D5" s="77"/>
      <c r="E5" s="77"/>
      <c r="F5" s="77"/>
      <c r="G5" s="77"/>
      <c r="H5" s="77"/>
      <c r="I5" s="77"/>
      <c r="J5" s="77"/>
      <c r="K5" s="78"/>
    </row>
    <row r="6" spans="1:12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146</v>
      </c>
      <c r="G6" s="32" t="s">
        <v>147</v>
      </c>
      <c r="H6" s="32" t="s">
        <v>53</v>
      </c>
      <c r="I6" s="32" t="s">
        <v>69</v>
      </c>
      <c r="J6" s="32" t="s">
        <v>54</v>
      </c>
      <c r="K6" s="33" t="s">
        <v>142</v>
      </c>
      <c r="L6" s="13"/>
    </row>
    <row r="7" spans="1:12" s="15" customFormat="1">
      <c r="A7" s="93" t="s">
        <v>1283</v>
      </c>
      <c r="B7" s="111" t="s">
        <v>1283</v>
      </c>
      <c r="C7" s="111" t="s">
        <v>1283</v>
      </c>
      <c r="D7" s="111" t="s">
        <v>1283</v>
      </c>
      <c r="E7" s="111" t="s">
        <v>1283</v>
      </c>
      <c r="F7" s="16" t="s">
        <v>143</v>
      </c>
      <c r="G7" s="94" t="s">
        <v>1283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2" s="17" customFormat="1" ht="20.25">
      <c r="A8" s="95" t="s">
        <v>1283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2" s="17" customFormat="1" ht="20.25">
      <c r="A9" s="18" t="s">
        <v>95</v>
      </c>
      <c r="B9" s="96" t="s">
        <v>1283</v>
      </c>
      <c r="C9" s="96" t="s">
        <v>1283</v>
      </c>
      <c r="D9" s="96" t="s">
        <v>1283</v>
      </c>
      <c r="E9" s="96" t="s">
        <v>1283</v>
      </c>
      <c r="F9" s="52">
        <v>213.2</v>
      </c>
      <c r="G9" s="96" t="s">
        <v>1283</v>
      </c>
      <c r="H9" s="52">
        <v>117.522054</v>
      </c>
      <c r="I9" s="110" t="s">
        <v>1283</v>
      </c>
      <c r="J9" s="53">
        <v>1</v>
      </c>
      <c r="K9" s="53">
        <v>2.9999999999999997E-4</v>
      </c>
    </row>
    <row r="10" spans="1:12">
      <c r="A10" s="56" t="s">
        <v>161</v>
      </c>
      <c r="B10" s="101" t="s">
        <v>1283</v>
      </c>
      <c r="C10" s="101" t="s">
        <v>1283</v>
      </c>
      <c r="D10" s="101" t="s">
        <v>1283</v>
      </c>
      <c r="E10" s="101" t="s">
        <v>1283</v>
      </c>
      <c r="F10" s="58">
        <v>0</v>
      </c>
      <c r="G10" s="101" t="s">
        <v>1283</v>
      </c>
      <c r="H10" s="58">
        <v>0</v>
      </c>
      <c r="I10" s="101" t="s">
        <v>1283</v>
      </c>
      <c r="J10" s="57">
        <v>0</v>
      </c>
      <c r="K10" s="57">
        <v>0</v>
      </c>
    </row>
    <row r="11" spans="1:12">
      <c r="A11" s="56" t="s">
        <v>644</v>
      </c>
      <c r="B11" s="101" t="s">
        <v>1283</v>
      </c>
      <c r="C11" s="101" t="s">
        <v>1283</v>
      </c>
      <c r="D11" s="101" t="s">
        <v>1283</v>
      </c>
      <c r="E11" s="101" t="s">
        <v>1283</v>
      </c>
      <c r="F11" s="58">
        <v>0</v>
      </c>
      <c r="G11" s="101" t="s">
        <v>1283</v>
      </c>
      <c r="H11" s="58">
        <v>0</v>
      </c>
      <c r="I11" s="101" t="s">
        <v>1283</v>
      </c>
      <c r="J11" s="57">
        <v>0</v>
      </c>
      <c r="K11" s="57">
        <v>0</v>
      </c>
    </row>
    <row r="12" spans="1:12">
      <c r="A12" t="s">
        <v>167</v>
      </c>
      <c r="B12" t="s">
        <v>167</v>
      </c>
      <c r="C12" s="101" t="s">
        <v>1283</v>
      </c>
      <c r="D12" t="s">
        <v>167</v>
      </c>
      <c r="E12" t="s">
        <v>167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645</v>
      </c>
      <c r="B13" s="101" t="s">
        <v>1283</v>
      </c>
      <c r="C13" s="101" t="s">
        <v>1283</v>
      </c>
      <c r="D13" s="101" t="s">
        <v>1283</v>
      </c>
      <c r="E13" s="101" t="s">
        <v>1283</v>
      </c>
      <c r="F13" s="58">
        <v>0</v>
      </c>
      <c r="G13" s="101" t="s">
        <v>1283</v>
      </c>
      <c r="H13" s="58">
        <v>0</v>
      </c>
      <c r="I13" s="101" t="s">
        <v>1283</v>
      </c>
      <c r="J13" s="57">
        <v>0</v>
      </c>
      <c r="K13" s="57">
        <v>0</v>
      </c>
    </row>
    <row r="14" spans="1:12">
      <c r="A14" t="s">
        <v>167</v>
      </c>
      <c r="B14" t="s">
        <v>167</v>
      </c>
      <c r="C14" s="101" t="s">
        <v>1283</v>
      </c>
      <c r="D14" t="s">
        <v>167</v>
      </c>
      <c r="E14" t="s">
        <v>167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646</v>
      </c>
      <c r="B15" s="101" t="s">
        <v>1283</v>
      </c>
      <c r="C15" s="101" t="s">
        <v>1283</v>
      </c>
      <c r="D15" s="101" t="s">
        <v>1283</v>
      </c>
      <c r="E15" s="101" t="s">
        <v>1283</v>
      </c>
      <c r="F15" s="58">
        <v>0</v>
      </c>
      <c r="G15" s="101" t="s">
        <v>1283</v>
      </c>
      <c r="H15" s="58">
        <v>0</v>
      </c>
      <c r="I15" s="101" t="s">
        <v>1283</v>
      </c>
      <c r="J15" s="57">
        <v>0</v>
      </c>
      <c r="K15" s="57">
        <v>0</v>
      </c>
    </row>
    <row r="16" spans="1:12">
      <c r="A16" t="s">
        <v>167</v>
      </c>
      <c r="B16" t="s">
        <v>167</v>
      </c>
      <c r="C16" s="101" t="s">
        <v>1283</v>
      </c>
      <c r="D16" t="s">
        <v>167</v>
      </c>
      <c r="E16" t="s">
        <v>167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198</v>
      </c>
      <c r="B17" s="101" t="s">
        <v>1283</v>
      </c>
      <c r="C17" s="101" t="s">
        <v>1283</v>
      </c>
      <c r="D17" s="101" t="s">
        <v>1283</v>
      </c>
      <c r="E17" s="101" t="s">
        <v>1283</v>
      </c>
      <c r="F17" s="58">
        <v>0</v>
      </c>
      <c r="G17" s="101" t="s">
        <v>1283</v>
      </c>
      <c r="H17" s="58">
        <v>0</v>
      </c>
      <c r="I17" s="101" t="s">
        <v>1283</v>
      </c>
      <c r="J17" s="57">
        <v>0</v>
      </c>
      <c r="K17" s="57">
        <v>0</v>
      </c>
    </row>
    <row r="18" spans="1:11">
      <c r="A18" t="s">
        <v>167</v>
      </c>
      <c r="B18" t="s">
        <v>167</v>
      </c>
      <c r="C18" s="101" t="s">
        <v>1283</v>
      </c>
      <c r="D18" t="s">
        <v>167</v>
      </c>
      <c r="E18" t="s">
        <v>167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173</v>
      </c>
      <c r="B19" s="101" t="s">
        <v>1283</v>
      </c>
      <c r="C19" s="101" t="s">
        <v>1283</v>
      </c>
      <c r="D19" s="101" t="s">
        <v>1283</v>
      </c>
      <c r="E19" s="101" t="s">
        <v>1283</v>
      </c>
      <c r="F19" s="58">
        <v>213.2</v>
      </c>
      <c r="G19" s="101" t="s">
        <v>1283</v>
      </c>
      <c r="H19" s="58">
        <v>117.522054</v>
      </c>
      <c r="I19" s="101" t="s">
        <v>1283</v>
      </c>
      <c r="J19" s="57">
        <v>1</v>
      </c>
      <c r="K19" s="57">
        <v>2.9999999999999997E-4</v>
      </c>
    </row>
    <row r="20" spans="1:11">
      <c r="A20" s="56" t="s">
        <v>644</v>
      </c>
      <c r="B20" s="101" t="s">
        <v>1283</v>
      </c>
      <c r="C20" s="101" t="s">
        <v>1283</v>
      </c>
      <c r="D20" s="101" t="s">
        <v>1283</v>
      </c>
      <c r="E20" s="101" t="s">
        <v>1283</v>
      </c>
      <c r="F20" s="58">
        <v>213.2</v>
      </c>
      <c r="G20" s="101" t="s">
        <v>1283</v>
      </c>
      <c r="H20" s="58">
        <v>117.522054</v>
      </c>
      <c r="I20" s="101" t="s">
        <v>1283</v>
      </c>
      <c r="J20" s="57">
        <v>1</v>
      </c>
      <c r="K20" s="57">
        <v>2.9999999999999997E-4</v>
      </c>
    </row>
    <row r="21" spans="1:11">
      <c r="A21" t="s">
        <v>647</v>
      </c>
      <c r="B21" t="s">
        <v>648</v>
      </c>
      <c r="C21" t="s">
        <v>458</v>
      </c>
      <c r="D21" t="s">
        <v>649</v>
      </c>
      <c r="E21" t="s">
        <v>98</v>
      </c>
      <c r="F21" s="54">
        <v>85.5</v>
      </c>
      <c r="G21" s="54">
        <v>14000</v>
      </c>
      <c r="H21" s="54">
        <v>43.415190000000003</v>
      </c>
      <c r="I21" s="55">
        <v>0</v>
      </c>
      <c r="J21" s="55">
        <v>0.36940000000000001</v>
      </c>
      <c r="K21" s="55">
        <v>1E-4</v>
      </c>
    </row>
    <row r="22" spans="1:11">
      <c r="A22" t="s">
        <v>650</v>
      </c>
      <c r="B22" t="s">
        <v>651</v>
      </c>
      <c r="C22" t="s">
        <v>458</v>
      </c>
      <c r="D22" t="s">
        <v>649</v>
      </c>
      <c r="E22" t="s">
        <v>98</v>
      </c>
      <c r="F22" s="54">
        <v>127.7</v>
      </c>
      <c r="G22" s="54">
        <v>16000</v>
      </c>
      <c r="H22" s="54">
        <v>74.106864000000002</v>
      </c>
      <c r="I22" s="55">
        <v>0</v>
      </c>
      <c r="J22" s="55">
        <v>0.63060000000000005</v>
      </c>
      <c r="K22" s="55">
        <v>2.0000000000000001E-4</v>
      </c>
    </row>
    <row r="23" spans="1:11">
      <c r="A23" s="56" t="s">
        <v>652</v>
      </c>
      <c r="B23" s="101" t="s">
        <v>1283</v>
      </c>
      <c r="C23" s="101" t="s">
        <v>1283</v>
      </c>
      <c r="D23" s="101" t="s">
        <v>1283</v>
      </c>
      <c r="E23" s="101" t="s">
        <v>1283</v>
      </c>
      <c r="F23" s="58">
        <v>0</v>
      </c>
      <c r="G23" s="101" t="s">
        <v>1283</v>
      </c>
      <c r="H23" s="58">
        <v>0</v>
      </c>
      <c r="I23" s="101" t="s">
        <v>1283</v>
      </c>
      <c r="J23" s="57">
        <v>0</v>
      </c>
      <c r="K23" s="57">
        <v>0</v>
      </c>
    </row>
    <row r="24" spans="1:11">
      <c r="A24" t="s">
        <v>167</v>
      </c>
      <c r="B24" t="s">
        <v>167</v>
      </c>
      <c r="C24" s="101" t="s">
        <v>1283</v>
      </c>
      <c r="D24" t="s">
        <v>167</v>
      </c>
      <c r="E24" t="s">
        <v>167</v>
      </c>
      <c r="F24" s="54">
        <v>0</v>
      </c>
      <c r="G24" s="54">
        <v>0</v>
      </c>
      <c r="H24" s="54">
        <v>0</v>
      </c>
      <c r="I24" s="55">
        <v>0</v>
      </c>
      <c r="J24" s="55">
        <v>0</v>
      </c>
      <c r="K24" s="55">
        <v>0</v>
      </c>
    </row>
    <row r="25" spans="1:11">
      <c r="A25" s="56" t="s">
        <v>646</v>
      </c>
      <c r="B25" s="101" t="s">
        <v>1283</v>
      </c>
      <c r="C25" s="101" t="s">
        <v>1283</v>
      </c>
      <c r="D25" s="101" t="s">
        <v>1283</v>
      </c>
      <c r="E25" s="101" t="s">
        <v>1283</v>
      </c>
      <c r="F25" s="58">
        <v>0</v>
      </c>
      <c r="G25" s="101" t="s">
        <v>1283</v>
      </c>
      <c r="H25" s="58">
        <v>0</v>
      </c>
      <c r="I25" s="101" t="s">
        <v>1283</v>
      </c>
      <c r="J25" s="57">
        <v>0</v>
      </c>
      <c r="K25" s="57">
        <v>0</v>
      </c>
    </row>
    <row r="26" spans="1:11">
      <c r="A26" t="s">
        <v>167</v>
      </c>
      <c r="B26" t="s">
        <v>167</v>
      </c>
      <c r="C26" s="101" t="s">
        <v>1283</v>
      </c>
      <c r="D26" t="s">
        <v>167</v>
      </c>
      <c r="E26" t="s">
        <v>167</v>
      </c>
      <c r="F26" s="54">
        <v>0</v>
      </c>
      <c r="G26" s="54">
        <v>0</v>
      </c>
      <c r="H26" s="54">
        <v>0</v>
      </c>
      <c r="I26" s="55">
        <v>0</v>
      </c>
      <c r="J26" s="55">
        <v>0</v>
      </c>
      <c r="K26" s="55">
        <v>0</v>
      </c>
    </row>
    <row r="27" spans="1:11">
      <c r="A27" s="56" t="s">
        <v>653</v>
      </c>
      <c r="B27" s="101" t="s">
        <v>1283</v>
      </c>
      <c r="C27" s="101" t="s">
        <v>1283</v>
      </c>
      <c r="D27" s="101" t="s">
        <v>1283</v>
      </c>
      <c r="E27" s="101" t="s">
        <v>1283</v>
      </c>
      <c r="F27" s="58">
        <v>0</v>
      </c>
      <c r="G27" s="101" t="s">
        <v>1283</v>
      </c>
      <c r="H27" s="58">
        <v>0</v>
      </c>
      <c r="I27" s="101" t="s">
        <v>1283</v>
      </c>
      <c r="J27" s="57">
        <v>0</v>
      </c>
      <c r="K27" s="57">
        <v>0</v>
      </c>
    </row>
    <row r="28" spans="1:11">
      <c r="A28" t="s">
        <v>167</v>
      </c>
      <c r="B28" t="s">
        <v>167</v>
      </c>
      <c r="C28" s="101" t="s">
        <v>1283</v>
      </c>
      <c r="D28" t="s">
        <v>167</v>
      </c>
      <c r="E28" t="s">
        <v>167</v>
      </c>
      <c r="F28" s="54">
        <v>0</v>
      </c>
      <c r="G28" s="54">
        <v>0</v>
      </c>
      <c r="H28" s="54">
        <v>0</v>
      </c>
      <c r="I28" s="55">
        <v>0</v>
      </c>
      <c r="J28" s="55">
        <v>0</v>
      </c>
      <c r="K28" s="55">
        <v>0</v>
      </c>
    </row>
    <row r="29" spans="1:11">
      <c r="A29" s="56" t="s">
        <v>198</v>
      </c>
      <c r="B29" s="101" t="s">
        <v>1283</v>
      </c>
      <c r="C29" s="101" t="s">
        <v>1283</v>
      </c>
      <c r="D29" s="101" t="s">
        <v>1283</v>
      </c>
      <c r="E29" s="101" t="s">
        <v>1283</v>
      </c>
      <c r="F29" s="58">
        <v>0</v>
      </c>
      <c r="G29" s="101" t="s">
        <v>1283</v>
      </c>
      <c r="H29" s="58">
        <v>0</v>
      </c>
      <c r="I29" s="101" t="s">
        <v>1283</v>
      </c>
      <c r="J29" s="57">
        <v>0</v>
      </c>
      <c r="K29" s="57">
        <v>0</v>
      </c>
    </row>
    <row r="30" spans="1:11">
      <c r="A30" t="s">
        <v>167</v>
      </c>
      <c r="B30" t="s">
        <v>167</v>
      </c>
      <c r="C30" s="101" t="s">
        <v>1283</v>
      </c>
      <c r="D30" t="s">
        <v>167</v>
      </c>
      <c r="E30" t="s">
        <v>167</v>
      </c>
      <c r="F30" s="54">
        <v>0</v>
      </c>
      <c r="G30" s="54">
        <v>0</v>
      </c>
      <c r="H30" s="54">
        <v>0</v>
      </c>
      <c r="I30" s="55">
        <v>0</v>
      </c>
      <c r="J30" s="55">
        <v>0</v>
      </c>
      <c r="K30" s="55">
        <v>0</v>
      </c>
    </row>
    <row r="31" spans="1:11">
      <c r="A31" t="s">
        <v>175</v>
      </c>
      <c r="B31" s="101" t="s">
        <v>1283</v>
      </c>
      <c r="C31" s="101" t="s">
        <v>1283</v>
      </c>
      <c r="D31" s="101" t="s">
        <v>1283</v>
      </c>
      <c r="E31" s="101" t="s">
        <v>1283</v>
      </c>
      <c r="F31" s="101" t="s">
        <v>1283</v>
      </c>
      <c r="G31" s="101" t="s">
        <v>1283</v>
      </c>
      <c r="H31" s="101" t="s">
        <v>1283</v>
      </c>
      <c r="I31" s="101" t="s">
        <v>1283</v>
      </c>
      <c r="J31" s="101" t="s">
        <v>1283</v>
      </c>
      <c r="K31" s="101" t="s">
        <v>1283</v>
      </c>
    </row>
    <row r="32" spans="1:11">
      <c r="A32" t="s">
        <v>190</v>
      </c>
      <c r="B32" s="101" t="s">
        <v>1283</v>
      </c>
      <c r="C32" s="101" t="s">
        <v>1283</v>
      </c>
      <c r="D32" s="101" t="s">
        <v>1283</v>
      </c>
      <c r="E32" s="101" t="s">
        <v>1283</v>
      </c>
      <c r="F32" s="101" t="s">
        <v>1283</v>
      </c>
      <c r="G32" s="101" t="s">
        <v>1283</v>
      </c>
      <c r="H32" s="101" t="s">
        <v>1283</v>
      </c>
      <c r="I32" s="101" t="s">
        <v>1283</v>
      </c>
      <c r="J32" s="101" t="s">
        <v>1283</v>
      </c>
      <c r="K32" s="101" t="s">
        <v>1283</v>
      </c>
    </row>
    <row r="33" spans="1:11">
      <c r="A33" t="s">
        <v>191</v>
      </c>
      <c r="B33" s="101" t="s">
        <v>1283</v>
      </c>
      <c r="C33" s="101" t="s">
        <v>1283</v>
      </c>
      <c r="D33" s="101" t="s">
        <v>1283</v>
      </c>
      <c r="E33" s="101" t="s">
        <v>1283</v>
      </c>
      <c r="F33" s="101" t="s">
        <v>1283</v>
      </c>
      <c r="G33" s="101" t="s">
        <v>1283</v>
      </c>
      <c r="H33" s="101" t="s">
        <v>1283</v>
      </c>
      <c r="I33" s="101" t="s">
        <v>1283</v>
      </c>
      <c r="J33" s="101" t="s">
        <v>1283</v>
      </c>
      <c r="K33" s="101" t="s">
        <v>1283</v>
      </c>
    </row>
    <row r="34" spans="1:11">
      <c r="A34" t="s">
        <v>192</v>
      </c>
      <c r="B34" s="101" t="s">
        <v>1283</v>
      </c>
      <c r="C34" s="101" t="s">
        <v>1283</v>
      </c>
      <c r="D34" s="101" t="s">
        <v>1283</v>
      </c>
      <c r="E34" s="101" t="s">
        <v>1283</v>
      </c>
      <c r="F34" s="101" t="s">
        <v>1283</v>
      </c>
      <c r="G34" s="101" t="s">
        <v>1283</v>
      </c>
      <c r="H34" s="101" t="s">
        <v>1283</v>
      </c>
      <c r="I34" s="101" t="s">
        <v>1283</v>
      </c>
      <c r="J34" s="101" t="s">
        <v>1283</v>
      </c>
      <c r="K34" s="101" t="s">
        <v>1283</v>
      </c>
    </row>
    <row r="35" spans="1:11" hidden="1">
      <c r="B35" s="13"/>
      <c r="C35" s="13"/>
      <c r="D35" s="13"/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2.7109375" style="13" bestFit="1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1282</v>
      </c>
    </row>
    <row r="2" spans="1:14" s="1" customFormat="1">
      <c r="A2" s="2" t="s">
        <v>1</v>
      </c>
      <c r="B2" s="9" t="s">
        <v>735</v>
      </c>
    </row>
    <row r="3" spans="1:14" s="1" customFormat="1">
      <c r="A3" s="2" t="s">
        <v>2</v>
      </c>
      <c r="B3" s="61" t="s">
        <v>736</v>
      </c>
    </row>
    <row r="4" spans="1:14" s="1" customFormat="1">
      <c r="A4" s="2" t="s">
        <v>3</v>
      </c>
      <c r="B4" s="62" t="s">
        <v>156</v>
      </c>
    </row>
    <row r="5" spans="1:14" ht="18.75">
      <c r="A5" s="76" t="s">
        <v>97</v>
      </c>
      <c r="B5" s="77"/>
      <c r="C5" s="77"/>
      <c r="D5" s="77"/>
      <c r="E5" s="77"/>
      <c r="F5" s="77"/>
      <c r="G5" s="77"/>
      <c r="H5" s="77"/>
      <c r="I5" s="77"/>
      <c r="J5" s="78"/>
    </row>
    <row r="6" spans="1:14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146</v>
      </c>
      <c r="G6" s="32" t="s">
        <v>147</v>
      </c>
      <c r="H6" s="32" t="s">
        <v>53</v>
      </c>
      <c r="I6" s="32" t="s">
        <v>54</v>
      </c>
      <c r="J6" s="32" t="s">
        <v>142</v>
      </c>
    </row>
    <row r="7" spans="1:14" s="15" customFormat="1">
      <c r="A7" s="93" t="s">
        <v>1283</v>
      </c>
      <c r="B7" s="94" t="s">
        <v>1283</v>
      </c>
      <c r="C7" s="94" t="s">
        <v>1283</v>
      </c>
      <c r="D7" s="94" t="s">
        <v>1283</v>
      </c>
      <c r="E7" s="94" t="s">
        <v>1283</v>
      </c>
      <c r="F7" s="16" t="s">
        <v>143</v>
      </c>
      <c r="G7" s="94" t="s">
        <v>1283</v>
      </c>
      <c r="H7" s="16" t="s">
        <v>6</v>
      </c>
      <c r="I7" s="20" t="s">
        <v>7</v>
      </c>
      <c r="J7" s="29" t="s">
        <v>7</v>
      </c>
    </row>
    <row r="8" spans="1:14" s="17" customFormat="1" ht="20.25">
      <c r="A8" s="95" t="s">
        <v>1283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0" t="s">
        <v>59</v>
      </c>
      <c r="I8" s="30" t="s">
        <v>60</v>
      </c>
      <c r="J8" s="30" t="s">
        <v>61</v>
      </c>
      <c r="K8" s="15"/>
      <c r="L8" s="15"/>
      <c r="M8" s="15"/>
      <c r="N8" s="15"/>
    </row>
    <row r="9" spans="1:14" s="17" customFormat="1" ht="20.25">
      <c r="A9" s="18" t="s">
        <v>103</v>
      </c>
      <c r="B9" s="96" t="s">
        <v>1283</v>
      </c>
      <c r="C9" s="96" t="s">
        <v>1283</v>
      </c>
      <c r="D9" s="96" t="s">
        <v>1283</v>
      </c>
      <c r="E9" s="96" t="s">
        <v>1283</v>
      </c>
      <c r="F9" s="52">
        <v>100.96</v>
      </c>
      <c r="G9" s="110" t="s">
        <v>1283</v>
      </c>
      <c r="H9" s="52">
        <v>1879.566701721034</v>
      </c>
      <c r="I9" s="53">
        <v>1</v>
      </c>
      <c r="J9" s="53">
        <v>5.4999999999999997E-3</v>
      </c>
      <c r="K9" s="15"/>
      <c r="L9" s="15"/>
      <c r="M9" s="15"/>
      <c r="N9" s="15"/>
    </row>
    <row r="10" spans="1:14">
      <c r="A10" s="56" t="s">
        <v>161</v>
      </c>
      <c r="B10" s="112" t="s">
        <v>1283</v>
      </c>
      <c r="C10" s="112" t="s">
        <v>1283</v>
      </c>
      <c r="D10" s="112" t="s">
        <v>1283</v>
      </c>
      <c r="E10" s="112" t="s">
        <v>1283</v>
      </c>
      <c r="F10" s="58">
        <v>0</v>
      </c>
      <c r="G10" s="112" t="s">
        <v>1283</v>
      </c>
      <c r="H10" s="58">
        <v>0</v>
      </c>
      <c r="I10" s="57">
        <v>0</v>
      </c>
      <c r="J10" s="57">
        <v>0</v>
      </c>
    </row>
    <row r="11" spans="1:14">
      <c r="A11" t="s">
        <v>167</v>
      </c>
      <c r="B11" t="s">
        <v>167</v>
      </c>
      <c r="C11" s="112" t="s">
        <v>1283</v>
      </c>
      <c r="D11" t="s">
        <v>167</v>
      </c>
      <c r="E11" t="s">
        <v>167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</row>
    <row r="12" spans="1:14">
      <c r="A12" s="56" t="s">
        <v>173</v>
      </c>
      <c r="B12" s="112" t="s">
        <v>1283</v>
      </c>
      <c r="C12" s="112" t="s">
        <v>1283</v>
      </c>
      <c r="D12" s="112" t="s">
        <v>1283</v>
      </c>
      <c r="E12" s="112" t="s">
        <v>1283</v>
      </c>
      <c r="F12" s="58">
        <v>100.96</v>
      </c>
      <c r="G12" s="112" t="s">
        <v>1283</v>
      </c>
      <c r="H12" s="58">
        <v>1879.566701721034</v>
      </c>
      <c r="I12" s="57">
        <v>1</v>
      </c>
      <c r="J12" s="57">
        <v>5.4999999999999997E-3</v>
      </c>
    </row>
    <row r="13" spans="1:14">
      <c r="A13" t="s">
        <v>654</v>
      </c>
      <c r="B13" t="s">
        <v>655</v>
      </c>
      <c r="C13" t="s">
        <v>105</v>
      </c>
      <c r="D13" t="s">
        <v>257</v>
      </c>
      <c r="E13" t="s">
        <v>100</v>
      </c>
      <c r="F13" s="54">
        <v>16.559999999999999</v>
      </c>
      <c r="G13" s="54">
        <v>69486.414999999994</v>
      </c>
      <c r="H13" s="54">
        <v>46.161281919758402</v>
      </c>
      <c r="I13" s="55">
        <v>2.46E-2</v>
      </c>
      <c r="J13" s="55">
        <v>1E-4</v>
      </c>
    </row>
    <row r="14" spans="1:14">
      <c r="A14" t="s">
        <v>656</v>
      </c>
      <c r="B14" t="s">
        <v>657</v>
      </c>
      <c r="C14" t="s">
        <v>105</v>
      </c>
      <c r="D14" t="s">
        <v>257</v>
      </c>
      <c r="E14" t="s">
        <v>98</v>
      </c>
      <c r="F14" s="54">
        <v>10.1</v>
      </c>
      <c r="G14" s="54">
        <v>230750.75</v>
      </c>
      <c r="H14" s="54">
        <v>84.530229995249996</v>
      </c>
      <c r="I14" s="55">
        <v>4.4999999999999998E-2</v>
      </c>
      <c r="J14" s="55">
        <v>2.0000000000000001E-4</v>
      </c>
    </row>
    <row r="15" spans="1:14">
      <c r="A15" t="s">
        <v>658</v>
      </c>
      <c r="B15" t="s">
        <v>659</v>
      </c>
      <c r="C15" t="s">
        <v>105</v>
      </c>
      <c r="D15" t="s">
        <v>257</v>
      </c>
      <c r="E15" t="s">
        <v>98</v>
      </c>
      <c r="F15" s="54">
        <v>4.95</v>
      </c>
      <c r="G15" s="54">
        <v>1176916.32</v>
      </c>
      <c r="H15" s="54">
        <v>211.29943688568</v>
      </c>
      <c r="I15" s="55">
        <v>0.1124</v>
      </c>
      <c r="J15" s="55">
        <v>5.9999999999999995E-4</v>
      </c>
    </row>
    <row r="16" spans="1:14">
      <c r="A16" t="s">
        <v>660</v>
      </c>
      <c r="B16" t="s">
        <v>661</v>
      </c>
      <c r="C16" t="s">
        <v>105</v>
      </c>
      <c r="D16" t="s">
        <v>257</v>
      </c>
      <c r="E16" t="s">
        <v>159</v>
      </c>
      <c r="F16" s="54">
        <v>1.48</v>
      </c>
      <c r="G16" s="54">
        <v>64120122.630000032</v>
      </c>
      <c r="H16" s="54">
        <v>24.328944241206599</v>
      </c>
      <c r="I16" s="55">
        <v>1.29E-2</v>
      </c>
      <c r="J16" s="55">
        <v>1E-4</v>
      </c>
    </row>
    <row r="17" spans="1:10">
      <c r="A17" t="s">
        <v>662</v>
      </c>
      <c r="B17" t="s">
        <v>663</v>
      </c>
      <c r="C17" t="s">
        <v>105</v>
      </c>
      <c r="D17" t="s">
        <v>257</v>
      </c>
      <c r="E17" t="s">
        <v>98</v>
      </c>
      <c r="F17" s="54">
        <v>49.32</v>
      </c>
      <c r="G17" s="54">
        <v>651453.79500000109</v>
      </c>
      <c r="H17" s="54">
        <v>1165.34426141414</v>
      </c>
      <c r="I17" s="55">
        <v>0.62</v>
      </c>
      <c r="J17" s="55">
        <v>3.3999999999999998E-3</v>
      </c>
    </row>
    <row r="18" spans="1:10">
      <c r="A18" t="s">
        <v>664</v>
      </c>
      <c r="B18" t="s">
        <v>665</v>
      </c>
      <c r="C18" t="s">
        <v>105</v>
      </c>
      <c r="D18" t="s">
        <v>257</v>
      </c>
      <c r="E18" t="s">
        <v>98</v>
      </c>
      <c r="F18" s="54">
        <v>18.55</v>
      </c>
      <c r="G18" s="54">
        <v>517089.99999999849</v>
      </c>
      <c r="H18" s="54">
        <v>347.90254726499899</v>
      </c>
      <c r="I18" s="55">
        <v>0.18509999999999999</v>
      </c>
      <c r="J18" s="55">
        <v>1E-3</v>
      </c>
    </row>
    <row r="19" spans="1:10">
      <c r="A19" t="s">
        <v>175</v>
      </c>
      <c r="B19" s="112" t="s">
        <v>1283</v>
      </c>
      <c r="C19" s="112" t="s">
        <v>1283</v>
      </c>
      <c r="D19" s="112" t="s">
        <v>1283</v>
      </c>
      <c r="E19" s="112" t="s">
        <v>1283</v>
      </c>
      <c r="F19" s="112" t="s">
        <v>1283</v>
      </c>
      <c r="G19" s="112" t="s">
        <v>1283</v>
      </c>
      <c r="H19" s="101" t="s">
        <v>1283</v>
      </c>
      <c r="I19" s="101" t="s">
        <v>1283</v>
      </c>
      <c r="J19" s="112" t="s">
        <v>1283</v>
      </c>
    </row>
    <row r="20" spans="1:10">
      <c r="A20" t="s">
        <v>190</v>
      </c>
      <c r="B20" s="112" t="s">
        <v>1283</v>
      </c>
      <c r="C20" s="112" t="s">
        <v>1283</v>
      </c>
      <c r="D20" s="112" t="s">
        <v>1283</v>
      </c>
      <c r="E20" s="112" t="s">
        <v>1283</v>
      </c>
      <c r="F20" s="112" t="s">
        <v>1283</v>
      </c>
      <c r="G20" s="112" t="s">
        <v>1283</v>
      </c>
      <c r="H20" s="101" t="s">
        <v>1283</v>
      </c>
      <c r="I20" s="101" t="s">
        <v>1283</v>
      </c>
      <c r="J20" s="112" t="s">
        <v>1283</v>
      </c>
    </row>
    <row r="21" spans="1:10">
      <c r="A21" t="s">
        <v>191</v>
      </c>
      <c r="B21" s="112" t="s">
        <v>1283</v>
      </c>
      <c r="C21" s="112" t="s">
        <v>1283</v>
      </c>
      <c r="D21" s="112" t="s">
        <v>1283</v>
      </c>
      <c r="E21" s="112" t="s">
        <v>1283</v>
      </c>
      <c r="F21" s="112" t="s">
        <v>1283</v>
      </c>
      <c r="G21" s="112" t="s">
        <v>1283</v>
      </c>
      <c r="H21" s="101" t="s">
        <v>1283</v>
      </c>
      <c r="I21" s="101" t="s">
        <v>1283</v>
      </c>
      <c r="J21" s="112" t="s">
        <v>1283</v>
      </c>
    </row>
    <row r="22" spans="1:10">
      <c r="A22" t="s">
        <v>192</v>
      </c>
      <c r="B22" s="112" t="s">
        <v>1283</v>
      </c>
      <c r="C22" s="112" t="s">
        <v>1283</v>
      </c>
      <c r="D22" s="112" t="s">
        <v>1283</v>
      </c>
      <c r="E22" s="112" t="s">
        <v>1283</v>
      </c>
      <c r="F22" s="112" t="s">
        <v>1283</v>
      </c>
      <c r="G22" s="112" t="s">
        <v>1283</v>
      </c>
      <c r="H22" s="101" t="s">
        <v>1283</v>
      </c>
      <c r="I22" s="101" t="s">
        <v>1283</v>
      </c>
      <c r="J22" s="112" t="s">
        <v>1283</v>
      </c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0" t="s">
        <v>1282</v>
      </c>
    </row>
    <row r="2" spans="1:23" s="1" customFormat="1">
      <c r="A2" s="2" t="s">
        <v>1</v>
      </c>
      <c r="B2" s="9" t="s">
        <v>735</v>
      </c>
    </row>
    <row r="3" spans="1:23" s="1" customFormat="1">
      <c r="A3" s="2" t="s">
        <v>2</v>
      </c>
      <c r="B3" s="61" t="s">
        <v>736</v>
      </c>
    </row>
    <row r="4" spans="1:23" s="1" customFormat="1">
      <c r="A4" s="2" t="s">
        <v>3</v>
      </c>
      <c r="B4" s="62" t="s">
        <v>156</v>
      </c>
    </row>
    <row r="5" spans="1:23" ht="18.75">
      <c r="A5" s="76" t="s">
        <v>106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8"/>
    </row>
    <row r="6" spans="1:23" s="15" customFormat="1">
      <c r="A6" s="31" t="s">
        <v>92</v>
      </c>
      <c r="B6" s="32" t="s">
        <v>46</v>
      </c>
      <c r="C6" s="34" t="s">
        <v>107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146</v>
      </c>
      <c r="L6" s="32" t="s">
        <v>147</v>
      </c>
      <c r="M6" s="32" t="s">
        <v>53</v>
      </c>
      <c r="N6" s="32" t="s">
        <v>69</v>
      </c>
      <c r="O6" s="32" t="s">
        <v>54</v>
      </c>
      <c r="P6" s="33" t="s">
        <v>142</v>
      </c>
      <c r="Q6" s="13"/>
      <c r="R6" s="13"/>
      <c r="S6" s="13"/>
      <c r="T6" s="13"/>
      <c r="U6" s="13"/>
      <c r="V6" s="13"/>
      <c r="W6" s="13"/>
    </row>
    <row r="7" spans="1:23" s="15" customFormat="1">
      <c r="A7" s="93" t="s">
        <v>1283</v>
      </c>
      <c r="B7" s="94" t="s">
        <v>1283</v>
      </c>
      <c r="C7" s="94" t="s">
        <v>1283</v>
      </c>
      <c r="D7" s="94" t="s">
        <v>1283</v>
      </c>
      <c r="E7" s="94" t="s">
        <v>1283</v>
      </c>
      <c r="F7" s="20" t="s">
        <v>70</v>
      </c>
      <c r="G7" s="20" t="s">
        <v>71</v>
      </c>
      <c r="H7" s="94" t="s">
        <v>1283</v>
      </c>
      <c r="I7" s="20" t="s">
        <v>7</v>
      </c>
      <c r="J7" s="20" t="s">
        <v>7</v>
      </c>
      <c r="K7" s="20" t="s">
        <v>143</v>
      </c>
      <c r="L7" s="94" t="s">
        <v>1283</v>
      </c>
      <c r="M7" s="20" t="s">
        <v>6</v>
      </c>
      <c r="N7" s="20" t="s">
        <v>7</v>
      </c>
      <c r="O7" s="20" t="s">
        <v>7</v>
      </c>
      <c r="P7" s="21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95" t="s">
        <v>1283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3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108</v>
      </c>
      <c r="B9" s="96" t="s">
        <v>1283</v>
      </c>
      <c r="C9" s="96" t="s">
        <v>1283</v>
      </c>
      <c r="D9" s="96" t="s">
        <v>1283</v>
      </c>
      <c r="E9" s="96" t="s">
        <v>1283</v>
      </c>
      <c r="F9" s="96" t="s">
        <v>1283</v>
      </c>
      <c r="G9" s="96" t="s">
        <v>1283</v>
      </c>
      <c r="H9" s="96" t="s">
        <v>1283</v>
      </c>
      <c r="I9" s="96" t="s">
        <v>1283</v>
      </c>
      <c r="J9" s="96" t="s">
        <v>1283</v>
      </c>
      <c r="K9" s="52">
        <v>0</v>
      </c>
      <c r="L9" s="96" t="s">
        <v>1283</v>
      </c>
      <c r="M9" s="52">
        <v>0</v>
      </c>
      <c r="N9" s="96" t="s">
        <v>1283</v>
      </c>
      <c r="O9" s="53">
        <v>0</v>
      </c>
      <c r="P9" s="53">
        <v>0</v>
      </c>
      <c r="Q9" s="13"/>
      <c r="R9" s="13"/>
      <c r="S9" s="13"/>
      <c r="T9" s="13"/>
      <c r="U9" s="13"/>
      <c r="V9" s="13"/>
      <c r="W9" s="13"/>
    </row>
    <row r="10" spans="1:23">
      <c r="A10" s="56" t="s">
        <v>161</v>
      </c>
      <c r="B10" s="100" t="s">
        <v>1283</v>
      </c>
      <c r="C10" s="100" t="s">
        <v>1283</v>
      </c>
      <c r="D10" s="101" t="s">
        <v>1283</v>
      </c>
      <c r="E10" s="101" t="s">
        <v>1283</v>
      </c>
      <c r="F10" s="101" t="s">
        <v>1283</v>
      </c>
      <c r="G10" s="58">
        <v>0</v>
      </c>
      <c r="H10" s="101" t="s">
        <v>1283</v>
      </c>
      <c r="I10" s="101" t="s">
        <v>1283</v>
      </c>
      <c r="J10" s="57">
        <v>0</v>
      </c>
      <c r="K10" s="58">
        <v>0</v>
      </c>
      <c r="L10" s="101" t="s">
        <v>1283</v>
      </c>
      <c r="M10" s="58">
        <v>0</v>
      </c>
      <c r="N10" s="101" t="s">
        <v>1283</v>
      </c>
      <c r="O10" s="57">
        <v>0</v>
      </c>
      <c r="P10" s="57">
        <v>0</v>
      </c>
    </row>
    <row r="11" spans="1:23">
      <c r="A11" s="56" t="s">
        <v>666</v>
      </c>
      <c r="B11" s="100" t="s">
        <v>1283</v>
      </c>
      <c r="C11" s="100" t="s">
        <v>1283</v>
      </c>
      <c r="D11" s="101" t="s">
        <v>1283</v>
      </c>
      <c r="E11" s="101" t="s">
        <v>1283</v>
      </c>
      <c r="F11" s="101" t="s">
        <v>1283</v>
      </c>
      <c r="G11" s="58">
        <v>0</v>
      </c>
      <c r="H11" s="101" t="s">
        <v>1283</v>
      </c>
      <c r="I11" s="101" t="s">
        <v>1283</v>
      </c>
      <c r="J11" s="57">
        <v>0</v>
      </c>
      <c r="K11" s="58">
        <v>0</v>
      </c>
      <c r="L11" s="101" t="s">
        <v>1283</v>
      </c>
      <c r="M11" s="58">
        <v>0</v>
      </c>
      <c r="N11" s="101" t="s">
        <v>1283</v>
      </c>
      <c r="O11" s="57">
        <v>0</v>
      </c>
      <c r="P11" s="57">
        <v>0</v>
      </c>
    </row>
    <row r="12" spans="1:23">
      <c r="A12" t="s">
        <v>167</v>
      </c>
      <c r="B12" t="s">
        <v>167</v>
      </c>
      <c r="C12" s="100" t="s">
        <v>1283</v>
      </c>
      <c r="D12" t="s">
        <v>167</v>
      </c>
      <c r="E12" s="101" t="s">
        <v>1283</v>
      </c>
      <c r="F12" s="101" t="s">
        <v>1283</v>
      </c>
      <c r="G12" s="54">
        <v>0</v>
      </c>
      <c r="H12" t="s">
        <v>167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3">
      <c r="A13" s="56" t="s">
        <v>667</v>
      </c>
      <c r="B13" s="100" t="s">
        <v>1283</v>
      </c>
      <c r="C13" s="100" t="s">
        <v>1283</v>
      </c>
      <c r="D13" s="101" t="s">
        <v>1283</v>
      </c>
      <c r="E13" s="101" t="s">
        <v>1283</v>
      </c>
      <c r="F13" s="101" t="s">
        <v>1283</v>
      </c>
      <c r="G13" s="58">
        <v>0</v>
      </c>
      <c r="H13" s="101" t="s">
        <v>1283</v>
      </c>
      <c r="I13" s="101" t="s">
        <v>1283</v>
      </c>
      <c r="J13" s="57">
        <v>0</v>
      </c>
      <c r="K13" s="58">
        <v>0</v>
      </c>
      <c r="L13" s="101" t="s">
        <v>1283</v>
      </c>
      <c r="M13" s="58">
        <v>0</v>
      </c>
      <c r="N13" s="101" t="s">
        <v>1283</v>
      </c>
      <c r="O13" s="57">
        <v>0</v>
      </c>
      <c r="P13" s="57">
        <v>0</v>
      </c>
    </row>
    <row r="14" spans="1:23">
      <c r="A14" t="s">
        <v>167</v>
      </c>
      <c r="B14" t="s">
        <v>167</v>
      </c>
      <c r="C14" s="100" t="s">
        <v>1283</v>
      </c>
      <c r="D14" t="s">
        <v>167</v>
      </c>
      <c r="E14" s="101" t="s">
        <v>1283</v>
      </c>
      <c r="F14" s="101" t="s">
        <v>1283</v>
      </c>
      <c r="G14" s="54">
        <v>0</v>
      </c>
      <c r="H14" t="s">
        <v>167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3">
      <c r="A15" s="56" t="s">
        <v>668</v>
      </c>
      <c r="B15" s="100" t="s">
        <v>1283</v>
      </c>
      <c r="C15" s="100" t="s">
        <v>1283</v>
      </c>
      <c r="D15" s="101" t="s">
        <v>1283</v>
      </c>
      <c r="E15" s="101" t="s">
        <v>1283</v>
      </c>
      <c r="F15" s="101" t="s">
        <v>1283</v>
      </c>
      <c r="G15" s="58">
        <v>0</v>
      </c>
      <c r="H15" s="101" t="s">
        <v>1283</v>
      </c>
      <c r="I15" s="101" t="s">
        <v>1283</v>
      </c>
      <c r="J15" s="57">
        <v>0</v>
      </c>
      <c r="K15" s="58">
        <v>0</v>
      </c>
      <c r="L15" s="101" t="s">
        <v>1283</v>
      </c>
      <c r="M15" s="58">
        <v>0</v>
      </c>
      <c r="N15" s="101" t="s">
        <v>1283</v>
      </c>
      <c r="O15" s="57">
        <v>0</v>
      </c>
      <c r="P15" s="57">
        <v>0</v>
      </c>
    </row>
    <row r="16" spans="1:23">
      <c r="A16" t="s">
        <v>167</v>
      </c>
      <c r="B16" t="s">
        <v>167</v>
      </c>
      <c r="C16" s="100" t="s">
        <v>1283</v>
      </c>
      <c r="D16" t="s">
        <v>167</v>
      </c>
      <c r="E16" s="101" t="s">
        <v>1283</v>
      </c>
      <c r="F16" s="101" t="s">
        <v>1283</v>
      </c>
      <c r="G16" s="54">
        <v>0</v>
      </c>
      <c r="H16" t="s">
        <v>167</v>
      </c>
      <c r="I16" s="55">
        <v>0</v>
      </c>
      <c r="J16" s="55">
        <v>0</v>
      </c>
      <c r="K16" s="54">
        <v>0</v>
      </c>
      <c r="L16" s="54">
        <v>0</v>
      </c>
      <c r="M16" s="54">
        <v>0</v>
      </c>
      <c r="N16" s="55">
        <v>0</v>
      </c>
      <c r="O16" s="55">
        <v>0</v>
      </c>
      <c r="P16" s="55">
        <v>0</v>
      </c>
    </row>
    <row r="17" spans="1:16">
      <c r="A17" t="s">
        <v>167</v>
      </c>
      <c r="B17" t="s">
        <v>167</v>
      </c>
      <c r="C17" s="100" t="s">
        <v>1283</v>
      </c>
      <c r="D17" t="s">
        <v>167</v>
      </c>
      <c r="E17" s="101" t="s">
        <v>1283</v>
      </c>
      <c r="F17" s="101" t="s">
        <v>1283</v>
      </c>
      <c r="G17" s="54">
        <v>0</v>
      </c>
      <c r="H17" t="s">
        <v>167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t="s">
        <v>167</v>
      </c>
      <c r="B18" t="s">
        <v>167</v>
      </c>
      <c r="C18" s="100" t="s">
        <v>1283</v>
      </c>
      <c r="D18" t="s">
        <v>167</v>
      </c>
      <c r="E18" s="101" t="s">
        <v>1283</v>
      </c>
      <c r="F18" s="101" t="s">
        <v>1283</v>
      </c>
      <c r="G18" s="54">
        <v>0</v>
      </c>
      <c r="H18" t="s">
        <v>167</v>
      </c>
      <c r="I18" s="55">
        <v>0</v>
      </c>
      <c r="J18" s="55">
        <v>0</v>
      </c>
      <c r="K18" s="54">
        <v>0</v>
      </c>
      <c r="L18" s="54">
        <v>0</v>
      </c>
      <c r="M18" s="54">
        <v>0</v>
      </c>
      <c r="N18" s="55">
        <v>0</v>
      </c>
      <c r="O18" s="55">
        <v>0</v>
      </c>
      <c r="P18" s="55">
        <v>0</v>
      </c>
    </row>
    <row r="19" spans="1:16">
      <c r="A19" t="s">
        <v>167</v>
      </c>
      <c r="B19" t="s">
        <v>167</v>
      </c>
      <c r="C19" s="100" t="s">
        <v>1283</v>
      </c>
      <c r="D19" t="s">
        <v>167</v>
      </c>
      <c r="E19" s="101" t="s">
        <v>1283</v>
      </c>
      <c r="F19" s="101" t="s">
        <v>1283</v>
      </c>
      <c r="G19" s="54">
        <v>0</v>
      </c>
      <c r="H19" t="s">
        <v>167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173</v>
      </c>
      <c r="B20" s="100" t="s">
        <v>1283</v>
      </c>
      <c r="C20" s="100" t="s">
        <v>1283</v>
      </c>
      <c r="D20" s="101" t="s">
        <v>1283</v>
      </c>
      <c r="E20" s="101" t="s">
        <v>1283</v>
      </c>
      <c r="F20" s="101" t="s">
        <v>1283</v>
      </c>
      <c r="G20" s="58">
        <v>0</v>
      </c>
      <c r="H20" s="101" t="s">
        <v>1283</v>
      </c>
      <c r="I20" s="101" t="s">
        <v>1283</v>
      </c>
      <c r="J20" s="57">
        <v>0</v>
      </c>
      <c r="K20" s="58">
        <v>0</v>
      </c>
      <c r="L20" s="101" t="s">
        <v>1283</v>
      </c>
      <c r="M20" s="58">
        <v>0</v>
      </c>
      <c r="N20" s="101" t="s">
        <v>1283</v>
      </c>
      <c r="O20" s="57">
        <v>0</v>
      </c>
      <c r="P20" s="57">
        <v>0</v>
      </c>
    </row>
    <row r="21" spans="1:16">
      <c r="A21" s="56" t="s">
        <v>666</v>
      </c>
      <c r="B21" s="100" t="s">
        <v>1283</v>
      </c>
      <c r="C21" s="100" t="s">
        <v>1283</v>
      </c>
      <c r="D21" s="101" t="s">
        <v>1283</v>
      </c>
      <c r="E21" s="101" t="s">
        <v>1283</v>
      </c>
      <c r="F21" s="101" t="s">
        <v>1283</v>
      </c>
      <c r="G21" s="58">
        <v>0</v>
      </c>
      <c r="H21" s="101" t="s">
        <v>1283</v>
      </c>
      <c r="I21" s="101" t="s">
        <v>1283</v>
      </c>
      <c r="J21" s="57">
        <v>0</v>
      </c>
      <c r="K21" s="58">
        <v>0</v>
      </c>
      <c r="L21" s="101" t="s">
        <v>1283</v>
      </c>
      <c r="M21" s="58">
        <v>0</v>
      </c>
      <c r="N21" s="101" t="s">
        <v>1283</v>
      </c>
      <c r="O21" s="57">
        <v>0</v>
      </c>
      <c r="P21" s="57">
        <v>0</v>
      </c>
    </row>
    <row r="22" spans="1:16">
      <c r="A22" t="s">
        <v>167</v>
      </c>
      <c r="B22" t="s">
        <v>167</v>
      </c>
      <c r="C22" s="100" t="s">
        <v>1283</v>
      </c>
      <c r="D22" t="s">
        <v>167</v>
      </c>
      <c r="E22" s="101" t="s">
        <v>1283</v>
      </c>
      <c r="F22" s="101" t="s">
        <v>1283</v>
      </c>
      <c r="G22" s="54">
        <v>0</v>
      </c>
      <c r="H22" t="s">
        <v>167</v>
      </c>
      <c r="I22" s="55">
        <v>0</v>
      </c>
      <c r="J22" s="55">
        <v>0</v>
      </c>
      <c r="K22" s="54">
        <v>0</v>
      </c>
      <c r="L22" s="54">
        <v>0</v>
      </c>
      <c r="M22" s="54">
        <v>0</v>
      </c>
      <c r="N22" s="55">
        <v>0</v>
      </c>
      <c r="O22" s="55">
        <v>0</v>
      </c>
      <c r="P22" s="55">
        <v>0</v>
      </c>
    </row>
    <row r="23" spans="1:16">
      <c r="A23" s="56" t="s">
        <v>667</v>
      </c>
      <c r="B23" s="100" t="s">
        <v>1283</v>
      </c>
      <c r="C23" s="100" t="s">
        <v>1283</v>
      </c>
      <c r="D23" s="101" t="s">
        <v>1283</v>
      </c>
      <c r="E23" s="101" t="s">
        <v>1283</v>
      </c>
      <c r="F23" s="101" t="s">
        <v>1283</v>
      </c>
      <c r="G23" s="58">
        <v>0</v>
      </c>
      <c r="H23" s="101" t="s">
        <v>1283</v>
      </c>
      <c r="I23" s="101" t="s">
        <v>1283</v>
      </c>
      <c r="J23" s="57">
        <v>0</v>
      </c>
      <c r="K23" s="58">
        <v>0</v>
      </c>
      <c r="L23" s="101" t="s">
        <v>1283</v>
      </c>
      <c r="M23" s="58">
        <v>0</v>
      </c>
      <c r="N23" s="101" t="s">
        <v>1283</v>
      </c>
      <c r="O23" s="57">
        <v>0</v>
      </c>
      <c r="P23" s="57">
        <v>0</v>
      </c>
    </row>
    <row r="24" spans="1:16">
      <c r="A24" t="s">
        <v>167</v>
      </c>
      <c r="B24" t="s">
        <v>167</v>
      </c>
      <c r="C24" s="100" t="s">
        <v>1283</v>
      </c>
      <c r="D24" t="s">
        <v>167</v>
      </c>
      <c r="E24" s="101" t="s">
        <v>1283</v>
      </c>
      <c r="F24" s="101" t="s">
        <v>1283</v>
      </c>
      <c r="G24" s="54">
        <v>0</v>
      </c>
      <c r="H24" t="s">
        <v>167</v>
      </c>
      <c r="I24" s="55">
        <v>0</v>
      </c>
      <c r="J24" s="55">
        <v>0</v>
      </c>
      <c r="K24" s="54">
        <v>0</v>
      </c>
      <c r="L24" s="54">
        <v>0</v>
      </c>
      <c r="M24" s="54">
        <v>0</v>
      </c>
      <c r="N24" s="55">
        <v>0</v>
      </c>
      <c r="O24" s="55">
        <v>0</v>
      </c>
      <c r="P24" s="55">
        <v>0</v>
      </c>
    </row>
    <row r="25" spans="1:16">
      <c r="A25" s="56" t="s">
        <v>668</v>
      </c>
      <c r="B25" s="100" t="s">
        <v>1283</v>
      </c>
      <c r="C25" s="100" t="s">
        <v>1283</v>
      </c>
      <c r="D25" s="101" t="s">
        <v>1283</v>
      </c>
      <c r="E25" s="101" t="s">
        <v>1283</v>
      </c>
      <c r="F25" s="101" t="s">
        <v>1283</v>
      </c>
      <c r="G25" s="58">
        <v>0</v>
      </c>
      <c r="H25" s="101" t="s">
        <v>1283</v>
      </c>
      <c r="I25" s="101" t="s">
        <v>1283</v>
      </c>
      <c r="J25" s="57">
        <v>0</v>
      </c>
      <c r="K25" s="58">
        <v>0</v>
      </c>
      <c r="L25" s="101" t="s">
        <v>1283</v>
      </c>
      <c r="M25" s="58">
        <v>0</v>
      </c>
      <c r="N25" s="101" t="s">
        <v>1283</v>
      </c>
      <c r="O25" s="57">
        <v>0</v>
      </c>
      <c r="P25" s="57">
        <v>0</v>
      </c>
    </row>
    <row r="26" spans="1:16">
      <c r="A26" t="s">
        <v>167</v>
      </c>
      <c r="B26" t="s">
        <v>167</v>
      </c>
      <c r="C26" s="100" t="s">
        <v>1283</v>
      </c>
      <c r="D26" t="s">
        <v>167</v>
      </c>
      <c r="E26" s="101" t="s">
        <v>1283</v>
      </c>
      <c r="F26" s="101" t="s">
        <v>1283</v>
      </c>
      <c r="G26" s="54">
        <v>0</v>
      </c>
      <c r="H26" t="s">
        <v>167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t="s">
        <v>167</v>
      </c>
      <c r="B27" t="s">
        <v>167</v>
      </c>
      <c r="C27" s="100" t="s">
        <v>1283</v>
      </c>
      <c r="D27" t="s">
        <v>167</v>
      </c>
      <c r="E27" s="101" t="s">
        <v>1283</v>
      </c>
      <c r="F27" s="101" t="s">
        <v>1283</v>
      </c>
      <c r="G27" s="54">
        <v>0</v>
      </c>
      <c r="H27" t="s">
        <v>167</v>
      </c>
      <c r="I27" s="55">
        <v>0</v>
      </c>
      <c r="J27" s="55">
        <v>0</v>
      </c>
      <c r="K27" s="54">
        <v>0</v>
      </c>
      <c r="L27" s="54">
        <v>0</v>
      </c>
      <c r="M27" s="54">
        <v>0</v>
      </c>
      <c r="N27" s="55">
        <v>0</v>
      </c>
      <c r="O27" s="55">
        <v>0</v>
      </c>
      <c r="P27" s="55">
        <v>0</v>
      </c>
    </row>
    <row r="28" spans="1:16">
      <c r="A28" t="s">
        <v>167</v>
      </c>
      <c r="B28" t="s">
        <v>167</v>
      </c>
      <c r="C28" s="100" t="s">
        <v>1283</v>
      </c>
      <c r="D28" t="s">
        <v>167</v>
      </c>
      <c r="E28" s="101" t="s">
        <v>1283</v>
      </c>
      <c r="F28" s="101" t="s">
        <v>1283</v>
      </c>
      <c r="G28" s="54">
        <v>0</v>
      </c>
      <c r="H28" t="s">
        <v>167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t="s">
        <v>167</v>
      </c>
      <c r="B29" t="s">
        <v>167</v>
      </c>
      <c r="C29" s="100" t="s">
        <v>1283</v>
      </c>
      <c r="D29" t="s">
        <v>167</v>
      </c>
      <c r="E29" s="101" t="s">
        <v>1283</v>
      </c>
      <c r="F29" s="101" t="s">
        <v>1283</v>
      </c>
      <c r="G29" s="54">
        <v>0</v>
      </c>
      <c r="H29" t="s">
        <v>167</v>
      </c>
      <c r="I29" s="55">
        <v>0</v>
      </c>
      <c r="J29" s="55">
        <v>0</v>
      </c>
      <c r="K29" s="54">
        <v>0</v>
      </c>
      <c r="L29" s="54">
        <v>0</v>
      </c>
      <c r="M29" s="54">
        <v>0</v>
      </c>
      <c r="N29" s="55">
        <v>0</v>
      </c>
      <c r="O29" s="55">
        <v>0</v>
      </c>
      <c r="P29" s="55">
        <v>0</v>
      </c>
    </row>
    <row r="30" spans="1:16">
      <c r="A30" t="s">
        <v>175</v>
      </c>
      <c r="B30" s="100" t="s">
        <v>1283</v>
      </c>
      <c r="C30" s="100" t="s">
        <v>1283</v>
      </c>
      <c r="D30" s="101" t="s">
        <v>1283</v>
      </c>
      <c r="E30" s="101" t="s">
        <v>1283</v>
      </c>
      <c r="F30" s="101" t="s">
        <v>1283</v>
      </c>
      <c r="G30" s="101" t="s">
        <v>1283</v>
      </c>
      <c r="H30" s="101" t="s">
        <v>1283</v>
      </c>
      <c r="I30" s="101" t="s">
        <v>1283</v>
      </c>
      <c r="J30" s="101" t="s">
        <v>1283</v>
      </c>
      <c r="K30" s="101" t="s">
        <v>1283</v>
      </c>
      <c r="L30" s="101" t="s">
        <v>1283</v>
      </c>
      <c r="M30" s="101" t="s">
        <v>1283</v>
      </c>
      <c r="N30" s="101" t="s">
        <v>1283</v>
      </c>
      <c r="O30" s="101" t="s">
        <v>1283</v>
      </c>
      <c r="P30" s="101" t="s">
        <v>1283</v>
      </c>
    </row>
    <row r="31" spans="1:16">
      <c r="A31" t="s">
        <v>190</v>
      </c>
      <c r="B31" s="100" t="s">
        <v>1283</v>
      </c>
      <c r="C31" s="100" t="s">
        <v>1283</v>
      </c>
      <c r="D31" s="101" t="s">
        <v>1283</v>
      </c>
      <c r="E31" s="101" t="s">
        <v>1283</v>
      </c>
      <c r="F31" s="101" t="s">
        <v>1283</v>
      </c>
      <c r="G31" s="101" t="s">
        <v>1283</v>
      </c>
      <c r="H31" s="101" t="s">
        <v>1283</v>
      </c>
      <c r="I31" s="101" t="s">
        <v>1283</v>
      </c>
      <c r="J31" s="101" t="s">
        <v>1283</v>
      </c>
      <c r="K31" s="101" t="s">
        <v>1283</v>
      </c>
      <c r="L31" s="101" t="s">
        <v>1283</v>
      </c>
      <c r="M31" s="101" t="s">
        <v>1283</v>
      </c>
      <c r="N31" s="101" t="s">
        <v>1283</v>
      </c>
      <c r="O31" s="101" t="s">
        <v>1283</v>
      </c>
      <c r="P31" s="101" t="s">
        <v>1283</v>
      </c>
    </row>
    <row r="32" spans="1:16">
      <c r="A32" t="s">
        <v>191</v>
      </c>
      <c r="B32" s="100" t="s">
        <v>1283</v>
      </c>
      <c r="C32" s="100" t="s">
        <v>1283</v>
      </c>
      <c r="D32" s="101" t="s">
        <v>1283</v>
      </c>
      <c r="E32" s="101" t="s">
        <v>1283</v>
      </c>
      <c r="F32" s="101" t="s">
        <v>1283</v>
      </c>
      <c r="G32" s="101" t="s">
        <v>1283</v>
      </c>
      <c r="H32" s="101" t="s">
        <v>1283</v>
      </c>
      <c r="I32" s="101" t="s">
        <v>1283</v>
      </c>
      <c r="J32" s="101" t="s">
        <v>1283</v>
      </c>
      <c r="K32" s="101" t="s">
        <v>1283</v>
      </c>
      <c r="L32" s="101" t="s">
        <v>1283</v>
      </c>
      <c r="M32" s="101" t="s">
        <v>1283</v>
      </c>
      <c r="N32" s="101" t="s">
        <v>1283</v>
      </c>
      <c r="O32" s="101" t="s">
        <v>1283</v>
      </c>
      <c r="P32" s="101" t="s">
        <v>1283</v>
      </c>
    </row>
    <row r="33" spans="1:16">
      <c r="A33" t="s">
        <v>192</v>
      </c>
      <c r="B33" s="100" t="s">
        <v>1283</v>
      </c>
      <c r="C33" s="100" t="s">
        <v>1283</v>
      </c>
      <c r="D33" s="101" t="s">
        <v>1283</v>
      </c>
      <c r="E33" s="101" t="s">
        <v>1283</v>
      </c>
      <c r="F33" s="101" t="s">
        <v>1283</v>
      </c>
      <c r="G33" s="101" t="s">
        <v>1283</v>
      </c>
      <c r="H33" s="101" t="s">
        <v>1283</v>
      </c>
      <c r="I33" s="101" t="s">
        <v>1283</v>
      </c>
      <c r="J33" s="101" t="s">
        <v>1283</v>
      </c>
      <c r="K33" s="101" t="s">
        <v>1283</v>
      </c>
      <c r="L33" s="101" t="s">
        <v>1283</v>
      </c>
      <c r="M33" s="101" t="s">
        <v>1283</v>
      </c>
      <c r="N33" s="101" t="s">
        <v>1283</v>
      </c>
      <c r="O33" s="101" t="s">
        <v>1283</v>
      </c>
      <c r="P33" s="101" t="s">
        <v>1283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1282</v>
      </c>
    </row>
    <row r="2" spans="1:34" s="1" customFormat="1">
      <c r="A2" s="2" t="s">
        <v>1</v>
      </c>
      <c r="B2" s="9" t="s">
        <v>735</v>
      </c>
    </row>
    <row r="3" spans="1:34" s="1" customFormat="1">
      <c r="A3" s="2" t="s">
        <v>2</v>
      </c>
      <c r="B3" s="61" t="s">
        <v>736</v>
      </c>
    </row>
    <row r="4" spans="1:34" s="1" customFormat="1">
      <c r="A4" s="2" t="s">
        <v>3</v>
      </c>
      <c r="B4" s="62" t="s">
        <v>156</v>
      </c>
    </row>
    <row r="5" spans="1:34" ht="18.75">
      <c r="A5" s="76" t="s">
        <v>65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/>
    </row>
    <row r="6" spans="1:34" s="15" customFormat="1">
      <c r="A6" s="31" t="s">
        <v>92</v>
      </c>
      <c r="B6" s="32" t="s">
        <v>46</v>
      </c>
      <c r="C6" s="32" t="s">
        <v>48</v>
      </c>
      <c r="D6" s="32" t="s">
        <v>49</v>
      </c>
      <c r="E6" s="32" t="s">
        <v>67</v>
      </c>
      <c r="F6" s="32" t="s">
        <v>68</v>
      </c>
      <c r="G6" s="32" t="s">
        <v>50</v>
      </c>
      <c r="H6" s="32" t="s">
        <v>51</v>
      </c>
      <c r="I6" s="32" t="s">
        <v>52</v>
      </c>
      <c r="J6" s="32" t="s">
        <v>146</v>
      </c>
      <c r="K6" s="32" t="s">
        <v>147</v>
      </c>
      <c r="L6" s="32" t="s">
        <v>5</v>
      </c>
      <c r="M6" s="32" t="s">
        <v>69</v>
      </c>
      <c r="N6" s="32" t="s">
        <v>54</v>
      </c>
      <c r="O6" s="33" t="s">
        <v>142</v>
      </c>
    </row>
    <row r="7" spans="1:34" s="15" customFormat="1">
      <c r="A7" s="93" t="s">
        <v>1283</v>
      </c>
      <c r="B7" s="94" t="s">
        <v>1283</v>
      </c>
      <c r="C7" s="94" t="s">
        <v>1283</v>
      </c>
      <c r="D7" s="94" t="s">
        <v>1283</v>
      </c>
      <c r="E7" s="20" t="s">
        <v>70</v>
      </c>
      <c r="F7" s="20" t="s">
        <v>71</v>
      </c>
      <c r="G7" s="94" t="s">
        <v>1283</v>
      </c>
      <c r="H7" s="20" t="s">
        <v>7</v>
      </c>
      <c r="I7" s="20" t="s">
        <v>7</v>
      </c>
      <c r="J7" s="20" t="s">
        <v>143</v>
      </c>
      <c r="K7" s="94" t="s">
        <v>1283</v>
      </c>
      <c r="L7" s="20" t="s">
        <v>6</v>
      </c>
      <c r="M7" s="20" t="s">
        <v>7</v>
      </c>
      <c r="N7" s="20" t="s">
        <v>7</v>
      </c>
      <c r="O7" s="21" t="s">
        <v>7</v>
      </c>
    </row>
    <row r="8" spans="1:34" s="17" customFormat="1" ht="20.25">
      <c r="A8" s="95" t="s">
        <v>1283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3" t="s">
        <v>74</v>
      </c>
      <c r="O8" s="23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96" t="s">
        <v>1283</v>
      </c>
      <c r="C9" s="96" t="s">
        <v>1283</v>
      </c>
      <c r="D9" s="96" t="s">
        <v>1283</v>
      </c>
      <c r="E9" s="96" t="s">
        <v>1283</v>
      </c>
      <c r="F9" s="96" t="s">
        <v>1283</v>
      </c>
      <c r="G9" s="96" t="s">
        <v>1283</v>
      </c>
      <c r="H9" s="96" t="s">
        <v>1283</v>
      </c>
      <c r="I9" s="96" t="s">
        <v>1283</v>
      </c>
      <c r="J9" s="52">
        <v>0</v>
      </c>
      <c r="K9" s="96" t="s">
        <v>1283</v>
      </c>
      <c r="L9" s="52">
        <v>0</v>
      </c>
      <c r="M9" s="96" t="s">
        <v>1283</v>
      </c>
      <c r="N9" s="53">
        <v>0</v>
      </c>
      <c r="O9" s="53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6" t="s">
        <v>161</v>
      </c>
      <c r="B10" s="100" t="s">
        <v>1283</v>
      </c>
      <c r="C10" s="101" t="s">
        <v>1283</v>
      </c>
      <c r="D10" s="101" t="s">
        <v>1283</v>
      </c>
      <c r="E10" s="101" t="s">
        <v>1283</v>
      </c>
      <c r="F10" s="58">
        <v>0</v>
      </c>
      <c r="G10" s="101" t="s">
        <v>1283</v>
      </c>
      <c r="H10" s="101" t="s">
        <v>1283</v>
      </c>
      <c r="I10" s="57">
        <v>0</v>
      </c>
      <c r="J10" s="58">
        <v>0</v>
      </c>
      <c r="K10" s="101" t="s">
        <v>1283</v>
      </c>
      <c r="L10" s="58">
        <v>0</v>
      </c>
      <c r="M10" s="101" t="s">
        <v>1283</v>
      </c>
      <c r="N10" s="57">
        <v>0</v>
      </c>
      <c r="O10" s="57">
        <v>0</v>
      </c>
    </row>
    <row r="11" spans="1:34">
      <c r="A11" s="56" t="s">
        <v>669</v>
      </c>
      <c r="B11" s="100" t="s">
        <v>1283</v>
      </c>
      <c r="C11" s="101" t="s">
        <v>1283</v>
      </c>
      <c r="D11" s="101" t="s">
        <v>1283</v>
      </c>
      <c r="E11" s="101" t="s">
        <v>1283</v>
      </c>
      <c r="F11" s="58">
        <v>0</v>
      </c>
      <c r="G11" s="101" t="s">
        <v>1283</v>
      </c>
      <c r="H11" s="101" t="s">
        <v>1283</v>
      </c>
      <c r="I11" s="57">
        <v>0</v>
      </c>
      <c r="J11" s="58">
        <v>0</v>
      </c>
      <c r="K11" s="101" t="s">
        <v>1283</v>
      </c>
      <c r="L11" s="58">
        <v>0</v>
      </c>
      <c r="M11" s="101" t="s">
        <v>1283</v>
      </c>
      <c r="N11" s="57">
        <v>0</v>
      </c>
      <c r="O11" s="57">
        <v>0</v>
      </c>
    </row>
    <row r="12" spans="1:34">
      <c r="A12" t="s">
        <v>167</v>
      </c>
      <c r="B12" t="s">
        <v>167</v>
      </c>
      <c r="C12" t="s">
        <v>167</v>
      </c>
      <c r="D12" s="101" t="s">
        <v>1283</v>
      </c>
      <c r="E12" s="101" t="s">
        <v>1283</v>
      </c>
      <c r="F12" s="54">
        <v>0</v>
      </c>
      <c r="G12" t="s">
        <v>167</v>
      </c>
      <c r="H12" s="55">
        <v>0</v>
      </c>
      <c r="I12" s="55">
        <v>0</v>
      </c>
      <c r="J12" s="54">
        <v>0</v>
      </c>
      <c r="K12" s="54">
        <v>0</v>
      </c>
      <c r="L12" s="54">
        <v>0</v>
      </c>
      <c r="M12" s="55">
        <v>0</v>
      </c>
      <c r="N12" s="55">
        <v>0</v>
      </c>
      <c r="O12" s="55">
        <v>0</v>
      </c>
    </row>
    <row r="13" spans="1:34">
      <c r="A13" s="56" t="s">
        <v>670</v>
      </c>
      <c r="B13" s="100" t="s">
        <v>1283</v>
      </c>
      <c r="C13" s="101" t="s">
        <v>1283</v>
      </c>
      <c r="D13" s="101" t="s">
        <v>1283</v>
      </c>
      <c r="E13" s="101" t="s">
        <v>1283</v>
      </c>
      <c r="F13" s="58">
        <v>0</v>
      </c>
      <c r="G13" s="101" t="s">
        <v>1283</v>
      </c>
      <c r="H13" s="101" t="s">
        <v>1283</v>
      </c>
      <c r="I13" s="57">
        <v>0</v>
      </c>
      <c r="J13" s="58">
        <v>0</v>
      </c>
      <c r="K13" s="101" t="s">
        <v>1283</v>
      </c>
      <c r="L13" s="58">
        <v>0</v>
      </c>
      <c r="M13" s="101" t="s">
        <v>1283</v>
      </c>
      <c r="N13" s="57">
        <v>0</v>
      </c>
      <c r="O13" s="57">
        <v>0</v>
      </c>
    </row>
    <row r="14" spans="1:34">
      <c r="A14" t="s">
        <v>167</v>
      </c>
      <c r="B14" t="s">
        <v>167</v>
      </c>
      <c r="C14" t="s">
        <v>167</v>
      </c>
      <c r="D14" s="101" t="s">
        <v>1283</v>
      </c>
      <c r="E14" s="101" t="s">
        <v>1283</v>
      </c>
      <c r="F14" s="54">
        <v>0</v>
      </c>
      <c r="G14" t="s">
        <v>167</v>
      </c>
      <c r="H14" s="55">
        <v>0</v>
      </c>
      <c r="I14" s="55">
        <v>0</v>
      </c>
      <c r="J14" s="54">
        <v>0</v>
      </c>
      <c r="K14" s="54">
        <v>0</v>
      </c>
      <c r="L14" s="54">
        <v>0</v>
      </c>
      <c r="M14" s="55">
        <v>0</v>
      </c>
      <c r="N14" s="55">
        <v>0</v>
      </c>
      <c r="O14" s="55">
        <v>0</v>
      </c>
    </row>
    <row r="15" spans="1:34">
      <c r="A15" s="56" t="s">
        <v>671</v>
      </c>
      <c r="B15" s="100" t="s">
        <v>1283</v>
      </c>
      <c r="C15" s="101" t="s">
        <v>1283</v>
      </c>
      <c r="D15" s="101" t="s">
        <v>1283</v>
      </c>
      <c r="E15" s="101" t="s">
        <v>1283</v>
      </c>
      <c r="F15" s="58">
        <v>0</v>
      </c>
      <c r="G15" s="101" t="s">
        <v>1283</v>
      </c>
      <c r="H15" s="101" t="s">
        <v>1283</v>
      </c>
      <c r="I15" s="57">
        <v>0</v>
      </c>
      <c r="J15" s="58">
        <v>0</v>
      </c>
      <c r="K15" s="101" t="s">
        <v>1283</v>
      </c>
      <c r="L15" s="58">
        <v>0</v>
      </c>
      <c r="M15" s="101" t="s">
        <v>1283</v>
      </c>
      <c r="N15" s="57">
        <v>0</v>
      </c>
      <c r="O15" s="57">
        <v>0</v>
      </c>
    </row>
    <row r="16" spans="1:34">
      <c r="A16" t="s">
        <v>167</v>
      </c>
      <c r="B16" t="s">
        <v>167</v>
      </c>
      <c r="C16" t="s">
        <v>167</v>
      </c>
      <c r="D16" s="101" t="s">
        <v>1283</v>
      </c>
      <c r="E16" s="101" t="s">
        <v>1283</v>
      </c>
      <c r="F16" s="54">
        <v>0</v>
      </c>
      <c r="G16" t="s">
        <v>167</v>
      </c>
      <c r="H16" s="55">
        <v>0</v>
      </c>
      <c r="I16" s="55">
        <v>0</v>
      </c>
      <c r="J16" s="54">
        <v>0</v>
      </c>
      <c r="K16" s="54">
        <v>0</v>
      </c>
      <c r="L16" s="54">
        <v>0</v>
      </c>
      <c r="M16" s="55">
        <v>0</v>
      </c>
      <c r="N16" s="55">
        <v>0</v>
      </c>
      <c r="O16" s="55">
        <v>0</v>
      </c>
    </row>
    <row r="17" spans="1:15">
      <c r="A17" s="56" t="s">
        <v>672</v>
      </c>
      <c r="B17" s="100" t="s">
        <v>1283</v>
      </c>
      <c r="C17" s="101" t="s">
        <v>1283</v>
      </c>
      <c r="D17" s="101" t="s">
        <v>1283</v>
      </c>
      <c r="E17" s="101" t="s">
        <v>1283</v>
      </c>
      <c r="F17" s="58">
        <v>0</v>
      </c>
      <c r="G17" s="101" t="s">
        <v>1283</v>
      </c>
      <c r="H17" s="101" t="s">
        <v>1283</v>
      </c>
      <c r="I17" s="57">
        <v>0</v>
      </c>
      <c r="J17" s="58">
        <v>0</v>
      </c>
      <c r="K17" s="101" t="s">
        <v>1283</v>
      </c>
      <c r="L17" s="58">
        <v>0</v>
      </c>
      <c r="M17" s="101" t="s">
        <v>1283</v>
      </c>
      <c r="N17" s="57">
        <v>0</v>
      </c>
      <c r="O17" s="57">
        <v>0</v>
      </c>
    </row>
    <row r="18" spans="1:15">
      <c r="A18" t="s">
        <v>167</v>
      </c>
      <c r="B18" t="s">
        <v>167</v>
      </c>
      <c r="C18" t="s">
        <v>167</v>
      </c>
      <c r="D18" s="101" t="s">
        <v>1283</v>
      </c>
      <c r="E18" s="101" t="s">
        <v>1283</v>
      </c>
      <c r="F18" s="54">
        <v>0</v>
      </c>
      <c r="G18" t="s">
        <v>167</v>
      </c>
      <c r="H18" s="55">
        <v>0</v>
      </c>
      <c r="I18" s="55">
        <v>0</v>
      </c>
      <c r="J18" s="54">
        <v>0</v>
      </c>
      <c r="K18" s="54">
        <v>0</v>
      </c>
      <c r="L18" s="54">
        <v>0</v>
      </c>
      <c r="M18" s="55">
        <v>0</v>
      </c>
      <c r="N18" s="55">
        <v>0</v>
      </c>
      <c r="O18" s="55">
        <v>0</v>
      </c>
    </row>
    <row r="19" spans="1:15">
      <c r="A19" s="56" t="s">
        <v>673</v>
      </c>
      <c r="B19" s="100" t="s">
        <v>1283</v>
      </c>
      <c r="C19" s="101" t="s">
        <v>1283</v>
      </c>
      <c r="D19" s="101" t="s">
        <v>1283</v>
      </c>
      <c r="E19" s="101" t="s">
        <v>1283</v>
      </c>
      <c r="F19" s="58">
        <v>0</v>
      </c>
      <c r="G19" s="101" t="s">
        <v>1283</v>
      </c>
      <c r="H19" s="101" t="s">
        <v>1283</v>
      </c>
      <c r="I19" s="57">
        <v>0</v>
      </c>
      <c r="J19" s="58">
        <v>0</v>
      </c>
      <c r="K19" s="101" t="s">
        <v>1283</v>
      </c>
      <c r="L19" s="58">
        <v>0</v>
      </c>
      <c r="M19" s="101" t="s">
        <v>1283</v>
      </c>
      <c r="N19" s="57">
        <v>0</v>
      </c>
      <c r="O19" s="57">
        <v>0</v>
      </c>
    </row>
    <row r="20" spans="1:15">
      <c r="A20" t="s">
        <v>167</v>
      </c>
      <c r="B20" t="s">
        <v>167</v>
      </c>
      <c r="C20" t="s">
        <v>167</v>
      </c>
      <c r="D20" s="101" t="s">
        <v>1283</v>
      </c>
      <c r="E20" s="101" t="s">
        <v>1283</v>
      </c>
      <c r="F20" s="54">
        <v>0</v>
      </c>
      <c r="G20" t="s">
        <v>167</v>
      </c>
      <c r="H20" s="55">
        <v>0</v>
      </c>
      <c r="I20" s="55">
        <v>0</v>
      </c>
      <c r="J20" s="54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t="s">
        <v>167</v>
      </c>
      <c r="B21" t="s">
        <v>167</v>
      </c>
      <c r="C21" t="s">
        <v>167</v>
      </c>
      <c r="D21" s="101" t="s">
        <v>1283</v>
      </c>
      <c r="E21" s="101" t="s">
        <v>1283</v>
      </c>
      <c r="F21" s="54">
        <v>0</v>
      </c>
      <c r="G21" t="s">
        <v>167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  <c r="O21" s="55">
        <v>0</v>
      </c>
    </row>
    <row r="22" spans="1:15">
      <c r="A22" t="s">
        <v>167</v>
      </c>
      <c r="B22" t="s">
        <v>167</v>
      </c>
      <c r="C22" t="s">
        <v>167</v>
      </c>
      <c r="D22" s="101" t="s">
        <v>1283</v>
      </c>
      <c r="E22" s="101" t="s">
        <v>1283</v>
      </c>
      <c r="F22" s="54">
        <v>0</v>
      </c>
      <c r="G22" t="s">
        <v>167</v>
      </c>
      <c r="H22" s="55">
        <v>0</v>
      </c>
      <c r="I22" s="55">
        <v>0</v>
      </c>
      <c r="J22" s="54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s="56" t="s">
        <v>198</v>
      </c>
      <c r="B23" s="100" t="s">
        <v>1283</v>
      </c>
      <c r="C23" s="101" t="s">
        <v>1283</v>
      </c>
      <c r="D23" s="101" t="s">
        <v>1283</v>
      </c>
      <c r="E23" s="101" t="s">
        <v>1283</v>
      </c>
      <c r="F23" s="58">
        <v>0</v>
      </c>
      <c r="G23" s="101" t="s">
        <v>1283</v>
      </c>
      <c r="H23" s="101" t="s">
        <v>1283</v>
      </c>
      <c r="I23" s="57">
        <v>0</v>
      </c>
      <c r="J23" s="58">
        <v>0</v>
      </c>
      <c r="K23" s="101" t="s">
        <v>1283</v>
      </c>
      <c r="L23" s="58">
        <v>0</v>
      </c>
      <c r="M23" s="101" t="s">
        <v>1283</v>
      </c>
      <c r="N23" s="57">
        <v>0</v>
      </c>
      <c r="O23" s="57">
        <v>0</v>
      </c>
    </row>
    <row r="24" spans="1:15">
      <c r="A24" t="s">
        <v>167</v>
      </c>
      <c r="B24" t="s">
        <v>167</v>
      </c>
      <c r="C24" t="s">
        <v>167</v>
      </c>
      <c r="D24" s="101" t="s">
        <v>1283</v>
      </c>
      <c r="E24" s="101" t="s">
        <v>1283</v>
      </c>
      <c r="F24" s="54">
        <v>0</v>
      </c>
      <c r="G24" t="s">
        <v>167</v>
      </c>
      <c r="H24" s="55">
        <v>0</v>
      </c>
      <c r="I24" s="55">
        <v>0</v>
      </c>
      <c r="J24" s="54">
        <v>0</v>
      </c>
      <c r="K24" s="54">
        <v>0</v>
      </c>
      <c r="L24" s="54">
        <v>0</v>
      </c>
      <c r="M24" s="55">
        <v>0</v>
      </c>
      <c r="N24" s="55">
        <v>0</v>
      </c>
      <c r="O24" s="55">
        <v>0</v>
      </c>
    </row>
    <row r="25" spans="1:15">
      <c r="A25" s="56" t="s">
        <v>173</v>
      </c>
      <c r="B25" s="100" t="s">
        <v>1283</v>
      </c>
      <c r="C25" s="101" t="s">
        <v>1283</v>
      </c>
      <c r="D25" s="101" t="s">
        <v>1283</v>
      </c>
      <c r="E25" s="101" t="s">
        <v>1283</v>
      </c>
      <c r="F25" s="58">
        <v>0</v>
      </c>
      <c r="G25" s="101" t="s">
        <v>1283</v>
      </c>
      <c r="H25" s="101" t="s">
        <v>1283</v>
      </c>
      <c r="I25" s="57">
        <v>0</v>
      </c>
      <c r="J25" s="58">
        <v>0</v>
      </c>
      <c r="K25" s="101" t="s">
        <v>1283</v>
      </c>
      <c r="L25" s="58">
        <v>0</v>
      </c>
      <c r="M25" s="101" t="s">
        <v>1283</v>
      </c>
      <c r="N25" s="57">
        <v>0</v>
      </c>
      <c r="O25" s="57">
        <v>0</v>
      </c>
    </row>
    <row r="26" spans="1:15">
      <c r="A26" s="56" t="s">
        <v>179</v>
      </c>
      <c r="B26" s="100" t="s">
        <v>1283</v>
      </c>
      <c r="C26" s="101" t="s">
        <v>1283</v>
      </c>
      <c r="D26" s="101" t="s">
        <v>1283</v>
      </c>
      <c r="E26" s="101" t="s">
        <v>1283</v>
      </c>
      <c r="F26" s="58">
        <v>0</v>
      </c>
      <c r="G26" s="101" t="s">
        <v>1283</v>
      </c>
      <c r="H26" s="101" t="s">
        <v>1283</v>
      </c>
      <c r="I26" s="57">
        <v>0</v>
      </c>
      <c r="J26" s="58">
        <v>0</v>
      </c>
      <c r="K26" s="101" t="s">
        <v>1283</v>
      </c>
      <c r="L26" s="58">
        <v>0</v>
      </c>
      <c r="M26" s="101" t="s">
        <v>1283</v>
      </c>
      <c r="N26" s="57">
        <v>0</v>
      </c>
      <c r="O26" s="57">
        <v>0</v>
      </c>
    </row>
    <row r="27" spans="1:15">
      <c r="A27" t="s">
        <v>167</v>
      </c>
      <c r="B27" t="s">
        <v>167</v>
      </c>
      <c r="C27" t="s">
        <v>167</v>
      </c>
      <c r="D27" s="101" t="s">
        <v>1283</v>
      </c>
      <c r="E27" s="101" t="s">
        <v>1283</v>
      </c>
      <c r="F27" s="54">
        <v>0</v>
      </c>
      <c r="G27" t="s">
        <v>167</v>
      </c>
      <c r="H27" s="55">
        <v>0</v>
      </c>
      <c r="I27" s="55">
        <v>0</v>
      </c>
      <c r="J27" s="54">
        <v>0</v>
      </c>
      <c r="K27" s="54">
        <v>0</v>
      </c>
      <c r="L27" s="54">
        <v>0</v>
      </c>
      <c r="M27" s="55">
        <v>0</v>
      </c>
      <c r="N27" s="55">
        <v>0</v>
      </c>
      <c r="O27" s="55">
        <v>0</v>
      </c>
    </row>
    <row r="28" spans="1:15">
      <c r="A28" s="56" t="s">
        <v>674</v>
      </c>
      <c r="B28" s="100" t="s">
        <v>1283</v>
      </c>
      <c r="C28" s="101" t="s">
        <v>1283</v>
      </c>
      <c r="D28" s="101" t="s">
        <v>1283</v>
      </c>
      <c r="E28" s="101" t="s">
        <v>1283</v>
      </c>
      <c r="F28" s="58">
        <v>0</v>
      </c>
      <c r="G28" s="101" t="s">
        <v>1283</v>
      </c>
      <c r="H28" s="101" t="s">
        <v>1283</v>
      </c>
      <c r="I28" s="57">
        <v>0</v>
      </c>
      <c r="J28" s="58">
        <v>0</v>
      </c>
      <c r="K28" s="101" t="s">
        <v>1283</v>
      </c>
      <c r="L28" s="58">
        <v>0</v>
      </c>
      <c r="M28" s="101" t="s">
        <v>1283</v>
      </c>
      <c r="N28" s="57">
        <v>0</v>
      </c>
      <c r="O28" s="57">
        <v>0</v>
      </c>
    </row>
    <row r="29" spans="1:15">
      <c r="A29" t="s">
        <v>167</v>
      </c>
      <c r="B29" t="s">
        <v>167</v>
      </c>
      <c r="C29" t="s">
        <v>167</v>
      </c>
      <c r="D29" s="101" t="s">
        <v>1283</v>
      </c>
      <c r="E29" s="101" t="s">
        <v>1283</v>
      </c>
      <c r="F29" s="54">
        <v>0</v>
      </c>
      <c r="G29" t="s">
        <v>167</v>
      </c>
      <c r="H29" s="55">
        <v>0</v>
      </c>
      <c r="I29" s="55">
        <v>0</v>
      </c>
      <c r="J29" s="54">
        <v>0</v>
      </c>
      <c r="K29" s="54">
        <v>0</v>
      </c>
      <c r="L29" s="54">
        <v>0</v>
      </c>
      <c r="M29" s="55">
        <v>0</v>
      </c>
      <c r="N29" s="55">
        <v>0</v>
      </c>
      <c r="O29" s="55">
        <v>0</v>
      </c>
    </row>
    <row r="30" spans="1:15">
      <c r="A30" t="s">
        <v>190</v>
      </c>
      <c r="B30" s="100" t="s">
        <v>1283</v>
      </c>
      <c r="C30" s="101" t="s">
        <v>1283</v>
      </c>
      <c r="D30" s="101" t="s">
        <v>1283</v>
      </c>
      <c r="E30" s="101" t="s">
        <v>1283</v>
      </c>
      <c r="F30" s="101" t="s">
        <v>1283</v>
      </c>
      <c r="G30" s="101" t="s">
        <v>1283</v>
      </c>
      <c r="H30" s="101" t="s">
        <v>1283</v>
      </c>
      <c r="I30" s="101" t="s">
        <v>1283</v>
      </c>
      <c r="J30" s="101" t="s">
        <v>1283</v>
      </c>
      <c r="K30" s="101" t="s">
        <v>1283</v>
      </c>
      <c r="L30" s="101" t="s">
        <v>1283</v>
      </c>
      <c r="M30" s="101" t="s">
        <v>1283</v>
      </c>
      <c r="N30" s="101" t="s">
        <v>1283</v>
      </c>
      <c r="O30" s="101" t="s">
        <v>1283</v>
      </c>
    </row>
    <row r="31" spans="1:15">
      <c r="A31" t="s">
        <v>191</v>
      </c>
      <c r="B31" s="100" t="s">
        <v>1283</v>
      </c>
      <c r="C31" s="101" t="s">
        <v>1283</v>
      </c>
      <c r="D31" s="101" t="s">
        <v>1283</v>
      </c>
      <c r="E31" s="101" t="s">
        <v>1283</v>
      </c>
      <c r="F31" s="101" t="s">
        <v>1283</v>
      </c>
      <c r="G31" s="101" t="s">
        <v>1283</v>
      </c>
      <c r="H31" s="101" t="s">
        <v>1283</v>
      </c>
      <c r="I31" s="101" t="s">
        <v>1283</v>
      </c>
      <c r="J31" s="101" t="s">
        <v>1283</v>
      </c>
      <c r="K31" s="101" t="s">
        <v>1283</v>
      </c>
      <c r="L31" s="101" t="s">
        <v>1283</v>
      </c>
      <c r="M31" s="101" t="s">
        <v>1283</v>
      </c>
      <c r="N31" s="101" t="s">
        <v>1283</v>
      </c>
      <c r="O31" s="101" t="s">
        <v>1283</v>
      </c>
    </row>
    <row r="32" spans="1:15">
      <c r="A32" t="s">
        <v>192</v>
      </c>
      <c r="B32" s="100" t="s">
        <v>1283</v>
      </c>
      <c r="C32" s="101" t="s">
        <v>1283</v>
      </c>
      <c r="D32" s="101" t="s">
        <v>1283</v>
      </c>
      <c r="E32" s="101" t="s">
        <v>1283</v>
      </c>
      <c r="F32" s="101" t="s">
        <v>1283</v>
      </c>
      <c r="G32" s="101" t="s">
        <v>1283</v>
      </c>
      <c r="H32" s="101" t="s">
        <v>1283</v>
      </c>
      <c r="I32" s="101" t="s">
        <v>1283</v>
      </c>
      <c r="J32" s="101" t="s">
        <v>1283</v>
      </c>
      <c r="K32" s="101" t="s">
        <v>1283</v>
      </c>
      <c r="L32" s="101" t="s">
        <v>1283</v>
      </c>
      <c r="M32" s="101" t="s">
        <v>1283</v>
      </c>
      <c r="N32" s="101" t="s">
        <v>1283</v>
      </c>
      <c r="O32" s="101" t="s">
        <v>1283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1282</v>
      </c>
    </row>
    <row r="2" spans="1:20" s="1" customFormat="1">
      <c r="A2" s="2" t="s">
        <v>1</v>
      </c>
      <c r="B2" s="9" t="s">
        <v>735</v>
      </c>
    </row>
    <row r="3" spans="1:20" s="1" customFormat="1">
      <c r="A3" s="2" t="s">
        <v>2</v>
      </c>
      <c r="B3" s="61" t="s">
        <v>736</v>
      </c>
    </row>
    <row r="4" spans="1:20" s="1" customFormat="1">
      <c r="A4" s="2" t="s">
        <v>3</v>
      </c>
      <c r="B4" s="62" t="s">
        <v>156</v>
      </c>
    </row>
    <row r="5" spans="1:20" ht="18.75">
      <c r="A5" s="76" t="s">
        <v>78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</row>
    <row r="6" spans="1:20" s="15" customFormat="1">
      <c r="A6" s="31" t="s">
        <v>92</v>
      </c>
      <c r="B6" s="32" t="s">
        <v>46</v>
      </c>
      <c r="C6" s="32" t="s">
        <v>109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8" t="s">
        <v>52</v>
      </c>
      <c r="M6" s="32" t="s">
        <v>146</v>
      </c>
      <c r="N6" s="32" t="s">
        <v>147</v>
      </c>
      <c r="O6" s="32" t="s">
        <v>5</v>
      </c>
      <c r="P6" s="32" t="s">
        <v>69</v>
      </c>
      <c r="Q6" s="32" t="s">
        <v>54</v>
      </c>
      <c r="R6" s="33" t="s">
        <v>142</v>
      </c>
      <c r="T6" s="13"/>
    </row>
    <row r="7" spans="1:20" s="15" customFormat="1">
      <c r="A7" s="93" t="s">
        <v>1283</v>
      </c>
      <c r="B7" s="94" t="s">
        <v>1283</v>
      </c>
      <c r="C7" s="94" t="s">
        <v>1283</v>
      </c>
      <c r="D7" s="94" t="s">
        <v>1283</v>
      </c>
      <c r="E7" s="94" t="s">
        <v>1283</v>
      </c>
      <c r="F7" s="94" t="s">
        <v>1283</v>
      </c>
      <c r="G7" s="94" t="s">
        <v>1283</v>
      </c>
      <c r="H7" s="20" t="s">
        <v>70</v>
      </c>
      <c r="I7" s="20" t="s">
        <v>71</v>
      </c>
      <c r="J7" s="94" t="s">
        <v>1283</v>
      </c>
      <c r="K7" s="20" t="s">
        <v>7</v>
      </c>
      <c r="L7" s="20" t="s">
        <v>7</v>
      </c>
      <c r="M7" s="20" t="s">
        <v>143</v>
      </c>
      <c r="N7" s="94" t="s">
        <v>1283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95" t="s">
        <v>1283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84</v>
      </c>
      <c r="B9" s="96" t="s">
        <v>1283</v>
      </c>
      <c r="C9" s="96" t="s">
        <v>1283</v>
      </c>
      <c r="D9" s="96" t="s">
        <v>1283</v>
      </c>
      <c r="E9" s="96" t="s">
        <v>1283</v>
      </c>
      <c r="F9" s="96" t="s">
        <v>1283</v>
      </c>
      <c r="G9" s="96" t="s">
        <v>1283</v>
      </c>
      <c r="H9" s="96" t="s">
        <v>1283</v>
      </c>
      <c r="I9" s="96" t="s">
        <v>1283</v>
      </c>
      <c r="J9" s="96" t="s">
        <v>1283</v>
      </c>
      <c r="K9" s="96" t="s">
        <v>1283</v>
      </c>
      <c r="L9" s="96" t="s">
        <v>1283</v>
      </c>
      <c r="M9" s="52">
        <v>0</v>
      </c>
      <c r="N9" s="96" t="s">
        <v>1283</v>
      </c>
      <c r="O9" s="52">
        <v>0</v>
      </c>
      <c r="P9" s="96" t="s">
        <v>1283</v>
      </c>
      <c r="Q9" s="53">
        <v>0</v>
      </c>
      <c r="R9" s="53">
        <v>0</v>
      </c>
      <c r="S9" s="24"/>
    </row>
    <row r="10" spans="1:20">
      <c r="A10" s="56" t="s">
        <v>161</v>
      </c>
      <c r="B10" s="100" t="s">
        <v>1283</v>
      </c>
      <c r="C10" s="101" t="s">
        <v>1283</v>
      </c>
      <c r="D10" s="101" t="s">
        <v>1283</v>
      </c>
      <c r="E10" s="101" t="s">
        <v>1283</v>
      </c>
      <c r="F10" s="101" t="s">
        <v>1283</v>
      </c>
      <c r="G10" s="101" t="s">
        <v>1283</v>
      </c>
      <c r="H10" s="101" t="s">
        <v>1283</v>
      </c>
      <c r="I10" s="58">
        <v>0</v>
      </c>
      <c r="J10" s="101" t="s">
        <v>1283</v>
      </c>
      <c r="K10" s="101" t="s">
        <v>1283</v>
      </c>
      <c r="L10" s="57">
        <v>0</v>
      </c>
      <c r="M10" s="58">
        <v>0</v>
      </c>
      <c r="N10" s="101" t="s">
        <v>1283</v>
      </c>
      <c r="O10" s="58">
        <v>0</v>
      </c>
      <c r="P10" s="101" t="s">
        <v>1283</v>
      </c>
      <c r="Q10" s="57">
        <v>0</v>
      </c>
      <c r="R10" s="57">
        <v>0</v>
      </c>
    </row>
    <row r="11" spans="1:20">
      <c r="A11" s="56" t="s">
        <v>675</v>
      </c>
      <c r="B11" s="100" t="s">
        <v>1283</v>
      </c>
      <c r="C11" s="101" t="s">
        <v>1283</v>
      </c>
      <c r="D11" s="101" t="s">
        <v>1283</v>
      </c>
      <c r="E11" s="101" t="s">
        <v>1283</v>
      </c>
      <c r="F11" s="101" t="s">
        <v>1283</v>
      </c>
      <c r="G11" s="101" t="s">
        <v>1283</v>
      </c>
      <c r="H11" s="101" t="s">
        <v>1283</v>
      </c>
      <c r="I11" s="58">
        <v>0</v>
      </c>
      <c r="J11" s="101" t="s">
        <v>1283</v>
      </c>
      <c r="K11" s="101" t="s">
        <v>1283</v>
      </c>
      <c r="L11" s="57">
        <v>0</v>
      </c>
      <c r="M11" s="58">
        <v>0</v>
      </c>
      <c r="N11" s="101" t="s">
        <v>1283</v>
      </c>
      <c r="O11" s="58">
        <v>0</v>
      </c>
      <c r="P11" s="101" t="s">
        <v>1283</v>
      </c>
      <c r="Q11" s="57">
        <v>0</v>
      </c>
      <c r="R11" s="57">
        <v>0</v>
      </c>
    </row>
    <row r="12" spans="1:20">
      <c r="A12" t="s">
        <v>167</v>
      </c>
      <c r="B12" t="s">
        <v>167</v>
      </c>
      <c r="C12" s="101" t="s">
        <v>1283</v>
      </c>
      <c r="D12" s="101" t="s">
        <v>1283</v>
      </c>
      <c r="E12" t="s">
        <v>167</v>
      </c>
      <c r="F12" t="s">
        <v>167</v>
      </c>
      <c r="G12" s="101" t="s">
        <v>1283</v>
      </c>
      <c r="H12" s="101" t="s">
        <v>1283</v>
      </c>
      <c r="I12" s="54">
        <v>0</v>
      </c>
      <c r="J12" t="s">
        <v>167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676</v>
      </c>
      <c r="B13" s="100" t="s">
        <v>1283</v>
      </c>
      <c r="C13" s="101" t="s">
        <v>1283</v>
      </c>
      <c r="D13" s="101" t="s">
        <v>1283</v>
      </c>
      <c r="E13" s="101" t="s">
        <v>1283</v>
      </c>
      <c r="F13" s="101" t="s">
        <v>1283</v>
      </c>
      <c r="G13" s="101" t="s">
        <v>1283</v>
      </c>
      <c r="H13" s="101" t="s">
        <v>1283</v>
      </c>
      <c r="I13" s="58">
        <v>0</v>
      </c>
      <c r="J13" s="101" t="s">
        <v>1283</v>
      </c>
      <c r="K13" s="101" t="s">
        <v>1283</v>
      </c>
      <c r="L13" s="57">
        <v>0</v>
      </c>
      <c r="M13" s="58">
        <v>0</v>
      </c>
      <c r="N13" s="101" t="s">
        <v>1283</v>
      </c>
      <c r="O13" s="58">
        <v>0</v>
      </c>
      <c r="P13" s="101" t="s">
        <v>1283</v>
      </c>
      <c r="Q13" s="57">
        <v>0</v>
      </c>
      <c r="R13" s="57">
        <v>0</v>
      </c>
    </row>
    <row r="14" spans="1:20">
      <c r="A14" t="s">
        <v>167</v>
      </c>
      <c r="B14" t="s">
        <v>167</v>
      </c>
      <c r="C14" s="101" t="s">
        <v>1283</v>
      </c>
      <c r="D14" s="101" t="s">
        <v>1283</v>
      </c>
      <c r="E14" t="s">
        <v>167</v>
      </c>
      <c r="F14" t="s">
        <v>167</v>
      </c>
      <c r="G14" s="101" t="s">
        <v>1283</v>
      </c>
      <c r="H14" s="101" t="s">
        <v>1283</v>
      </c>
      <c r="I14" s="54">
        <v>0</v>
      </c>
      <c r="J14" t="s">
        <v>167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195</v>
      </c>
      <c r="B15" s="100" t="s">
        <v>1283</v>
      </c>
      <c r="C15" s="101" t="s">
        <v>1283</v>
      </c>
      <c r="D15" s="101" t="s">
        <v>1283</v>
      </c>
      <c r="E15" s="101" t="s">
        <v>1283</v>
      </c>
      <c r="F15" s="101" t="s">
        <v>1283</v>
      </c>
      <c r="G15" s="101" t="s">
        <v>1283</v>
      </c>
      <c r="H15" s="101" t="s">
        <v>1283</v>
      </c>
      <c r="I15" s="58">
        <v>0</v>
      </c>
      <c r="J15" s="101" t="s">
        <v>1283</v>
      </c>
      <c r="K15" s="101" t="s">
        <v>1283</v>
      </c>
      <c r="L15" s="57">
        <v>0</v>
      </c>
      <c r="M15" s="58">
        <v>0</v>
      </c>
      <c r="N15" s="101" t="s">
        <v>1283</v>
      </c>
      <c r="O15" s="58">
        <v>0</v>
      </c>
      <c r="P15" s="101" t="s">
        <v>1283</v>
      </c>
      <c r="Q15" s="57">
        <v>0</v>
      </c>
      <c r="R15" s="57">
        <v>0</v>
      </c>
    </row>
    <row r="16" spans="1:20">
      <c r="A16" t="s">
        <v>167</v>
      </c>
      <c r="B16" t="s">
        <v>167</v>
      </c>
      <c r="C16" s="101" t="s">
        <v>1283</v>
      </c>
      <c r="D16" s="101" t="s">
        <v>1283</v>
      </c>
      <c r="E16" t="s">
        <v>167</v>
      </c>
      <c r="F16" t="s">
        <v>167</v>
      </c>
      <c r="G16" s="101" t="s">
        <v>1283</v>
      </c>
      <c r="H16" s="101" t="s">
        <v>1283</v>
      </c>
      <c r="I16" s="54">
        <v>0</v>
      </c>
      <c r="J16" t="s">
        <v>167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198</v>
      </c>
      <c r="B17" s="100" t="s">
        <v>1283</v>
      </c>
      <c r="C17" s="101" t="s">
        <v>1283</v>
      </c>
      <c r="D17" s="101" t="s">
        <v>1283</v>
      </c>
      <c r="E17" s="101" t="s">
        <v>1283</v>
      </c>
      <c r="F17" s="101" t="s">
        <v>1283</v>
      </c>
      <c r="G17" s="101" t="s">
        <v>1283</v>
      </c>
      <c r="H17" s="101" t="s">
        <v>1283</v>
      </c>
      <c r="I17" s="58">
        <v>0</v>
      </c>
      <c r="J17" s="101" t="s">
        <v>1283</v>
      </c>
      <c r="K17" s="101" t="s">
        <v>1283</v>
      </c>
      <c r="L17" s="57">
        <v>0</v>
      </c>
      <c r="M17" s="58">
        <v>0</v>
      </c>
      <c r="N17" s="101" t="s">
        <v>1283</v>
      </c>
      <c r="O17" s="58">
        <v>0</v>
      </c>
      <c r="P17" s="101" t="s">
        <v>1283</v>
      </c>
      <c r="Q17" s="57">
        <v>0</v>
      </c>
      <c r="R17" s="57">
        <v>0</v>
      </c>
    </row>
    <row r="18" spans="1:18">
      <c r="A18" t="s">
        <v>167</v>
      </c>
      <c r="B18" t="s">
        <v>167</v>
      </c>
      <c r="C18" s="101" t="s">
        <v>1283</v>
      </c>
      <c r="D18" s="101" t="s">
        <v>1283</v>
      </c>
      <c r="E18" t="s">
        <v>167</v>
      </c>
      <c r="F18" t="s">
        <v>167</v>
      </c>
      <c r="G18" s="101" t="s">
        <v>1283</v>
      </c>
      <c r="H18" s="101" t="s">
        <v>1283</v>
      </c>
      <c r="I18" s="54">
        <v>0</v>
      </c>
      <c r="J18" t="s">
        <v>167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173</v>
      </c>
      <c r="B19" s="100" t="s">
        <v>1283</v>
      </c>
      <c r="C19" s="101" t="s">
        <v>1283</v>
      </c>
      <c r="D19" s="101" t="s">
        <v>1283</v>
      </c>
      <c r="E19" s="101" t="s">
        <v>1283</v>
      </c>
      <c r="F19" s="101" t="s">
        <v>1283</v>
      </c>
      <c r="G19" s="101" t="s">
        <v>1283</v>
      </c>
      <c r="H19" s="101" t="s">
        <v>1283</v>
      </c>
      <c r="I19" s="58">
        <v>0</v>
      </c>
      <c r="J19" s="101" t="s">
        <v>1283</v>
      </c>
      <c r="K19" s="101" t="s">
        <v>1283</v>
      </c>
      <c r="L19" s="57">
        <v>0</v>
      </c>
      <c r="M19" s="58">
        <v>0</v>
      </c>
      <c r="N19" s="101" t="s">
        <v>1283</v>
      </c>
      <c r="O19" s="58">
        <v>0</v>
      </c>
      <c r="P19" s="101" t="s">
        <v>1283</v>
      </c>
      <c r="Q19" s="57">
        <v>0</v>
      </c>
      <c r="R19" s="57">
        <v>0</v>
      </c>
    </row>
    <row r="20" spans="1:18">
      <c r="A20" s="56" t="s">
        <v>677</v>
      </c>
      <c r="B20" s="100" t="s">
        <v>1283</v>
      </c>
      <c r="C20" s="101" t="s">
        <v>1283</v>
      </c>
      <c r="D20" s="101" t="s">
        <v>1283</v>
      </c>
      <c r="E20" s="101" t="s">
        <v>1283</v>
      </c>
      <c r="F20" s="101" t="s">
        <v>1283</v>
      </c>
      <c r="G20" s="101" t="s">
        <v>1283</v>
      </c>
      <c r="H20" s="101" t="s">
        <v>1283</v>
      </c>
      <c r="I20" s="58">
        <v>0</v>
      </c>
      <c r="J20" s="101" t="s">
        <v>1283</v>
      </c>
      <c r="K20" s="101" t="s">
        <v>1283</v>
      </c>
      <c r="L20" s="57">
        <v>0</v>
      </c>
      <c r="M20" s="58">
        <v>0</v>
      </c>
      <c r="N20" s="101" t="s">
        <v>1283</v>
      </c>
      <c r="O20" s="58">
        <v>0</v>
      </c>
      <c r="P20" s="101" t="s">
        <v>1283</v>
      </c>
      <c r="Q20" s="57">
        <v>0</v>
      </c>
      <c r="R20" s="57">
        <v>0</v>
      </c>
    </row>
    <row r="21" spans="1:18">
      <c r="A21" t="s">
        <v>167</v>
      </c>
      <c r="B21" t="s">
        <v>167</v>
      </c>
      <c r="C21" s="101" t="s">
        <v>1283</v>
      </c>
      <c r="D21" s="101" t="s">
        <v>1283</v>
      </c>
      <c r="E21" t="s">
        <v>167</v>
      </c>
      <c r="F21" t="s">
        <v>167</v>
      </c>
      <c r="G21" s="101" t="s">
        <v>1283</v>
      </c>
      <c r="H21" s="101" t="s">
        <v>1283</v>
      </c>
      <c r="I21" s="54">
        <v>0</v>
      </c>
      <c r="J21" t="s">
        <v>167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678</v>
      </c>
      <c r="B22" s="100" t="s">
        <v>1283</v>
      </c>
      <c r="C22" s="101" t="s">
        <v>1283</v>
      </c>
      <c r="D22" s="101" t="s">
        <v>1283</v>
      </c>
      <c r="E22" s="101" t="s">
        <v>1283</v>
      </c>
      <c r="F22" s="101" t="s">
        <v>1283</v>
      </c>
      <c r="G22" s="101" t="s">
        <v>1283</v>
      </c>
      <c r="H22" s="101" t="s">
        <v>1283</v>
      </c>
      <c r="I22" s="58">
        <v>0</v>
      </c>
      <c r="J22" s="101" t="s">
        <v>1283</v>
      </c>
      <c r="K22" s="101" t="s">
        <v>1283</v>
      </c>
      <c r="L22" s="57">
        <v>0</v>
      </c>
      <c r="M22" s="58">
        <v>0</v>
      </c>
      <c r="N22" s="101" t="s">
        <v>1283</v>
      </c>
      <c r="O22" s="58">
        <v>0</v>
      </c>
      <c r="P22" s="101" t="s">
        <v>1283</v>
      </c>
      <c r="Q22" s="57">
        <v>0</v>
      </c>
      <c r="R22" s="57">
        <v>0</v>
      </c>
    </row>
    <row r="23" spans="1:18">
      <c r="A23" t="s">
        <v>167</v>
      </c>
      <c r="B23" t="s">
        <v>167</v>
      </c>
      <c r="C23" s="101" t="s">
        <v>1283</v>
      </c>
      <c r="D23" s="101" t="s">
        <v>1283</v>
      </c>
      <c r="E23" t="s">
        <v>167</v>
      </c>
      <c r="F23" t="s">
        <v>167</v>
      </c>
      <c r="G23" s="101" t="s">
        <v>1283</v>
      </c>
      <c r="H23" s="101" t="s">
        <v>1283</v>
      </c>
      <c r="I23" s="54">
        <v>0</v>
      </c>
      <c r="J23" t="s">
        <v>167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175</v>
      </c>
      <c r="B24" s="100" t="s">
        <v>1283</v>
      </c>
      <c r="C24" s="101" t="s">
        <v>1283</v>
      </c>
      <c r="D24" s="101" t="s">
        <v>1283</v>
      </c>
      <c r="E24" s="101" t="s">
        <v>1283</v>
      </c>
      <c r="F24" s="101" t="s">
        <v>1283</v>
      </c>
      <c r="G24" s="101" t="s">
        <v>1283</v>
      </c>
      <c r="H24" s="101" t="s">
        <v>1283</v>
      </c>
      <c r="I24" s="101" t="s">
        <v>1283</v>
      </c>
      <c r="J24" s="101" t="s">
        <v>1283</v>
      </c>
      <c r="K24" s="101" t="s">
        <v>1283</v>
      </c>
      <c r="L24" s="101" t="s">
        <v>1283</v>
      </c>
      <c r="M24" s="101" t="s">
        <v>1283</v>
      </c>
      <c r="N24" s="101" t="s">
        <v>1283</v>
      </c>
      <c r="O24" s="101" t="s">
        <v>1283</v>
      </c>
      <c r="P24" s="101" t="s">
        <v>1283</v>
      </c>
      <c r="Q24" s="101" t="s">
        <v>1283</v>
      </c>
      <c r="R24" s="101" t="s">
        <v>1283</v>
      </c>
    </row>
    <row r="25" spans="1:18">
      <c r="A25" t="s">
        <v>190</v>
      </c>
      <c r="B25" s="100" t="s">
        <v>1283</v>
      </c>
      <c r="C25" s="101" t="s">
        <v>1283</v>
      </c>
      <c r="D25" s="101" t="s">
        <v>1283</v>
      </c>
      <c r="E25" s="101" t="s">
        <v>1283</v>
      </c>
      <c r="F25" s="101" t="s">
        <v>1283</v>
      </c>
      <c r="G25" s="101" t="s">
        <v>1283</v>
      </c>
      <c r="H25" s="101" t="s">
        <v>1283</v>
      </c>
      <c r="I25" s="101" t="s">
        <v>1283</v>
      </c>
      <c r="J25" s="101" t="s">
        <v>1283</v>
      </c>
      <c r="K25" s="101" t="s">
        <v>1283</v>
      </c>
      <c r="L25" s="101" t="s">
        <v>1283</v>
      </c>
      <c r="M25" s="101" t="s">
        <v>1283</v>
      </c>
      <c r="N25" s="101" t="s">
        <v>1283</v>
      </c>
      <c r="O25" s="101" t="s">
        <v>1283</v>
      </c>
      <c r="P25" s="101" t="s">
        <v>1283</v>
      </c>
      <c r="Q25" s="101" t="s">
        <v>1283</v>
      </c>
      <c r="R25" s="101" t="s">
        <v>1283</v>
      </c>
    </row>
    <row r="26" spans="1:18">
      <c r="A26" t="s">
        <v>191</v>
      </c>
      <c r="B26" s="100" t="s">
        <v>1283</v>
      </c>
      <c r="C26" s="101" t="s">
        <v>1283</v>
      </c>
      <c r="D26" s="101" t="s">
        <v>1283</v>
      </c>
      <c r="E26" s="101" t="s">
        <v>1283</v>
      </c>
      <c r="F26" s="101" t="s">
        <v>1283</v>
      </c>
      <c r="G26" s="101" t="s">
        <v>1283</v>
      </c>
      <c r="H26" s="101" t="s">
        <v>1283</v>
      </c>
      <c r="I26" s="101" t="s">
        <v>1283</v>
      </c>
      <c r="J26" s="101" t="s">
        <v>1283</v>
      </c>
      <c r="K26" s="101" t="s">
        <v>1283</v>
      </c>
      <c r="L26" s="101" t="s">
        <v>1283</v>
      </c>
      <c r="M26" s="101" t="s">
        <v>1283</v>
      </c>
      <c r="N26" s="101" t="s">
        <v>1283</v>
      </c>
      <c r="O26" s="101" t="s">
        <v>1283</v>
      </c>
      <c r="P26" s="101" t="s">
        <v>1283</v>
      </c>
      <c r="Q26" s="101" t="s">
        <v>1283</v>
      </c>
      <c r="R26" s="101" t="s">
        <v>1283</v>
      </c>
    </row>
    <row r="27" spans="1:18">
      <c r="A27" t="s">
        <v>192</v>
      </c>
      <c r="B27" s="100" t="s">
        <v>1283</v>
      </c>
      <c r="C27" s="101" t="s">
        <v>1283</v>
      </c>
      <c r="D27" s="101" t="s">
        <v>1283</v>
      </c>
      <c r="E27" s="101" t="s">
        <v>1283</v>
      </c>
      <c r="F27" s="101" t="s">
        <v>1283</v>
      </c>
      <c r="G27" s="101" t="s">
        <v>1283</v>
      </c>
      <c r="H27" s="101" t="s">
        <v>1283</v>
      </c>
      <c r="I27" s="101" t="s">
        <v>1283</v>
      </c>
      <c r="J27" s="101" t="s">
        <v>1283</v>
      </c>
      <c r="K27" s="101" t="s">
        <v>1283</v>
      </c>
      <c r="L27" s="101" t="s">
        <v>1283</v>
      </c>
      <c r="M27" s="101" t="s">
        <v>1283</v>
      </c>
      <c r="N27" s="101" t="s">
        <v>1283</v>
      </c>
      <c r="O27" s="101" t="s">
        <v>1283</v>
      </c>
      <c r="P27" s="101" t="s">
        <v>1283</v>
      </c>
      <c r="Q27" s="101" t="s">
        <v>1283</v>
      </c>
      <c r="R27" s="101" t="s">
        <v>1283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1282</v>
      </c>
    </row>
    <row r="2" spans="1:20" s="1" customFormat="1">
      <c r="A2" s="2" t="s">
        <v>1</v>
      </c>
      <c r="B2" s="9" t="s">
        <v>735</v>
      </c>
    </row>
    <row r="3" spans="1:20" s="1" customFormat="1">
      <c r="A3" s="2" t="s">
        <v>2</v>
      </c>
      <c r="B3" s="61" t="s">
        <v>736</v>
      </c>
    </row>
    <row r="4" spans="1:20" s="1" customFormat="1">
      <c r="A4" s="2" t="s">
        <v>3</v>
      </c>
      <c r="B4" s="62" t="s">
        <v>156</v>
      </c>
    </row>
    <row r="5" spans="1:20" ht="18.75">
      <c r="A5" s="76" t="s">
        <v>85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</row>
    <row r="6" spans="1:20" s="15" customFormat="1">
      <c r="A6" s="31" t="s">
        <v>92</v>
      </c>
      <c r="B6" s="32" t="s">
        <v>46</v>
      </c>
      <c r="C6" s="32" t="s">
        <v>109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8" t="s">
        <v>52</v>
      </c>
      <c r="M6" s="108" t="s">
        <v>146</v>
      </c>
      <c r="N6" s="32" t="s">
        <v>147</v>
      </c>
      <c r="O6" s="32" t="s">
        <v>5</v>
      </c>
      <c r="P6" s="32" t="s">
        <v>69</v>
      </c>
      <c r="Q6" s="32" t="s">
        <v>54</v>
      </c>
      <c r="R6" s="33" t="s">
        <v>142</v>
      </c>
      <c r="T6" s="13"/>
    </row>
    <row r="7" spans="1:20" s="15" customFormat="1">
      <c r="A7" s="93" t="s">
        <v>1283</v>
      </c>
      <c r="B7" s="94" t="s">
        <v>1283</v>
      </c>
      <c r="C7" s="94" t="s">
        <v>1283</v>
      </c>
      <c r="D7" s="94" t="s">
        <v>1283</v>
      </c>
      <c r="E7" s="94" t="s">
        <v>1283</v>
      </c>
      <c r="F7" s="94" t="s">
        <v>1283</v>
      </c>
      <c r="G7" s="94" t="s">
        <v>1283</v>
      </c>
      <c r="H7" s="20" t="s">
        <v>70</v>
      </c>
      <c r="I7" s="20" t="s">
        <v>71</v>
      </c>
      <c r="J7" s="94" t="s">
        <v>1283</v>
      </c>
      <c r="K7" s="20" t="s">
        <v>7</v>
      </c>
      <c r="L7" s="20" t="s">
        <v>7</v>
      </c>
      <c r="M7" s="20" t="s">
        <v>143</v>
      </c>
      <c r="N7" s="94" t="s">
        <v>1283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95" t="s">
        <v>1283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110</v>
      </c>
      <c r="B9" s="96" t="s">
        <v>1283</v>
      </c>
      <c r="C9" s="96" t="s">
        <v>1283</v>
      </c>
      <c r="D9" s="96" t="s">
        <v>1283</v>
      </c>
      <c r="E9" s="96" t="s">
        <v>1283</v>
      </c>
      <c r="F9" s="96" t="s">
        <v>1283</v>
      </c>
      <c r="G9" s="96" t="s">
        <v>1283</v>
      </c>
      <c r="H9" s="96" t="s">
        <v>1283</v>
      </c>
      <c r="I9" s="96" t="s">
        <v>1283</v>
      </c>
      <c r="J9" s="96" t="s">
        <v>1283</v>
      </c>
      <c r="K9" s="96" t="s">
        <v>1283</v>
      </c>
      <c r="L9" s="96" t="s">
        <v>1283</v>
      </c>
      <c r="M9" s="52">
        <v>0</v>
      </c>
      <c r="N9" s="96" t="s">
        <v>1283</v>
      </c>
      <c r="O9" s="52">
        <v>0</v>
      </c>
      <c r="P9" s="96" t="s">
        <v>1283</v>
      </c>
      <c r="Q9" s="53">
        <v>0</v>
      </c>
      <c r="R9" s="53">
        <v>0</v>
      </c>
      <c r="S9" s="24"/>
    </row>
    <row r="10" spans="1:20">
      <c r="A10" s="56" t="s">
        <v>161</v>
      </c>
      <c r="B10" s="101" t="s">
        <v>1283</v>
      </c>
      <c r="C10" s="101" t="s">
        <v>1283</v>
      </c>
      <c r="D10" s="101" t="s">
        <v>1283</v>
      </c>
      <c r="E10" s="101" t="s">
        <v>1283</v>
      </c>
      <c r="F10" s="101" t="s">
        <v>1283</v>
      </c>
      <c r="G10" s="101" t="s">
        <v>1283</v>
      </c>
      <c r="H10" s="101" t="s">
        <v>1283</v>
      </c>
      <c r="I10" s="58">
        <v>0</v>
      </c>
      <c r="J10" s="101" t="s">
        <v>1283</v>
      </c>
      <c r="K10" s="101" t="s">
        <v>1283</v>
      </c>
      <c r="L10" s="57">
        <v>0</v>
      </c>
      <c r="M10" s="58">
        <v>0</v>
      </c>
      <c r="N10" s="101" t="s">
        <v>1283</v>
      </c>
      <c r="O10" s="58">
        <v>0</v>
      </c>
      <c r="P10" s="101" t="s">
        <v>1283</v>
      </c>
      <c r="Q10" s="57">
        <v>0</v>
      </c>
      <c r="R10" s="57">
        <v>0</v>
      </c>
    </row>
    <row r="11" spans="1:20">
      <c r="A11" s="56" t="s">
        <v>675</v>
      </c>
      <c r="B11" s="101" t="s">
        <v>1283</v>
      </c>
      <c r="C11" s="101" t="s">
        <v>1283</v>
      </c>
      <c r="D11" s="101" t="s">
        <v>1283</v>
      </c>
      <c r="E11" s="101" t="s">
        <v>1283</v>
      </c>
      <c r="F11" s="101" t="s">
        <v>1283</v>
      </c>
      <c r="G11" s="101" t="s">
        <v>1283</v>
      </c>
      <c r="H11" s="101" t="s">
        <v>1283</v>
      </c>
      <c r="I11" s="58">
        <v>0</v>
      </c>
      <c r="J11" s="101" t="s">
        <v>1283</v>
      </c>
      <c r="K11" s="101" t="s">
        <v>1283</v>
      </c>
      <c r="L11" s="57">
        <v>0</v>
      </c>
      <c r="M11" s="58">
        <v>0</v>
      </c>
      <c r="N11" s="101" t="s">
        <v>1283</v>
      </c>
      <c r="O11" s="58">
        <v>0</v>
      </c>
      <c r="P11" s="101" t="s">
        <v>1283</v>
      </c>
      <c r="Q11" s="57">
        <v>0</v>
      </c>
      <c r="R11" s="57">
        <v>0</v>
      </c>
    </row>
    <row r="12" spans="1:20">
      <c r="A12" t="s">
        <v>167</v>
      </c>
      <c r="B12" t="s">
        <v>167</v>
      </c>
      <c r="C12" s="101" t="s">
        <v>1283</v>
      </c>
      <c r="D12" s="101" t="s">
        <v>1283</v>
      </c>
      <c r="E12" t="s">
        <v>167</v>
      </c>
      <c r="F12" t="s">
        <v>167</v>
      </c>
      <c r="G12" s="101" t="s">
        <v>1283</v>
      </c>
      <c r="H12" s="101" t="s">
        <v>1283</v>
      </c>
      <c r="I12" s="54">
        <v>0</v>
      </c>
      <c r="J12" t="s">
        <v>167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676</v>
      </c>
      <c r="B13" s="101" t="s">
        <v>1283</v>
      </c>
      <c r="C13" s="101" t="s">
        <v>1283</v>
      </c>
      <c r="D13" s="101" t="s">
        <v>1283</v>
      </c>
      <c r="E13" s="101" t="s">
        <v>1283</v>
      </c>
      <c r="F13" s="101" t="s">
        <v>1283</v>
      </c>
      <c r="G13" s="101" t="s">
        <v>1283</v>
      </c>
      <c r="H13" s="101" t="s">
        <v>1283</v>
      </c>
      <c r="I13" s="58">
        <v>0</v>
      </c>
      <c r="J13" s="101" t="s">
        <v>1283</v>
      </c>
      <c r="K13" s="101" t="s">
        <v>1283</v>
      </c>
      <c r="L13" s="57">
        <v>0</v>
      </c>
      <c r="M13" s="58">
        <v>0</v>
      </c>
      <c r="N13" s="101" t="s">
        <v>1283</v>
      </c>
      <c r="O13" s="58">
        <v>0</v>
      </c>
      <c r="P13" s="101" t="s">
        <v>1283</v>
      </c>
      <c r="Q13" s="57">
        <v>0</v>
      </c>
      <c r="R13" s="57">
        <v>0</v>
      </c>
    </row>
    <row r="14" spans="1:20">
      <c r="A14" t="s">
        <v>167</v>
      </c>
      <c r="B14" t="s">
        <v>167</v>
      </c>
      <c r="C14" s="101" t="s">
        <v>1283</v>
      </c>
      <c r="D14" s="101" t="s">
        <v>1283</v>
      </c>
      <c r="E14" t="s">
        <v>167</v>
      </c>
      <c r="F14" t="s">
        <v>167</v>
      </c>
      <c r="G14" s="101" t="s">
        <v>1283</v>
      </c>
      <c r="H14" s="101" t="s">
        <v>1283</v>
      </c>
      <c r="I14" s="54">
        <v>0</v>
      </c>
      <c r="J14" t="s">
        <v>167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195</v>
      </c>
      <c r="B15" s="101" t="s">
        <v>1283</v>
      </c>
      <c r="C15" s="101" t="s">
        <v>1283</v>
      </c>
      <c r="D15" s="101" t="s">
        <v>1283</v>
      </c>
      <c r="E15" s="101" t="s">
        <v>1283</v>
      </c>
      <c r="F15" s="101" t="s">
        <v>1283</v>
      </c>
      <c r="G15" s="101" t="s">
        <v>1283</v>
      </c>
      <c r="H15" s="101" t="s">
        <v>1283</v>
      </c>
      <c r="I15" s="58">
        <v>0</v>
      </c>
      <c r="J15" s="101" t="s">
        <v>1283</v>
      </c>
      <c r="K15" s="101" t="s">
        <v>1283</v>
      </c>
      <c r="L15" s="57">
        <v>0</v>
      </c>
      <c r="M15" s="58">
        <v>0</v>
      </c>
      <c r="N15" s="101" t="s">
        <v>1283</v>
      </c>
      <c r="O15" s="58">
        <v>0</v>
      </c>
      <c r="P15" s="101" t="s">
        <v>1283</v>
      </c>
      <c r="Q15" s="57">
        <v>0</v>
      </c>
      <c r="R15" s="57">
        <v>0</v>
      </c>
    </row>
    <row r="16" spans="1:20">
      <c r="A16" t="s">
        <v>167</v>
      </c>
      <c r="B16" t="s">
        <v>167</v>
      </c>
      <c r="C16" s="101" t="s">
        <v>1283</v>
      </c>
      <c r="D16" s="101" t="s">
        <v>1283</v>
      </c>
      <c r="E16" t="s">
        <v>167</v>
      </c>
      <c r="F16" t="s">
        <v>167</v>
      </c>
      <c r="G16" s="101" t="s">
        <v>1283</v>
      </c>
      <c r="H16" s="101" t="s">
        <v>1283</v>
      </c>
      <c r="I16" s="54">
        <v>0</v>
      </c>
      <c r="J16" t="s">
        <v>167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198</v>
      </c>
      <c r="B17" s="101" t="s">
        <v>1283</v>
      </c>
      <c r="C17" s="101" t="s">
        <v>1283</v>
      </c>
      <c r="D17" s="101" t="s">
        <v>1283</v>
      </c>
      <c r="E17" s="101" t="s">
        <v>1283</v>
      </c>
      <c r="F17" s="101" t="s">
        <v>1283</v>
      </c>
      <c r="G17" s="101" t="s">
        <v>1283</v>
      </c>
      <c r="H17" s="101" t="s">
        <v>1283</v>
      </c>
      <c r="I17" s="58">
        <v>0</v>
      </c>
      <c r="J17" s="101" t="s">
        <v>1283</v>
      </c>
      <c r="K17" s="101" t="s">
        <v>1283</v>
      </c>
      <c r="L17" s="57">
        <v>0</v>
      </c>
      <c r="M17" s="58">
        <v>0</v>
      </c>
      <c r="N17" s="101" t="s">
        <v>1283</v>
      </c>
      <c r="O17" s="58">
        <v>0</v>
      </c>
      <c r="P17" s="101" t="s">
        <v>1283</v>
      </c>
      <c r="Q17" s="57">
        <v>0</v>
      </c>
      <c r="R17" s="57">
        <v>0</v>
      </c>
    </row>
    <row r="18" spans="1:18">
      <c r="A18" t="s">
        <v>167</v>
      </c>
      <c r="B18" t="s">
        <v>167</v>
      </c>
      <c r="C18" s="101" t="s">
        <v>1283</v>
      </c>
      <c r="D18" s="101" t="s">
        <v>1283</v>
      </c>
      <c r="E18" t="s">
        <v>167</v>
      </c>
      <c r="F18" t="s">
        <v>167</v>
      </c>
      <c r="G18" s="101" t="s">
        <v>1283</v>
      </c>
      <c r="H18" s="101" t="s">
        <v>1283</v>
      </c>
      <c r="I18" s="54">
        <v>0</v>
      </c>
      <c r="J18" t="s">
        <v>167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173</v>
      </c>
      <c r="B19" s="101" t="s">
        <v>1283</v>
      </c>
      <c r="C19" s="101" t="s">
        <v>1283</v>
      </c>
      <c r="D19" s="101" t="s">
        <v>1283</v>
      </c>
      <c r="E19" s="101" t="s">
        <v>1283</v>
      </c>
      <c r="F19" s="101" t="s">
        <v>1283</v>
      </c>
      <c r="G19" s="101" t="s">
        <v>1283</v>
      </c>
      <c r="H19" s="101" t="s">
        <v>1283</v>
      </c>
      <c r="I19" s="58">
        <v>0</v>
      </c>
      <c r="J19" s="101" t="s">
        <v>1283</v>
      </c>
      <c r="K19" s="101" t="s">
        <v>1283</v>
      </c>
      <c r="L19" s="57">
        <v>0</v>
      </c>
      <c r="M19" s="58">
        <v>0</v>
      </c>
      <c r="N19" s="101" t="s">
        <v>1283</v>
      </c>
      <c r="O19" s="58">
        <v>0</v>
      </c>
      <c r="P19" s="101" t="s">
        <v>1283</v>
      </c>
      <c r="Q19" s="57">
        <v>0</v>
      </c>
      <c r="R19" s="57">
        <v>0</v>
      </c>
    </row>
    <row r="20" spans="1:18">
      <c r="A20" s="56" t="s">
        <v>196</v>
      </c>
      <c r="B20" s="101" t="s">
        <v>1283</v>
      </c>
      <c r="C20" s="101" t="s">
        <v>1283</v>
      </c>
      <c r="D20" s="101" t="s">
        <v>1283</v>
      </c>
      <c r="E20" s="101" t="s">
        <v>1283</v>
      </c>
      <c r="F20" s="101" t="s">
        <v>1283</v>
      </c>
      <c r="G20" s="101" t="s">
        <v>1283</v>
      </c>
      <c r="H20" s="101" t="s">
        <v>1283</v>
      </c>
      <c r="I20" s="58">
        <v>0</v>
      </c>
      <c r="J20" s="101" t="s">
        <v>1283</v>
      </c>
      <c r="K20" s="101" t="s">
        <v>1283</v>
      </c>
      <c r="L20" s="57">
        <v>0</v>
      </c>
      <c r="M20" s="58">
        <v>0</v>
      </c>
      <c r="N20" s="101" t="s">
        <v>1283</v>
      </c>
      <c r="O20" s="58">
        <v>0</v>
      </c>
      <c r="P20" s="101" t="s">
        <v>1283</v>
      </c>
      <c r="Q20" s="57">
        <v>0</v>
      </c>
      <c r="R20" s="57">
        <v>0</v>
      </c>
    </row>
    <row r="21" spans="1:18">
      <c r="A21" t="s">
        <v>167</v>
      </c>
      <c r="B21" t="s">
        <v>167</v>
      </c>
      <c r="C21" s="101" t="s">
        <v>1283</v>
      </c>
      <c r="D21" s="101" t="s">
        <v>1283</v>
      </c>
      <c r="E21" t="s">
        <v>167</v>
      </c>
      <c r="F21" t="s">
        <v>167</v>
      </c>
      <c r="G21" s="101" t="s">
        <v>1283</v>
      </c>
      <c r="H21" s="101" t="s">
        <v>1283</v>
      </c>
      <c r="I21" s="54">
        <v>0</v>
      </c>
      <c r="J21" t="s">
        <v>167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197</v>
      </c>
      <c r="B22" s="101" t="s">
        <v>1283</v>
      </c>
      <c r="C22" s="101" t="s">
        <v>1283</v>
      </c>
      <c r="D22" s="101" t="s">
        <v>1283</v>
      </c>
      <c r="E22" s="101" t="s">
        <v>1283</v>
      </c>
      <c r="F22" s="101" t="s">
        <v>1283</v>
      </c>
      <c r="G22" s="101" t="s">
        <v>1283</v>
      </c>
      <c r="H22" s="101" t="s">
        <v>1283</v>
      </c>
      <c r="I22" s="58">
        <v>0</v>
      </c>
      <c r="J22" s="101" t="s">
        <v>1283</v>
      </c>
      <c r="K22" s="101" t="s">
        <v>1283</v>
      </c>
      <c r="L22" s="57">
        <v>0</v>
      </c>
      <c r="M22" s="58">
        <v>0</v>
      </c>
      <c r="N22" s="101" t="s">
        <v>1283</v>
      </c>
      <c r="O22" s="58">
        <v>0</v>
      </c>
      <c r="P22" s="101" t="s">
        <v>1283</v>
      </c>
      <c r="Q22" s="57">
        <v>0</v>
      </c>
      <c r="R22" s="57">
        <v>0</v>
      </c>
    </row>
    <row r="23" spans="1:18">
      <c r="A23" t="s">
        <v>167</v>
      </c>
      <c r="B23" t="s">
        <v>167</v>
      </c>
      <c r="C23" s="101" t="s">
        <v>1283</v>
      </c>
      <c r="D23" s="101" t="s">
        <v>1283</v>
      </c>
      <c r="E23" t="s">
        <v>167</v>
      </c>
      <c r="F23" t="s">
        <v>167</v>
      </c>
      <c r="G23" s="101" t="s">
        <v>1283</v>
      </c>
      <c r="H23" s="101" t="s">
        <v>1283</v>
      </c>
      <c r="I23" s="54">
        <v>0</v>
      </c>
      <c r="J23" t="s">
        <v>167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175</v>
      </c>
      <c r="B24" s="101" t="s">
        <v>1283</v>
      </c>
      <c r="C24" s="101" t="s">
        <v>1283</v>
      </c>
      <c r="D24" s="101" t="s">
        <v>1283</v>
      </c>
      <c r="E24" s="101" t="s">
        <v>1283</v>
      </c>
      <c r="F24" s="101" t="s">
        <v>1283</v>
      </c>
      <c r="G24" s="101" t="s">
        <v>1283</v>
      </c>
      <c r="H24" s="101" t="s">
        <v>1283</v>
      </c>
      <c r="I24" s="101" t="s">
        <v>1283</v>
      </c>
      <c r="J24" s="101" t="s">
        <v>1283</v>
      </c>
      <c r="K24" s="101" t="s">
        <v>1283</v>
      </c>
      <c r="L24" s="101" t="s">
        <v>1283</v>
      </c>
      <c r="M24" s="101" t="s">
        <v>1283</v>
      </c>
      <c r="N24" s="101" t="s">
        <v>1283</v>
      </c>
      <c r="O24" s="101" t="s">
        <v>1283</v>
      </c>
      <c r="P24" s="101" t="s">
        <v>1283</v>
      </c>
      <c r="Q24" s="101" t="s">
        <v>1283</v>
      </c>
      <c r="R24" s="101" t="s">
        <v>1283</v>
      </c>
    </row>
    <row r="25" spans="1:18">
      <c r="A25" t="s">
        <v>190</v>
      </c>
      <c r="B25" s="101" t="s">
        <v>1283</v>
      </c>
      <c r="C25" s="101" t="s">
        <v>1283</v>
      </c>
      <c r="D25" s="101" t="s">
        <v>1283</v>
      </c>
      <c r="E25" s="101" t="s">
        <v>1283</v>
      </c>
      <c r="F25" s="101" t="s">
        <v>1283</v>
      </c>
      <c r="G25" s="101" t="s">
        <v>1283</v>
      </c>
      <c r="H25" s="101" t="s">
        <v>1283</v>
      </c>
      <c r="I25" s="101" t="s">
        <v>1283</v>
      </c>
      <c r="J25" s="101" t="s">
        <v>1283</v>
      </c>
      <c r="K25" s="101" t="s">
        <v>1283</v>
      </c>
      <c r="L25" s="101" t="s">
        <v>1283</v>
      </c>
      <c r="M25" s="101" t="s">
        <v>1283</v>
      </c>
      <c r="N25" s="101" t="s">
        <v>1283</v>
      </c>
      <c r="O25" s="101" t="s">
        <v>1283</v>
      </c>
      <c r="P25" s="101" t="s">
        <v>1283</v>
      </c>
      <c r="Q25" s="101" t="s">
        <v>1283</v>
      </c>
      <c r="R25" s="101" t="s">
        <v>1283</v>
      </c>
    </row>
    <row r="26" spans="1:18">
      <c r="A26" t="s">
        <v>191</v>
      </c>
      <c r="B26" s="101" t="s">
        <v>1283</v>
      </c>
      <c r="C26" s="101" t="s">
        <v>1283</v>
      </c>
      <c r="D26" s="101" t="s">
        <v>1283</v>
      </c>
      <c r="E26" s="101" t="s">
        <v>1283</v>
      </c>
      <c r="F26" s="101" t="s">
        <v>1283</v>
      </c>
      <c r="G26" s="101" t="s">
        <v>1283</v>
      </c>
      <c r="H26" s="101" t="s">
        <v>1283</v>
      </c>
      <c r="I26" s="101" t="s">
        <v>1283</v>
      </c>
      <c r="J26" s="101" t="s">
        <v>1283</v>
      </c>
      <c r="K26" s="101" t="s">
        <v>1283</v>
      </c>
      <c r="L26" s="101" t="s">
        <v>1283</v>
      </c>
      <c r="M26" s="101" t="s">
        <v>1283</v>
      </c>
      <c r="N26" s="101" t="s">
        <v>1283</v>
      </c>
      <c r="O26" s="101" t="s">
        <v>1283</v>
      </c>
      <c r="P26" s="101" t="s">
        <v>1283</v>
      </c>
      <c r="Q26" s="101" t="s">
        <v>1283</v>
      </c>
      <c r="R26" s="101" t="s">
        <v>1283</v>
      </c>
    </row>
    <row r="27" spans="1:18">
      <c r="A27" t="s">
        <v>192</v>
      </c>
      <c r="B27" s="101" t="s">
        <v>1283</v>
      </c>
      <c r="C27" s="101" t="s">
        <v>1283</v>
      </c>
      <c r="D27" s="101" t="s">
        <v>1283</v>
      </c>
      <c r="E27" s="101" t="s">
        <v>1283</v>
      </c>
      <c r="F27" s="101" t="s">
        <v>1283</v>
      </c>
      <c r="G27" s="101" t="s">
        <v>1283</v>
      </c>
      <c r="H27" s="101" t="s">
        <v>1283</v>
      </c>
      <c r="I27" s="101" t="s">
        <v>1283</v>
      </c>
      <c r="J27" s="101" t="s">
        <v>1283</v>
      </c>
      <c r="K27" s="101" t="s">
        <v>1283</v>
      </c>
      <c r="L27" s="101" t="s">
        <v>1283</v>
      </c>
      <c r="M27" s="101" t="s">
        <v>1283</v>
      </c>
      <c r="N27" s="101" t="s">
        <v>1283</v>
      </c>
      <c r="O27" s="101" t="s">
        <v>1283</v>
      </c>
      <c r="P27" s="101" t="s">
        <v>1283</v>
      </c>
      <c r="Q27" s="101" t="s">
        <v>1283</v>
      </c>
      <c r="R27" s="101" t="s">
        <v>1283</v>
      </c>
    </row>
    <row r="28" spans="1:18" hidden="1"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1282</v>
      </c>
    </row>
    <row r="2" spans="1:34" s="1" customFormat="1">
      <c r="A2" s="2" t="s">
        <v>1</v>
      </c>
      <c r="B2" s="9" t="s">
        <v>735</v>
      </c>
    </row>
    <row r="3" spans="1:34" s="1" customFormat="1">
      <c r="A3" s="2" t="s">
        <v>2</v>
      </c>
      <c r="B3" s="61" t="s">
        <v>736</v>
      </c>
    </row>
    <row r="4" spans="1:34" s="1" customFormat="1">
      <c r="A4" s="2" t="s">
        <v>3</v>
      </c>
      <c r="B4" s="62" t="s">
        <v>156</v>
      </c>
    </row>
    <row r="5" spans="1:34" ht="18.75">
      <c r="A5" s="76" t="s">
        <v>87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8"/>
    </row>
    <row r="6" spans="1:34" s="15" customFormat="1">
      <c r="A6" s="31" t="s">
        <v>92</v>
      </c>
      <c r="B6" s="32" t="s">
        <v>46</v>
      </c>
      <c r="C6" s="32" t="s">
        <v>109</v>
      </c>
      <c r="D6" s="32" t="s">
        <v>47</v>
      </c>
      <c r="E6" s="32" t="s">
        <v>80</v>
      </c>
      <c r="F6" s="32" t="s">
        <v>50</v>
      </c>
      <c r="G6" s="32" t="s">
        <v>146</v>
      </c>
      <c r="H6" s="32" t="s">
        <v>147</v>
      </c>
      <c r="I6" s="32" t="s">
        <v>5</v>
      </c>
      <c r="J6" s="32" t="s">
        <v>69</v>
      </c>
      <c r="K6" s="32" t="s">
        <v>54</v>
      </c>
      <c r="L6" s="33" t="s">
        <v>142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93" t="s">
        <v>1283</v>
      </c>
      <c r="B7" s="94" t="s">
        <v>1283</v>
      </c>
      <c r="C7" s="94" t="s">
        <v>1283</v>
      </c>
      <c r="D7" s="94" t="s">
        <v>1283</v>
      </c>
      <c r="E7" s="94" t="s">
        <v>1283</v>
      </c>
      <c r="F7" s="94" t="s">
        <v>1283</v>
      </c>
      <c r="G7" s="20" t="s">
        <v>143</v>
      </c>
      <c r="H7" s="94" t="s">
        <v>1283</v>
      </c>
      <c r="I7" s="20" t="s">
        <v>6</v>
      </c>
      <c r="J7" s="20" t="s">
        <v>7</v>
      </c>
      <c r="K7" s="20" t="s">
        <v>7</v>
      </c>
      <c r="L7" s="21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95" t="s">
        <v>1283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96" t="s">
        <v>1283</v>
      </c>
      <c r="C9" s="96" t="s">
        <v>1283</v>
      </c>
      <c r="D9" s="96" t="s">
        <v>1283</v>
      </c>
      <c r="E9" s="96" t="s">
        <v>1283</v>
      </c>
      <c r="F9" s="96" t="s">
        <v>1283</v>
      </c>
      <c r="G9" s="52">
        <v>0</v>
      </c>
      <c r="H9" s="96" t="s">
        <v>1283</v>
      </c>
      <c r="I9" s="52">
        <v>0</v>
      </c>
      <c r="J9" s="96" t="s">
        <v>1283</v>
      </c>
      <c r="K9" s="53">
        <v>0</v>
      </c>
      <c r="L9" s="53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6" t="s">
        <v>161</v>
      </c>
      <c r="B10" s="101" t="s">
        <v>1283</v>
      </c>
      <c r="C10" s="101" t="s">
        <v>1283</v>
      </c>
      <c r="D10" s="101" t="s">
        <v>1283</v>
      </c>
      <c r="E10" s="101" t="s">
        <v>1283</v>
      </c>
      <c r="F10" s="101" t="s">
        <v>1283</v>
      </c>
      <c r="G10" s="58">
        <v>0</v>
      </c>
      <c r="H10" s="101" t="s">
        <v>1283</v>
      </c>
      <c r="I10" s="58">
        <v>0</v>
      </c>
      <c r="J10" s="101" t="s">
        <v>1283</v>
      </c>
      <c r="K10" s="57">
        <v>0</v>
      </c>
      <c r="L10" s="57">
        <v>0</v>
      </c>
    </row>
    <row r="11" spans="1:34">
      <c r="A11" t="s">
        <v>167</v>
      </c>
      <c r="B11" t="s">
        <v>167</v>
      </c>
      <c r="C11" s="101" t="s">
        <v>1283</v>
      </c>
      <c r="D11" s="101" t="s">
        <v>1283</v>
      </c>
      <c r="E11" t="s">
        <v>167</v>
      </c>
      <c r="F11" t="s">
        <v>167</v>
      </c>
      <c r="G11" s="54">
        <v>0</v>
      </c>
      <c r="H11" s="54">
        <v>0</v>
      </c>
      <c r="I11" s="54">
        <v>0</v>
      </c>
      <c r="J11" s="55">
        <v>0</v>
      </c>
      <c r="K11" s="55">
        <v>0</v>
      </c>
      <c r="L11" s="55">
        <v>0</v>
      </c>
    </row>
    <row r="12" spans="1:34">
      <c r="A12" s="56" t="s">
        <v>173</v>
      </c>
      <c r="B12" s="101" t="s">
        <v>1283</v>
      </c>
      <c r="C12" s="101" t="s">
        <v>1283</v>
      </c>
      <c r="D12" s="101" t="s">
        <v>1283</v>
      </c>
      <c r="E12" s="101" t="s">
        <v>1283</v>
      </c>
      <c r="F12" s="101" t="s">
        <v>1283</v>
      </c>
      <c r="G12" s="58">
        <v>0</v>
      </c>
      <c r="H12" s="101" t="s">
        <v>1283</v>
      </c>
      <c r="I12" s="58">
        <v>0</v>
      </c>
      <c r="J12" s="101" t="s">
        <v>1283</v>
      </c>
      <c r="K12" s="57">
        <v>0</v>
      </c>
      <c r="L12" s="57">
        <v>0</v>
      </c>
    </row>
    <row r="13" spans="1:34">
      <c r="A13" s="56" t="s">
        <v>196</v>
      </c>
      <c r="B13" s="101" t="s">
        <v>1283</v>
      </c>
      <c r="C13" s="101" t="s">
        <v>1283</v>
      </c>
      <c r="D13" s="101" t="s">
        <v>1283</v>
      </c>
      <c r="E13" s="101" t="s">
        <v>1283</v>
      </c>
      <c r="F13" s="101" t="s">
        <v>1283</v>
      </c>
      <c r="G13" s="58">
        <v>0</v>
      </c>
      <c r="H13" s="101" t="s">
        <v>1283</v>
      </c>
      <c r="I13" s="58">
        <v>0</v>
      </c>
      <c r="J13" s="101" t="s">
        <v>1283</v>
      </c>
      <c r="K13" s="57">
        <v>0</v>
      </c>
      <c r="L13" s="57">
        <v>0</v>
      </c>
    </row>
    <row r="14" spans="1:34">
      <c r="A14" t="s">
        <v>167</v>
      </c>
      <c r="B14" t="s">
        <v>167</v>
      </c>
      <c r="C14" s="101" t="s">
        <v>1283</v>
      </c>
      <c r="D14" s="101" t="s">
        <v>1283</v>
      </c>
      <c r="E14" t="s">
        <v>167</v>
      </c>
      <c r="F14" t="s">
        <v>167</v>
      </c>
      <c r="G14" s="54">
        <v>0</v>
      </c>
      <c r="H14" s="54">
        <v>0</v>
      </c>
      <c r="I14" s="54">
        <v>0</v>
      </c>
      <c r="J14" s="55">
        <v>0</v>
      </c>
      <c r="K14" s="55">
        <v>0</v>
      </c>
      <c r="L14" s="55">
        <v>0</v>
      </c>
    </row>
    <row r="15" spans="1:34">
      <c r="A15" s="56" t="s">
        <v>197</v>
      </c>
      <c r="B15" s="101" t="s">
        <v>1283</v>
      </c>
      <c r="C15" s="101" t="s">
        <v>1283</v>
      </c>
      <c r="D15" s="101" t="s">
        <v>1283</v>
      </c>
      <c r="E15" s="101" t="s">
        <v>1283</v>
      </c>
      <c r="F15" s="101" t="s">
        <v>1283</v>
      </c>
      <c r="G15" s="58">
        <v>0</v>
      </c>
      <c r="H15" s="101" t="s">
        <v>1283</v>
      </c>
      <c r="I15" s="58">
        <v>0</v>
      </c>
      <c r="J15" s="101" t="s">
        <v>1283</v>
      </c>
      <c r="K15" s="57">
        <v>0</v>
      </c>
      <c r="L15" s="57">
        <v>0</v>
      </c>
    </row>
    <row r="16" spans="1:34">
      <c r="A16" t="s">
        <v>167</v>
      </c>
      <c r="B16" t="s">
        <v>167</v>
      </c>
      <c r="C16" s="101" t="s">
        <v>1283</v>
      </c>
      <c r="D16" s="101" t="s">
        <v>1283</v>
      </c>
      <c r="E16" t="s">
        <v>167</v>
      </c>
      <c r="F16" t="s">
        <v>167</v>
      </c>
      <c r="G16" s="54">
        <v>0</v>
      </c>
      <c r="H16" s="54">
        <v>0</v>
      </c>
      <c r="I16" s="54">
        <v>0</v>
      </c>
      <c r="J16" s="55">
        <v>0</v>
      </c>
      <c r="K16" s="55">
        <v>0</v>
      </c>
      <c r="L16" s="55">
        <v>0</v>
      </c>
    </row>
    <row r="17" spans="1:12">
      <c r="A17" t="s">
        <v>175</v>
      </c>
      <c r="B17" s="101" t="s">
        <v>1283</v>
      </c>
      <c r="C17" s="101" t="s">
        <v>1283</v>
      </c>
      <c r="D17" s="101" t="s">
        <v>1283</v>
      </c>
      <c r="E17" s="101" t="s">
        <v>1283</v>
      </c>
      <c r="F17" s="101" t="s">
        <v>1283</v>
      </c>
      <c r="G17" s="101" t="s">
        <v>1283</v>
      </c>
      <c r="H17" s="101" t="s">
        <v>1283</v>
      </c>
      <c r="I17" s="101" t="s">
        <v>1283</v>
      </c>
      <c r="J17" s="101" t="s">
        <v>1283</v>
      </c>
      <c r="K17" s="101" t="s">
        <v>1283</v>
      </c>
      <c r="L17" s="101" t="s">
        <v>1283</v>
      </c>
    </row>
    <row r="18" spans="1:12">
      <c r="A18" t="s">
        <v>190</v>
      </c>
      <c r="B18" s="101" t="s">
        <v>1283</v>
      </c>
      <c r="C18" s="101" t="s">
        <v>1283</v>
      </c>
      <c r="D18" s="101" t="s">
        <v>1283</v>
      </c>
      <c r="E18" s="101" t="s">
        <v>1283</v>
      </c>
      <c r="F18" s="101" t="s">
        <v>1283</v>
      </c>
      <c r="G18" s="101" t="s">
        <v>1283</v>
      </c>
      <c r="H18" s="101" t="s">
        <v>1283</v>
      </c>
      <c r="I18" s="101" t="s">
        <v>1283</v>
      </c>
      <c r="J18" s="101" t="s">
        <v>1283</v>
      </c>
      <c r="K18" s="101" t="s">
        <v>1283</v>
      </c>
      <c r="L18" s="101" t="s">
        <v>1283</v>
      </c>
    </row>
    <row r="19" spans="1:12">
      <c r="A19" t="s">
        <v>191</v>
      </c>
      <c r="B19" s="101" t="s">
        <v>1283</v>
      </c>
      <c r="C19" s="101" t="s">
        <v>1283</v>
      </c>
      <c r="D19" s="101" t="s">
        <v>1283</v>
      </c>
      <c r="E19" s="101" t="s">
        <v>1283</v>
      </c>
      <c r="F19" s="101" t="s">
        <v>1283</v>
      </c>
      <c r="G19" s="101" t="s">
        <v>1283</v>
      </c>
      <c r="H19" s="101" t="s">
        <v>1283</v>
      </c>
      <c r="I19" s="101" t="s">
        <v>1283</v>
      </c>
      <c r="J19" s="101" t="s">
        <v>1283</v>
      </c>
      <c r="K19" s="101" t="s">
        <v>1283</v>
      </c>
      <c r="L19" s="101" t="s">
        <v>1283</v>
      </c>
    </row>
    <row r="20" spans="1:12">
      <c r="A20" t="s">
        <v>192</v>
      </c>
      <c r="B20" s="101" t="s">
        <v>1283</v>
      </c>
      <c r="C20" s="101" t="s">
        <v>1283</v>
      </c>
      <c r="D20" s="101" t="s">
        <v>1283</v>
      </c>
      <c r="E20" s="101" t="s">
        <v>1283</v>
      </c>
      <c r="F20" s="101" t="s">
        <v>1283</v>
      </c>
      <c r="G20" s="101" t="s">
        <v>1283</v>
      </c>
      <c r="H20" s="101" t="s">
        <v>1283</v>
      </c>
      <c r="I20" s="101" t="s">
        <v>1283</v>
      </c>
      <c r="J20" s="101" t="s">
        <v>1283</v>
      </c>
      <c r="K20" s="101" t="s">
        <v>1283</v>
      </c>
      <c r="L20" s="101" t="s">
        <v>1283</v>
      </c>
    </row>
    <row r="21" spans="1:12" hidden="1"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1282</v>
      </c>
    </row>
    <row r="2" spans="1:20" s="1" customFormat="1">
      <c r="A2" s="2" t="s">
        <v>1</v>
      </c>
      <c r="B2" s="9" t="s">
        <v>735</v>
      </c>
    </row>
    <row r="3" spans="1:20" s="1" customFormat="1">
      <c r="A3" s="2" t="s">
        <v>2</v>
      </c>
      <c r="B3" s="61" t="s">
        <v>736</v>
      </c>
    </row>
    <row r="4" spans="1:20" s="1" customFormat="1">
      <c r="A4" s="2" t="s">
        <v>3</v>
      </c>
      <c r="B4" s="62" t="s">
        <v>156</v>
      </c>
    </row>
    <row r="5" spans="1:20" ht="18.75">
      <c r="A5" s="76" t="s">
        <v>111</v>
      </c>
      <c r="B5" s="77"/>
      <c r="C5" s="77"/>
      <c r="D5" s="77"/>
      <c r="E5" s="77"/>
      <c r="F5" s="77"/>
      <c r="G5" s="77"/>
      <c r="H5" s="77"/>
      <c r="I5" s="77"/>
      <c r="J5" s="78"/>
    </row>
    <row r="6" spans="1:20" s="15" customFormat="1">
      <c r="A6" s="31" t="s">
        <v>92</v>
      </c>
      <c r="B6" s="32" t="s">
        <v>46</v>
      </c>
      <c r="C6" s="32" t="s">
        <v>50</v>
      </c>
      <c r="D6" s="32" t="s">
        <v>67</v>
      </c>
      <c r="E6" s="32" t="s">
        <v>146</v>
      </c>
      <c r="F6" s="32" t="s">
        <v>147</v>
      </c>
      <c r="G6" s="32" t="s">
        <v>5</v>
      </c>
      <c r="H6" s="32" t="s">
        <v>69</v>
      </c>
      <c r="I6" s="32" t="s">
        <v>54</v>
      </c>
      <c r="J6" s="33" t="s">
        <v>142</v>
      </c>
    </row>
    <row r="7" spans="1:20" s="15" customFormat="1">
      <c r="A7" s="93" t="s">
        <v>1283</v>
      </c>
      <c r="B7" s="94" t="s">
        <v>1283</v>
      </c>
      <c r="C7" s="94" t="s">
        <v>1283</v>
      </c>
      <c r="D7" s="20" t="s">
        <v>70</v>
      </c>
      <c r="E7" s="20" t="s">
        <v>143</v>
      </c>
      <c r="F7" s="94" t="s">
        <v>1283</v>
      </c>
      <c r="G7" s="20" t="s">
        <v>6</v>
      </c>
      <c r="H7" s="20" t="s">
        <v>7</v>
      </c>
      <c r="I7" s="20" t="s">
        <v>7</v>
      </c>
      <c r="J7" s="21" t="s">
        <v>7</v>
      </c>
    </row>
    <row r="8" spans="1:20" s="17" customFormat="1" ht="20.25">
      <c r="A8" s="95" t="s">
        <v>1283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3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112</v>
      </c>
      <c r="B9" s="96" t="s">
        <v>1283</v>
      </c>
      <c r="C9" s="96" t="s">
        <v>1283</v>
      </c>
      <c r="D9" s="96" t="s">
        <v>1283</v>
      </c>
      <c r="E9" s="52">
        <v>0</v>
      </c>
      <c r="F9" s="96" t="s">
        <v>1283</v>
      </c>
      <c r="G9" s="52">
        <v>0</v>
      </c>
      <c r="H9" s="96" t="s">
        <v>1283</v>
      </c>
      <c r="I9" s="53">
        <v>0</v>
      </c>
      <c r="J9" s="5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6" t="s">
        <v>161</v>
      </c>
      <c r="B10" s="101" t="s">
        <v>1283</v>
      </c>
      <c r="C10" s="101" t="s">
        <v>1283</v>
      </c>
      <c r="D10" s="101" t="s">
        <v>1283</v>
      </c>
      <c r="E10" s="58">
        <v>0</v>
      </c>
      <c r="F10" s="101" t="s">
        <v>1283</v>
      </c>
      <c r="G10" s="58">
        <v>0</v>
      </c>
      <c r="H10" s="101" t="s">
        <v>1283</v>
      </c>
      <c r="I10" s="57">
        <v>0</v>
      </c>
      <c r="J10" s="57">
        <v>0</v>
      </c>
    </row>
    <row r="11" spans="1:20">
      <c r="A11" s="56" t="s">
        <v>679</v>
      </c>
      <c r="B11" s="101" t="s">
        <v>1283</v>
      </c>
      <c r="C11" s="101" t="s">
        <v>1283</v>
      </c>
      <c r="D11" s="101" t="s">
        <v>1283</v>
      </c>
      <c r="E11" s="58">
        <v>0</v>
      </c>
      <c r="F11" s="101" t="s">
        <v>1283</v>
      </c>
      <c r="G11" s="58">
        <v>0</v>
      </c>
      <c r="H11" s="101" t="s">
        <v>1283</v>
      </c>
      <c r="I11" s="57">
        <v>0</v>
      </c>
      <c r="J11" s="57">
        <v>0</v>
      </c>
    </row>
    <row r="12" spans="1:20">
      <c r="A12" t="s">
        <v>167</v>
      </c>
      <c r="B12" t="s">
        <v>167</v>
      </c>
      <c r="C12" t="s">
        <v>167</v>
      </c>
      <c r="D12" s="101" t="s">
        <v>1283</v>
      </c>
      <c r="E12" s="54">
        <v>0</v>
      </c>
      <c r="F12" s="54">
        <v>0</v>
      </c>
      <c r="G12" s="54">
        <v>0</v>
      </c>
      <c r="H12" s="55">
        <v>0</v>
      </c>
      <c r="I12" s="55">
        <v>0</v>
      </c>
      <c r="J12" s="55">
        <v>0</v>
      </c>
    </row>
    <row r="13" spans="1:20">
      <c r="A13" s="56" t="s">
        <v>680</v>
      </c>
      <c r="B13" s="101" t="s">
        <v>1283</v>
      </c>
      <c r="C13" s="101" t="s">
        <v>1283</v>
      </c>
      <c r="D13" s="101" t="s">
        <v>1283</v>
      </c>
      <c r="E13" s="58">
        <v>0</v>
      </c>
      <c r="F13" s="101" t="s">
        <v>1283</v>
      </c>
      <c r="G13" s="58">
        <v>0</v>
      </c>
      <c r="H13" s="101" t="s">
        <v>1283</v>
      </c>
      <c r="I13" s="57">
        <v>0</v>
      </c>
      <c r="J13" s="57">
        <v>0</v>
      </c>
    </row>
    <row r="14" spans="1:20">
      <c r="A14" t="s">
        <v>167</v>
      </c>
      <c r="B14" t="s">
        <v>167</v>
      </c>
      <c r="C14" t="s">
        <v>167</v>
      </c>
      <c r="D14" s="101" t="s">
        <v>1283</v>
      </c>
      <c r="E14" s="54">
        <v>0</v>
      </c>
      <c r="F14" s="54">
        <v>0</v>
      </c>
      <c r="G14" s="54">
        <v>0</v>
      </c>
      <c r="H14" s="55">
        <v>0</v>
      </c>
      <c r="I14" s="55">
        <v>0</v>
      </c>
      <c r="J14" s="55">
        <v>0</v>
      </c>
    </row>
    <row r="15" spans="1:20">
      <c r="A15" s="56" t="s">
        <v>681</v>
      </c>
      <c r="B15" s="101" t="s">
        <v>1283</v>
      </c>
      <c r="C15" s="101" t="s">
        <v>1283</v>
      </c>
      <c r="D15" s="101" t="s">
        <v>1283</v>
      </c>
      <c r="E15" s="58">
        <v>0</v>
      </c>
      <c r="F15" s="101" t="s">
        <v>1283</v>
      </c>
      <c r="G15" s="58">
        <v>0</v>
      </c>
      <c r="H15" s="101" t="s">
        <v>1283</v>
      </c>
      <c r="I15" s="57">
        <v>0</v>
      </c>
      <c r="J15" s="57">
        <v>0</v>
      </c>
    </row>
    <row r="16" spans="1:20">
      <c r="A16" t="s">
        <v>167</v>
      </c>
      <c r="B16" t="s">
        <v>167</v>
      </c>
      <c r="C16" t="s">
        <v>167</v>
      </c>
      <c r="D16" s="101" t="s">
        <v>1283</v>
      </c>
      <c r="E16" s="54">
        <v>0</v>
      </c>
      <c r="F16" s="54">
        <v>0</v>
      </c>
      <c r="G16" s="54">
        <v>0</v>
      </c>
      <c r="H16" s="55">
        <v>0</v>
      </c>
      <c r="I16" s="55">
        <v>0</v>
      </c>
      <c r="J16" s="55">
        <v>0</v>
      </c>
    </row>
    <row r="17" spans="1:10">
      <c r="A17" s="56" t="s">
        <v>682</v>
      </c>
      <c r="B17" s="101" t="s">
        <v>1283</v>
      </c>
      <c r="C17" s="101" t="s">
        <v>1283</v>
      </c>
      <c r="D17" s="101" t="s">
        <v>1283</v>
      </c>
      <c r="E17" s="58">
        <v>0</v>
      </c>
      <c r="F17" s="101" t="s">
        <v>1283</v>
      </c>
      <c r="G17" s="58">
        <v>0</v>
      </c>
      <c r="H17" s="101" t="s">
        <v>1283</v>
      </c>
      <c r="I17" s="57">
        <v>0</v>
      </c>
      <c r="J17" s="57">
        <v>0</v>
      </c>
    </row>
    <row r="18" spans="1:10">
      <c r="A18" t="s">
        <v>167</v>
      </c>
      <c r="B18" t="s">
        <v>167</v>
      </c>
      <c r="C18" t="s">
        <v>167</v>
      </c>
      <c r="D18" s="101" t="s">
        <v>1283</v>
      </c>
      <c r="E18" s="54">
        <v>0</v>
      </c>
      <c r="F18" s="54">
        <v>0</v>
      </c>
      <c r="G18" s="54">
        <v>0</v>
      </c>
      <c r="H18" s="55">
        <v>0</v>
      </c>
      <c r="I18" s="55">
        <v>0</v>
      </c>
      <c r="J18" s="55">
        <v>0</v>
      </c>
    </row>
    <row r="19" spans="1:10">
      <c r="A19" s="56" t="s">
        <v>173</v>
      </c>
      <c r="B19" s="101" t="s">
        <v>1283</v>
      </c>
      <c r="C19" s="101" t="s">
        <v>1283</v>
      </c>
      <c r="D19" s="101" t="s">
        <v>1283</v>
      </c>
      <c r="E19" s="58">
        <v>0</v>
      </c>
      <c r="F19" s="101" t="s">
        <v>1283</v>
      </c>
      <c r="G19" s="58">
        <v>0</v>
      </c>
      <c r="H19" s="101" t="s">
        <v>1283</v>
      </c>
      <c r="I19" s="57">
        <v>0</v>
      </c>
      <c r="J19" s="57">
        <v>0</v>
      </c>
    </row>
    <row r="20" spans="1:10">
      <c r="A20" s="56" t="s">
        <v>683</v>
      </c>
      <c r="B20" s="101" t="s">
        <v>1283</v>
      </c>
      <c r="C20" s="101" t="s">
        <v>1283</v>
      </c>
      <c r="D20" s="101" t="s">
        <v>1283</v>
      </c>
      <c r="E20" s="58">
        <v>0</v>
      </c>
      <c r="F20" s="101" t="s">
        <v>1283</v>
      </c>
      <c r="G20" s="58">
        <v>0</v>
      </c>
      <c r="H20" s="101" t="s">
        <v>1283</v>
      </c>
      <c r="I20" s="57">
        <v>0</v>
      </c>
      <c r="J20" s="57">
        <v>0</v>
      </c>
    </row>
    <row r="21" spans="1:10">
      <c r="A21" t="s">
        <v>167</v>
      </c>
      <c r="B21" t="s">
        <v>167</v>
      </c>
      <c r="C21" t="s">
        <v>167</v>
      </c>
      <c r="D21" s="101" t="s">
        <v>1283</v>
      </c>
      <c r="E21" s="54">
        <v>0</v>
      </c>
      <c r="F21" s="54">
        <v>0</v>
      </c>
      <c r="G21" s="54">
        <v>0</v>
      </c>
      <c r="H21" s="55">
        <v>0</v>
      </c>
      <c r="I21" s="55">
        <v>0</v>
      </c>
      <c r="J21" s="55">
        <v>0</v>
      </c>
    </row>
    <row r="22" spans="1:10">
      <c r="A22" s="56" t="s">
        <v>684</v>
      </c>
      <c r="B22" s="101" t="s">
        <v>1283</v>
      </c>
      <c r="C22" s="101" t="s">
        <v>1283</v>
      </c>
      <c r="D22" s="101" t="s">
        <v>1283</v>
      </c>
      <c r="E22" s="58">
        <v>0</v>
      </c>
      <c r="F22" s="101" t="s">
        <v>1283</v>
      </c>
      <c r="G22" s="58">
        <v>0</v>
      </c>
      <c r="H22" s="101" t="s">
        <v>1283</v>
      </c>
      <c r="I22" s="57">
        <v>0</v>
      </c>
      <c r="J22" s="57">
        <v>0</v>
      </c>
    </row>
    <row r="23" spans="1:10">
      <c r="A23" t="s">
        <v>167</v>
      </c>
      <c r="B23" t="s">
        <v>167</v>
      </c>
      <c r="C23" t="s">
        <v>167</v>
      </c>
      <c r="D23" s="101" t="s">
        <v>1283</v>
      </c>
      <c r="E23" s="54">
        <v>0</v>
      </c>
      <c r="F23" s="54">
        <v>0</v>
      </c>
      <c r="G23" s="54">
        <v>0</v>
      </c>
      <c r="H23" s="55">
        <v>0</v>
      </c>
      <c r="I23" s="55">
        <v>0</v>
      </c>
      <c r="J23" s="55">
        <v>0</v>
      </c>
    </row>
    <row r="24" spans="1:10">
      <c r="A24" s="56" t="s">
        <v>685</v>
      </c>
      <c r="B24" s="101" t="s">
        <v>1283</v>
      </c>
      <c r="C24" s="101" t="s">
        <v>1283</v>
      </c>
      <c r="D24" s="101" t="s">
        <v>1283</v>
      </c>
      <c r="E24" s="58">
        <v>0</v>
      </c>
      <c r="F24" s="101" t="s">
        <v>1283</v>
      </c>
      <c r="G24" s="58">
        <v>0</v>
      </c>
      <c r="H24" s="101" t="s">
        <v>1283</v>
      </c>
      <c r="I24" s="57">
        <v>0</v>
      </c>
      <c r="J24" s="57">
        <v>0</v>
      </c>
    </row>
    <row r="25" spans="1:10">
      <c r="A25" t="s">
        <v>167</v>
      </c>
      <c r="B25" t="s">
        <v>167</v>
      </c>
      <c r="C25" t="s">
        <v>167</v>
      </c>
      <c r="D25" s="101" t="s">
        <v>1283</v>
      </c>
      <c r="E25" s="54">
        <v>0</v>
      </c>
      <c r="F25" s="54">
        <v>0</v>
      </c>
      <c r="G25" s="54">
        <v>0</v>
      </c>
      <c r="H25" s="55">
        <v>0</v>
      </c>
      <c r="I25" s="55">
        <v>0</v>
      </c>
      <c r="J25" s="55">
        <v>0</v>
      </c>
    </row>
    <row r="26" spans="1:10">
      <c r="A26" s="56" t="s">
        <v>686</v>
      </c>
      <c r="B26" s="101" t="s">
        <v>1283</v>
      </c>
      <c r="C26" s="101" t="s">
        <v>1283</v>
      </c>
      <c r="D26" s="101" t="s">
        <v>1283</v>
      </c>
      <c r="E26" s="58">
        <v>0</v>
      </c>
      <c r="F26" s="101" t="s">
        <v>1283</v>
      </c>
      <c r="G26" s="58">
        <v>0</v>
      </c>
      <c r="H26" s="101" t="s">
        <v>1283</v>
      </c>
      <c r="I26" s="57">
        <v>0</v>
      </c>
      <c r="J26" s="57">
        <v>0</v>
      </c>
    </row>
    <row r="27" spans="1:10">
      <c r="A27" t="s">
        <v>167</v>
      </c>
      <c r="B27" t="s">
        <v>167</v>
      </c>
      <c r="C27" t="s">
        <v>167</v>
      </c>
      <c r="D27" s="101" t="s">
        <v>1283</v>
      </c>
      <c r="E27" s="54">
        <v>0</v>
      </c>
      <c r="F27" s="54">
        <v>0</v>
      </c>
      <c r="G27" s="54">
        <v>0</v>
      </c>
      <c r="H27" s="55">
        <v>0</v>
      </c>
      <c r="I27" s="55">
        <v>0</v>
      </c>
      <c r="J27" s="55">
        <v>0</v>
      </c>
    </row>
    <row r="28" spans="1:10">
      <c r="A28" t="s">
        <v>175</v>
      </c>
      <c r="B28" s="101" t="s">
        <v>1283</v>
      </c>
      <c r="C28" s="101" t="s">
        <v>1283</v>
      </c>
      <c r="D28" s="101" t="s">
        <v>1283</v>
      </c>
      <c r="E28" s="101" t="s">
        <v>1283</v>
      </c>
      <c r="F28" s="101" t="s">
        <v>1283</v>
      </c>
      <c r="G28" s="101" t="s">
        <v>1283</v>
      </c>
      <c r="H28" s="101" t="s">
        <v>1283</v>
      </c>
      <c r="I28" s="101" t="s">
        <v>1283</v>
      </c>
      <c r="J28" s="101" t="s">
        <v>1283</v>
      </c>
    </row>
    <row r="29" spans="1:10">
      <c r="A29" t="s">
        <v>190</v>
      </c>
      <c r="B29" s="101" t="s">
        <v>1283</v>
      </c>
      <c r="C29" s="101" t="s">
        <v>1283</v>
      </c>
      <c r="D29" s="101" t="s">
        <v>1283</v>
      </c>
      <c r="E29" s="101" t="s">
        <v>1283</v>
      </c>
      <c r="F29" s="101" t="s">
        <v>1283</v>
      </c>
      <c r="G29" s="101" t="s">
        <v>1283</v>
      </c>
      <c r="H29" s="101" t="s">
        <v>1283</v>
      </c>
      <c r="I29" s="101" t="s">
        <v>1283</v>
      </c>
      <c r="J29" s="101" t="s">
        <v>1283</v>
      </c>
    </row>
    <row r="30" spans="1:10">
      <c r="A30" t="s">
        <v>191</v>
      </c>
      <c r="B30" s="101" t="s">
        <v>1283</v>
      </c>
      <c r="C30" s="101" t="s">
        <v>1283</v>
      </c>
      <c r="D30" s="101" t="s">
        <v>1283</v>
      </c>
      <c r="E30" s="101" t="s">
        <v>1283</v>
      </c>
      <c r="F30" s="101" t="s">
        <v>1283</v>
      </c>
      <c r="G30" s="101" t="s">
        <v>1283</v>
      </c>
      <c r="H30" s="101" t="s">
        <v>1283</v>
      </c>
      <c r="I30" s="101" t="s">
        <v>1283</v>
      </c>
      <c r="J30" s="101" t="s">
        <v>1283</v>
      </c>
    </row>
    <row r="31" spans="1:10">
      <c r="A31" t="s">
        <v>192</v>
      </c>
      <c r="B31" s="101" t="s">
        <v>1283</v>
      </c>
      <c r="C31" s="101" t="s">
        <v>1283</v>
      </c>
      <c r="D31" s="101" t="s">
        <v>1283</v>
      </c>
      <c r="E31" s="101" t="s">
        <v>1283</v>
      </c>
      <c r="F31" s="101" t="s">
        <v>1283</v>
      </c>
      <c r="G31" s="101" t="s">
        <v>1283</v>
      </c>
      <c r="H31" s="101" t="s">
        <v>1283</v>
      </c>
      <c r="I31" s="101" t="s">
        <v>1283</v>
      </c>
      <c r="J31" s="101" t="s">
        <v>1283</v>
      </c>
    </row>
    <row r="32" spans="1:10" hidden="1">
      <c r="B32" s="13"/>
    </row>
    <row r="33" spans="2:2" hidden="1">
      <c r="B33" s="13"/>
    </row>
    <row r="34" spans="2:2" hidden="1">
      <c r="B34" s="13"/>
    </row>
    <row r="35" spans="2:2" hidden="1">
      <c r="B35" s="13"/>
    </row>
    <row r="36" spans="2:2" hidden="1">
      <c r="B36" s="13"/>
    </row>
    <row r="37" spans="2:2" hidden="1">
      <c r="B37" s="13"/>
    </row>
    <row r="38" spans="2:2" hidden="1">
      <c r="B38" s="13"/>
    </row>
    <row r="39" spans="2:2" hidden="1">
      <c r="B39" s="13"/>
    </row>
    <row r="40" spans="2:2" hidden="1">
      <c r="B40" s="13"/>
    </row>
    <row r="41" spans="2:2" hidden="1">
      <c r="B41" s="13"/>
    </row>
    <row r="42" spans="2:2" hidden="1">
      <c r="B42" s="13"/>
    </row>
    <row r="43" spans="2:2" hidden="1">
      <c r="B43" s="13"/>
    </row>
    <row r="44" spans="2:2" hidden="1">
      <c r="B44" s="13"/>
    </row>
    <row r="45" spans="2:2" hidden="1">
      <c r="B45" s="13"/>
    </row>
    <row r="46" spans="2:2" hidden="1">
      <c r="B46" s="13"/>
    </row>
    <row r="47" spans="2:2" hidden="1">
      <c r="B47" s="13"/>
    </row>
    <row r="48" spans="2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1282</v>
      </c>
    </row>
    <row r="2" spans="1:15" s="1" customFormat="1">
      <c r="A2" s="2" t="s">
        <v>1</v>
      </c>
      <c r="B2" s="9" t="s">
        <v>735</v>
      </c>
    </row>
    <row r="3" spans="1:15" s="1" customFormat="1">
      <c r="A3" s="2" t="s">
        <v>2</v>
      </c>
      <c r="B3" s="61" t="s">
        <v>736</v>
      </c>
    </row>
    <row r="4" spans="1:15" s="1" customFormat="1">
      <c r="A4" s="2" t="s">
        <v>3</v>
      </c>
      <c r="B4" s="62" t="s">
        <v>156</v>
      </c>
    </row>
    <row r="5" spans="1:15" ht="18.75">
      <c r="A5" s="76" t="s">
        <v>113</v>
      </c>
      <c r="B5" s="77"/>
      <c r="C5" s="77"/>
      <c r="D5" s="77"/>
      <c r="E5" s="77"/>
      <c r="F5" s="77"/>
      <c r="G5" s="77"/>
      <c r="H5" s="77"/>
      <c r="I5" s="77"/>
      <c r="J5" s="77"/>
      <c r="K5" s="78"/>
    </row>
    <row r="6" spans="1:15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146</v>
      </c>
      <c r="G6" s="32" t="s">
        <v>147</v>
      </c>
      <c r="H6" s="32" t="s">
        <v>5</v>
      </c>
      <c r="I6" s="32" t="s">
        <v>69</v>
      </c>
      <c r="J6" s="32" t="s">
        <v>54</v>
      </c>
      <c r="K6" s="33" t="s">
        <v>142</v>
      </c>
      <c r="L6" s="13"/>
      <c r="M6" s="13"/>
      <c r="N6" s="13"/>
      <c r="O6" s="13"/>
    </row>
    <row r="7" spans="1:15" s="15" customFormat="1">
      <c r="A7" s="93" t="s">
        <v>1283</v>
      </c>
      <c r="B7" s="94" t="s">
        <v>1283</v>
      </c>
      <c r="C7" s="94" t="s">
        <v>1283</v>
      </c>
      <c r="D7" s="94" t="s">
        <v>1283</v>
      </c>
      <c r="E7" s="16" t="s">
        <v>70</v>
      </c>
      <c r="F7" s="16" t="s">
        <v>143</v>
      </c>
      <c r="G7" s="94" t="s">
        <v>1283</v>
      </c>
      <c r="H7" s="16" t="s">
        <v>6</v>
      </c>
      <c r="I7" s="20" t="s">
        <v>7</v>
      </c>
      <c r="J7" s="20" t="s">
        <v>7</v>
      </c>
      <c r="K7" s="21" t="s">
        <v>7</v>
      </c>
      <c r="L7" s="13"/>
      <c r="M7" s="13"/>
      <c r="N7" s="13"/>
      <c r="O7" s="13"/>
    </row>
    <row r="8" spans="1:15" s="17" customFormat="1" ht="20.25">
      <c r="A8" s="95" t="s">
        <v>1283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96" t="s">
        <v>1283</v>
      </c>
      <c r="C9" s="96" t="s">
        <v>1283</v>
      </c>
      <c r="D9" s="96" t="s">
        <v>1283</v>
      </c>
      <c r="E9" s="96" t="s">
        <v>1283</v>
      </c>
      <c r="F9" s="52">
        <v>0</v>
      </c>
      <c r="G9" s="96" t="s">
        <v>1283</v>
      </c>
      <c r="H9" s="52">
        <v>0</v>
      </c>
      <c r="I9" s="96" t="s">
        <v>1283</v>
      </c>
      <c r="J9" s="53">
        <v>0</v>
      </c>
      <c r="K9" s="53">
        <v>0</v>
      </c>
      <c r="L9" s="13"/>
      <c r="M9" s="13"/>
      <c r="N9" s="13"/>
      <c r="O9" s="13"/>
    </row>
    <row r="10" spans="1:15">
      <c r="A10" s="56" t="s">
        <v>687</v>
      </c>
      <c r="B10" s="101" t="s">
        <v>1283</v>
      </c>
      <c r="C10" s="101" t="s">
        <v>1283</v>
      </c>
      <c r="D10" s="101" t="s">
        <v>1283</v>
      </c>
      <c r="E10" s="101" t="s">
        <v>1283</v>
      </c>
      <c r="F10" s="58">
        <v>0</v>
      </c>
      <c r="G10" s="101" t="s">
        <v>1283</v>
      </c>
      <c r="H10" s="58">
        <v>0</v>
      </c>
      <c r="I10" s="101" t="s">
        <v>1283</v>
      </c>
      <c r="J10" s="57">
        <v>0</v>
      </c>
      <c r="K10" s="57">
        <v>0</v>
      </c>
    </row>
    <row r="11" spans="1:15">
      <c r="A11" t="s">
        <v>167</v>
      </c>
      <c r="B11" t="s">
        <v>167</v>
      </c>
      <c r="C11" t="s">
        <v>167</v>
      </c>
      <c r="D11" t="s">
        <v>167</v>
      </c>
      <c r="E11" s="101" t="s">
        <v>1283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  <c r="K11" s="55">
        <v>0</v>
      </c>
    </row>
    <row r="12" spans="1:15">
      <c r="A12" s="56" t="s">
        <v>643</v>
      </c>
      <c r="B12" s="101" t="s">
        <v>1283</v>
      </c>
      <c r="C12" s="101" t="s">
        <v>1283</v>
      </c>
      <c r="D12" s="101" t="s">
        <v>1283</v>
      </c>
      <c r="E12" s="101" t="s">
        <v>1283</v>
      </c>
      <c r="F12" s="58">
        <v>0</v>
      </c>
      <c r="G12" s="101" t="s">
        <v>1283</v>
      </c>
      <c r="H12" s="58">
        <v>0</v>
      </c>
      <c r="I12" s="101" t="s">
        <v>1283</v>
      </c>
      <c r="J12" s="57">
        <v>0</v>
      </c>
      <c r="K12" s="57">
        <v>0</v>
      </c>
    </row>
    <row r="13" spans="1:15">
      <c r="A13" t="s">
        <v>167</v>
      </c>
      <c r="B13" t="s">
        <v>167</v>
      </c>
      <c r="C13" t="s">
        <v>167</v>
      </c>
      <c r="D13" t="s">
        <v>167</v>
      </c>
      <c r="E13" s="101" t="s">
        <v>1283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  <c r="K13" s="55">
        <v>0</v>
      </c>
    </row>
    <row r="14" spans="1:15">
      <c r="A14" t="s">
        <v>175</v>
      </c>
      <c r="B14" s="101" t="s">
        <v>1283</v>
      </c>
      <c r="C14" s="101" t="s">
        <v>1283</v>
      </c>
      <c r="D14" s="101" t="s">
        <v>1283</v>
      </c>
      <c r="E14" s="101" t="s">
        <v>1283</v>
      </c>
      <c r="F14" s="101" t="s">
        <v>1283</v>
      </c>
      <c r="G14" s="101" t="s">
        <v>1283</v>
      </c>
      <c r="H14" s="101" t="s">
        <v>1283</v>
      </c>
      <c r="I14" s="101" t="s">
        <v>1283</v>
      </c>
      <c r="J14" s="101" t="s">
        <v>1283</v>
      </c>
      <c r="K14" s="101" t="s">
        <v>1283</v>
      </c>
    </row>
    <row r="15" spans="1:15">
      <c r="A15" t="s">
        <v>190</v>
      </c>
      <c r="B15" s="101" t="s">
        <v>1283</v>
      </c>
      <c r="C15" s="101" t="s">
        <v>1283</v>
      </c>
      <c r="D15" s="101" t="s">
        <v>1283</v>
      </c>
      <c r="E15" s="101" t="s">
        <v>1283</v>
      </c>
      <c r="F15" s="101" t="s">
        <v>1283</v>
      </c>
      <c r="G15" s="101" t="s">
        <v>1283</v>
      </c>
      <c r="H15" s="101" t="s">
        <v>1283</v>
      </c>
      <c r="I15" s="101" t="s">
        <v>1283</v>
      </c>
      <c r="J15" s="101" t="s">
        <v>1283</v>
      </c>
      <c r="K15" s="101" t="s">
        <v>1283</v>
      </c>
    </row>
    <row r="16" spans="1:15">
      <c r="A16" t="s">
        <v>191</v>
      </c>
      <c r="B16" s="101" t="s">
        <v>1283</v>
      </c>
      <c r="C16" s="101" t="s">
        <v>1283</v>
      </c>
      <c r="D16" s="101" t="s">
        <v>1283</v>
      </c>
      <c r="E16" s="101" t="s">
        <v>1283</v>
      </c>
      <c r="F16" s="101" t="s">
        <v>1283</v>
      </c>
      <c r="G16" s="101" t="s">
        <v>1283</v>
      </c>
      <c r="H16" s="101" t="s">
        <v>1283</v>
      </c>
      <c r="I16" s="101" t="s">
        <v>1283</v>
      </c>
      <c r="J16" s="101" t="s">
        <v>1283</v>
      </c>
      <c r="K16" s="101" t="s">
        <v>1283</v>
      </c>
    </row>
    <row r="17" spans="1:11">
      <c r="A17" t="s">
        <v>192</v>
      </c>
      <c r="B17" s="101" t="s">
        <v>1283</v>
      </c>
      <c r="C17" s="101" t="s">
        <v>1283</v>
      </c>
      <c r="D17" s="101" t="s">
        <v>1283</v>
      </c>
      <c r="E17" s="101" t="s">
        <v>1283</v>
      </c>
      <c r="F17" s="101" t="s">
        <v>1283</v>
      </c>
      <c r="G17" s="101" t="s">
        <v>1283</v>
      </c>
      <c r="H17" s="101" t="s">
        <v>1283</v>
      </c>
      <c r="I17" s="101" t="s">
        <v>1283</v>
      </c>
      <c r="J17" s="101" t="s">
        <v>1283</v>
      </c>
      <c r="K17" s="101" t="s">
        <v>1283</v>
      </c>
    </row>
    <row r="18" spans="1:11" hidden="1">
      <c r="B18" s="13"/>
      <c r="C18" s="13"/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1282</v>
      </c>
    </row>
    <row r="2" spans="1:12" s="1" customFormat="1">
      <c r="A2" s="2" t="s">
        <v>1</v>
      </c>
      <c r="B2" s="9" t="s">
        <v>735</v>
      </c>
    </row>
    <row r="3" spans="1:12" s="1" customFormat="1">
      <c r="A3" s="2" t="s">
        <v>2</v>
      </c>
      <c r="B3" s="61" t="s">
        <v>736</v>
      </c>
    </row>
    <row r="4" spans="1:12" s="1" customFormat="1">
      <c r="A4" s="2" t="s">
        <v>3</v>
      </c>
      <c r="B4" s="62" t="s">
        <v>156</v>
      </c>
    </row>
    <row r="5" spans="1:12" ht="18.75">
      <c r="A5" s="76" t="s">
        <v>114</v>
      </c>
      <c r="B5" s="77"/>
      <c r="C5" s="77"/>
      <c r="D5" s="77"/>
      <c r="E5" s="77"/>
      <c r="F5" s="77"/>
      <c r="G5" s="77"/>
      <c r="H5" s="77"/>
      <c r="I5" s="77"/>
      <c r="J5" s="77"/>
      <c r="K5" s="78"/>
    </row>
    <row r="6" spans="1:12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146</v>
      </c>
      <c r="G6" s="32" t="s">
        <v>147</v>
      </c>
      <c r="H6" s="32" t="s">
        <v>5</v>
      </c>
      <c r="I6" s="32" t="s">
        <v>69</v>
      </c>
      <c r="J6" s="32" t="s">
        <v>54</v>
      </c>
      <c r="K6" s="33" t="s">
        <v>142</v>
      </c>
      <c r="L6" s="13"/>
    </row>
    <row r="7" spans="1:12" s="15" customFormat="1">
      <c r="A7" s="93" t="s">
        <v>1283</v>
      </c>
      <c r="B7" s="94" t="s">
        <v>1283</v>
      </c>
      <c r="C7" s="94" t="s">
        <v>1283</v>
      </c>
      <c r="D7" s="94" t="s">
        <v>1283</v>
      </c>
      <c r="E7" s="16" t="s">
        <v>70</v>
      </c>
      <c r="F7" s="16" t="s">
        <v>143</v>
      </c>
      <c r="G7" s="94" t="s">
        <v>1283</v>
      </c>
      <c r="H7" s="16" t="s">
        <v>6</v>
      </c>
      <c r="I7" s="20" t="s">
        <v>7</v>
      </c>
      <c r="J7" s="20" t="s">
        <v>7</v>
      </c>
      <c r="K7" s="21" t="s">
        <v>7</v>
      </c>
    </row>
    <row r="8" spans="1:12" s="17" customFormat="1" ht="20.25">
      <c r="A8" s="95" t="s">
        <v>1283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</row>
    <row r="9" spans="1:12" s="17" customFormat="1" ht="20.25">
      <c r="A9" s="18" t="s">
        <v>95</v>
      </c>
      <c r="B9" s="96" t="s">
        <v>1283</v>
      </c>
      <c r="C9" s="96" t="s">
        <v>1283</v>
      </c>
      <c r="D9" s="96" t="s">
        <v>1283</v>
      </c>
      <c r="E9" s="96" t="s">
        <v>1283</v>
      </c>
      <c r="F9" s="52">
        <v>1130939.3500000001</v>
      </c>
      <c r="G9" s="96" t="s">
        <v>1283</v>
      </c>
      <c r="H9" s="52">
        <v>2.4920190083999998</v>
      </c>
      <c r="I9" s="96" t="s">
        <v>1283</v>
      </c>
      <c r="J9" s="53">
        <v>1</v>
      </c>
      <c r="K9" s="53">
        <v>0</v>
      </c>
    </row>
    <row r="10" spans="1:12">
      <c r="A10" s="56" t="s">
        <v>161</v>
      </c>
      <c r="B10" s="101" t="s">
        <v>1283</v>
      </c>
      <c r="C10" s="101" t="s">
        <v>1283</v>
      </c>
      <c r="D10" s="101" t="s">
        <v>1283</v>
      </c>
      <c r="E10" s="101" t="s">
        <v>1283</v>
      </c>
      <c r="F10" s="58">
        <v>1130939.3500000001</v>
      </c>
      <c r="G10" s="101" t="s">
        <v>1283</v>
      </c>
      <c r="H10" s="58">
        <v>2.4920190083999998</v>
      </c>
      <c r="I10" s="101" t="s">
        <v>1283</v>
      </c>
      <c r="J10" s="57">
        <v>1</v>
      </c>
      <c r="K10" s="57">
        <v>0</v>
      </c>
    </row>
    <row r="11" spans="1:12">
      <c r="A11" s="56" t="s">
        <v>644</v>
      </c>
      <c r="B11" s="101" t="s">
        <v>1283</v>
      </c>
      <c r="C11" s="101" t="s">
        <v>1283</v>
      </c>
      <c r="D11" s="101" t="s">
        <v>1283</v>
      </c>
      <c r="E11" s="101" t="s">
        <v>1283</v>
      </c>
      <c r="F11" s="58">
        <v>0</v>
      </c>
      <c r="G11" s="101" t="s">
        <v>1283</v>
      </c>
      <c r="H11" s="58">
        <v>0</v>
      </c>
      <c r="I11" s="101" t="s">
        <v>1283</v>
      </c>
      <c r="J11" s="57">
        <v>0</v>
      </c>
      <c r="K11" s="57">
        <v>0</v>
      </c>
    </row>
    <row r="12" spans="1:12">
      <c r="A12" t="s">
        <v>167</v>
      </c>
      <c r="B12" t="s">
        <v>167</v>
      </c>
      <c r="C12" t="s">
        <v>167</v>
      </c>
      <c r="D12" t="s">
        <v>167</v>
      </c>
      <c r="E12" s="101" t="s">
        <v>1283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645</v>
      </c>
      <c r="B13" s="101" t="s">
        <v>1283</v>
      </c>
      <c r="C13" s="101" t="s">
        <v>1283</v>
      </c>
      <c r="D13" s="101" t="s">
        <v>1283</v>
      </c>
      <c r="E13" s="101" t="s">
        <v>1283</v>
      </c>
      <c r="F13" s="58">
        <v>1130939.3500000001</v>
      </c>
      <c r="G13" s="101" t="s">
        <v>1283</v>
      </c>
      <c r="H13" s="58">
        <v>2.4920190083999998</v>
      </c>
      <c r="I13" s="101" t="s">
        <v>1283</v>
      </c>
      <c r="J13" s="57">
        <v>1</v>
      </c>
      <c r="K13" s="57">
        <v>0</v>
      </c>
    </row>
    <row r="14" spans="1:12">
      <c r="A14" t="s">
        <v>688</v>
      </c>
      <c r="B14" t="s">
        <v>689</v>
      </c>
      <c r="C14" t="s">
        <v>105</v>
      </c>
      <c r="D14" t="s">
        <v>98</v>
      </c>
      <c r="E14" t="s">
        <v>293</v>
      </c>
      <c r="F14" s="54">
        <v>571299.26</v>
      </c>
      <c r="G14" s="54">
        <v>-1.1333</v>
      </c>
      <c r="H14" s="54">
        <v>-6.4745345135800001</v>
      </c>
      <c r="I14" s="55">
        <v>0</v>
      </c>
      <c r="J14" s="55">
        <v>-2.5981000000000001</v>
      </c>
      <c r="K14" s="55">
        <v>0</v>
      </c>
    </row>
    <row r="15" spans="1:12">
      <c r="A15" t="s">
        <v>690</v>
      </c>
      <c r="B15" t="s">
        <v>691</v>
      </c>
      <c r="C15" t="s">
        <v>105</v>
      </c>
      <c r="D15" t="s">
        <v>98</v>
      </c>
      <c r="E15" t="s">
        <v>293</v>
      </c>
      <c r="F15" s="54">
        <v>559640.09</v>
      </c>
      <c r="G15" s="54">
        <v>1.6022000000000001</v>
      </c>
      <c r="H15" s="54">
        <v>8.9665535219799999</v>
      </c>
      <c r="I15" s="55">
        <v>0</v>
      </c>
      <c r="J15" s="55">
        <v>3.5981000000000001</v>
      </c>
      <c r="K15" s="55">
        <v>0</v>
      </c>
    </row>
    <row r="16" spans="1:12">
      <c r="A16" s="56" t="s">
        <v>692</v>
      </c>
      <c r="B16" s="101" t="s">
        <v>1283</v>
      </c>
      <c r="C16" s="101" t="s">
        <v>1283</v>
      </c>
      <c r="D16" s="101" t="s">
        <v>1283</v>
      </c>
      <c r="E16" s="101" t="s">
        <v>1283</v>
      </c>
      <c r="F16" s="58">
        <v>0</v>
      </c>
      <c r="G16" s="101" t="s">
        <v>1283</v>
      </c>
      <c r="H16" s="58">
        <v>0</v>
      </c>
      <c r="I16" s="101" t="s">
        <v>1283</v>
      </c>
      <c r="J16" s="57">
        <v>0</v>
      </c>
      <c r="K16" s="57">
        <v>0</v>
      </c>
    </row>
    <row r="17" spans="1:11">
      <c r="A17" t="s">
        <v>167</v>
      </c>
      <c r="B17" t="s">
        <v>167</v>
      </c>
      <c r="C17" t="s">
        <v>167</v>
      </c>
      <c r="D17" t="s">
        <v>167</v>
      </c>
      <c r="E17" s="101" t="s">
        <v>1283</v>
      </c>
      <c r="F17" s="54">
        <v>0</v>
      </c>
      <c r="G17" s="54">
        <v>0</v>
      </c>
      <c r="H17" s="54">
        <v>0</v>
      </c>
      <c r="I17" s="55">
        <v>0</v>
      </c>
      <c r="J17" s="55">
        <v>0</v>
      </c>
      <c r="K17" s="55">
        <v>0</v>
      </c>
    </row>
    <row r="18" spans="1:11">
      <c r="A18" s="56" t="s">
        <v>646</v>
      </c>
      <c r="B18" s="101" t="s">
        <v>1283</v>
      </c>
      <c r="C18" s="101" t="s">
        <v>1283</v>
      </c>
      <c r="D18" s="101" t="s">
        <v>1283</v>
      </c>
      <c r="E18" s="101" t="s">
        <v>1283</v>
      </c>
      <c r="F18" s="58">
        <v>0</v>
      </c>
      <c r="G18" s="101" t="s">
        <v>1283</v>
      </c>
      <c r="H18" s="58">
        <v>0</v>
      </c>
      <c r="I18" s="101" t="s">
        <v>1283</v>
      </c>
      <c r="J18" s="57">
        <v>0</v>
      </c>
      <c r="K18" s="57">
        <v>0</v>
      </c>
    </row>
    <row r="19" spans="1:11">
      <c r="A19" t="s">
        <v>167</v>
      </c>
      <c r="B19" t="s">
        <v>167</v>
      </c>
      <c r="C19" t="s">
        <v>167</v>
      </c>
      <c r="D19" t="s">
        <v>167</v>
      </c>
      <c r="E19" s="101" t="s">
        <v>1283</v>
      </c>
      <c r="F19" s="54">
        <v>0</v>
      </c>
      <c r="G19" s="54">
        <v>0</v>
      </c>
      <c r="H19" s="54">
        <v>0</v>
      </c>
      <c r="I19" s="55">
        <v>0</v>
      </c>
      <c r="J19" s="55">
        <v>0</v>
      </c>
      <c r="K19" s="55">
        <v>0</v>
      </c>
    </row>
    <row r="20" spans="1:11">
      <c r="A20" s="56" t="s">
        <v>198</v>
      </c>
      <c r="B20" s="101" t="s">
        <v>1283</v>
      </c>
      <c r="C20" s="101" t="s">
        <v>1283</v>
      </c>
      <c r="D20" s="101" t="s">
        <v>1283</v>
      </c>
      <c r="E20" s="101" t="s">
        <v>1283</v>
      </c>
      <c r="F20" s="58">
        <v>0</v>
      </c>
      <c r="G20" s="101" t="s">
        <v>1283</v>
      </c>
      <c r="H20" s="58">
        <v>0</v>
      </c>
      <c r="I20" s="101" t="s">
        <v>1283</v>
      </c>
      <c r="J20" s="57">
        <v>0</v>
      </c>
      <c r="K20" s="57">
        <v>0</v>
      </c>
    </row>
    <row r="21" spans="1:11">
      <c r="A21" t="s">
        <v>167</v>
      </c>
      <c r="B21" t="s">
        <v>167</v>
      </c>
      <c r="C21" t="s">
        <v>167</v>
      </c>
      <c r="D21" t="s">
        <v>167</v>
      </c>
      <c r="E21" s="101" t="s">
        <v>1283</v>
      </c>
      <c r="F21" s="54">
        <v>0</v>
      </c>
      <c r="G21" s="54">
        <v>0</v>
      </c>
      <c r="H21" s="54">
        <v>0</v>
      </c>
      <c r="I21" s="55">
        <v>0</v>
      </c>
      <c r="J21" s="55">
        <v>0</v>
      </c>
      <c r="K21" s="55">
        <v>0</v>
      </c>
    </row>
    <row r="22" spans="1:11">
      <c r="A22" s="56" t="s">
        <v>173</v>
      </c>
      <c r="B22" s="101" t="s">
        <v>1283</v>
      </c>
      <c r="C22" s="101" t="s">
        <v>1283</v>
      </c>
      <c r="D22" s="101" t="s">
        <v>1283</v>
      </c>
      <c r="E22" s="101" t="s">
        <v>1283</v>
      </c>
      <c r="F22" s="58">
        <v>0</v>
      </c>
      <c r="G22" s="101" t="s">
        <v>1283</v>
      </c>
      <c r="H22" s="58">
        <v>0</v>
      </c>
      <c r="I22" s="101" t="s">
        <v>1283</v>
      </c>
      <c r="J22" s="57">
        <v>0</v>
      </c>
      <c r="K22" s="57">
        <v>0</v>
      </c>
    </row>
    <row r="23" spans="1:11">
      <c r="A23" s="56" t="s">
        <v>644</v>
      </c>
      <c r="B23" s="101" t="s">
        <v>1283</v>
      </c>
      <c r="C23" s="101" t="s">
        <v>1283</v>
      </c>
      <c r="D23" s="101" t="s">
        <v>1283</v>
      </c>
      <c r="E23" s="101" t="s">
        <v>1283</v>
      </c>
      <c r="F23" s="58">
        <v>0</v>
      </c>
      <c r="G23" s="101" t="s">
        <v>1283</v>
      </c>
      <c r="H23" s="58">
        <v>0</v>
      </c>
      <c r="I23" s="101" t="s">
        <v>1283</v>
      </c>
      <c r="J23" s="57">
        <v>0</v>
      </c>
      <c r="K23" s="57">
        <v>0</v>
      </c>
    </row>
    <row r="24" spans="1:11">
      <c r="A24" t="s">
        <v>167</v>
      </c>
      <c r="B24" t="s">
        <v>167</v>
      </c>
      <c r="C24" t="s">
        <v>167</v>
      </c>
      <c r="D24" t="s">
        <v>167</v>
      </c>
      <c r="E24" s="101" t="s">
        <v>1283</v>
      </c>
      <c r="F24" s="54">
        <v>0</v>
      </c>
      <c r="G24" s="54">
        <v>0</v>
      </c>
      <c r="H24" s="54">
        <v>0</v>
      </c>
      <c r="I24" s="55">
        <v>0</v>
      </c>
      <c r="J24" s="55">
        <v>0</v>
      </c>
      <c r="K24" s="55">
        <v>0</v>
      </c>
    </row>
    <row r="25" spans="1:11">
      <c r="A25" s="56" t="s">
        <v>652</v>
      </c>
      <c r="B25" s="101" t="s">
        <v>1283</v>
      </c>
      <c r="C25" s="101" t="s">
        <v>1283</v>
      </c>
      <c r="D25" s="101" t="s">
        <v>1283</v>
      </c>
      <c r="E25" s="101" t="s">
        <v>1283</v>
      </c>
      <c r="F25" s="58">
        <v>0</v>
      </c>
      <c r="G25" s="101" t="s">
        <v>1283</v>
      </c>
      <c r="H25" s="58">
        <v>0</v>
      </c>
      <c r="I25" s="101" t="s">
        <v>1283</v>
      </c>
      <c r="J25" s="57">
        <v>0</v>
      </c>
      <c r="K25" s="57">
        <v>0</v>
      </c>
    </row>
    <row r="26" spans="1:11">
      <c r="A26" t="s">
        <v>167</v>
      </c>
      <c r="B26" t="s">
        <v>167</v>
      </c>
      <c r="C26" t="s">
        <v>167</v>
      </c>
      <c r="D26" t="s">
        <v>167</v>
      </c>
      <c r="E26" s="101" t="s">
        <v>1283</v>
      </c>
      <c r="F26" s="54">
        <v>0</v>
      </c>
      <c r="G26" s="54">
        <v>0</v>
      </c>
      <c r="H26" s="54">
        <v>0</v>
      </c>
      <c r="I26" s="55">
        <v>0</v>
      </c>
      <c r="J26" s="55">
        <v>0</v>
      </c>
      <c r="K26" s="55">
        <v>0</v>
      </c>
    </row>
    <row r="27" spans="1:11">
      <c r="A27" s="56" t="s">
        <v>646</v>
      </c>
      <c r="B27" s="101" t="s">
        <v>1283</v>
      </c>
      <c r="C27" s="101" t="s">
        <v>1283</v>
      </c>
      <c r="D27" s="101" t="s">
        <v>1283</v>
      </c>
      <c r="E27" s="101" t="s">
        <v>1283</v>
      </c>
      <c r="F27" s="58">
        <v>0</v>
      </c>
      <c r="G27" s="101" t="s">
        <v>1283</v>
      </c>
      <c r="H27" s="58">
        <v>0</v>
      </c>
      <c r="I27" s="101" t="s">
        <v>1283</v>
      </c>
      <c r="J27" s="57">
        <v>0</v>
      </c>
      <c r="K27" s="57">
        <v>0</v>
      </c>
    </row>
    <row r="28" spans="1:11">
      <c r="A28" t="s">
        <v>167</v>
      </c>
      <c r="B28" t="s">
        <v>167</v>
      </c>
      <c r="C28" t="s">
        <v>167</v>
      </c>
      <c r="D28" t="s">
        <v>167</v>
      </c>
      <c r="E28" s="101" t="s">
        <v>1283</v>
      </c>
      <c r="F28" s="54">
        <v>0</v>
      </c>
      <c r="G28" s="54">
        <v>0</v>
      </c>
      <c r="H28" s="54">
        <v>0</v>
      </c>
      <c r="I28" s="55">
        <v>0</v>
      </c>
      <c r="J28" s="55">
        <v>0</v>
      </c>
      <c r="K28" s="55">
        <v>0</v>
      </c>
    </row>
    <row r="29" spans="1:11">
      <c r="A29" s="56" t="s">
        <v>653</v>
      </c>
      <c r="B29" s="101" t="s">
        <v>1283</v>
      </c>
      <c r="C29" s="101" t="s">
        <v>1283</v>
      </c>
      <c r="D29" s="101" t="s">
        <v>1283</v>
      </c>
      <c r="E29" s="101" t="s">
        <v>1283</v>
      </c>
      <c r="F29" s="58">
        <v>0</v>
      </c>
      <c r="G29" s="101" t="s">
        <v>1283</v>
      </c>
      <c r="H29" s="58">
        <v>0</v>
      </c>
      <c r="I29" s="101" t="s">
        <v>1283</v>
      </c>
      <c r="J29" s="57">
        <v>0</v>
      </c>
      <c r="K29" s="57">
        <v>0</v>
      </c>
    </row>
    <row r="30" spans="1:11">
      <c r="A30" t="s">
        <v>167</v>
      </c>
      <c r="B30" t="s">
        <v>167</v>
      </c>
      <c r="C30" t="s">
        <v>167</v>
      </c>
      <c r="D30" t="s">
        <v>167</v>
      </c>
      <c r="E30" s="101" t="s">
        <v>1283</v>
      </c>
      <c r="F30" s="54">
        <v>0</v>
      </c>
      <c r="G30" s="54">
        <v>0</v>
      </c>
      <c r="H30" s="54">
        <v>0</v>
      </c>
      <c r="I30" s="55">
        <v>0</v>
      </c>
      <c r="J30" s="55">
        <v>0</v>
      </c>
      <c r="K30" s="55">
        <v>0</v>
      </c>
    </row>
    <row r="31" spans="1:11">
      <c r="A31" s="56" t="s">
        <v>198</v>
      </c>
      <c r="B31" s="101" t="s">
        <v>1283</v>
      </c>
      <c r="C31" s="101" t="s">
        <v>1283</v>
      </c>
      <c r="D31" s="101" t="s">
        <v>1283</v>
      </c>
      <c r="E31" s="101" t="s">
        <v>1283</v>
      </c>
      <c r="F31" s="58">
        <v>0</v>
      </c>
      <c r="G31" s="101" t="s">
        <v>1283</v>
      </c>
      <c r="H31" s="58">
        <v>0</v>
      </c>
      <c r="I31" s="101" t="s">
        <v>1283</v>
      </c>
      <c r="J31" s="57">
        <v>0</v>
      </c>
      <c r="K31" s="57">
        <v>0</v>
      </c>
    </row>
    <row r="32" spans="1:11">
      <c r="A32" t="s">
        <v>167</v>
      </c>
      <c r="B32" t="s">
        <v>167</v>
      </c>
      <c r="C32" t="s">
        <v>167</v>
      </c>
      <c r="D32" t="s">
        <v>167</v>
      </c>
      <c r="E32" s="101" t="s">
        <v>1283</v>
      </c>
      <c r="F32" s="54">
        <v>0</v>
      </c>
      <c r="G32" s="54">
        <v>0</v>
      </c>
      <c r="H32" s="54">
        <v>0</v>
      </c>
      <c r="I32" s="55">
        <v>0</v>
      </c>
      <c r="J32" s="55">
        <v>0</v>
      </c>
      <c r="K32" s="55">
        <v>0</v>
      </c>
    </row>
    <row r="33" spans="1:11">
      <c r="A33" t="s">
        <v>175</v>
      </c>
      <c r="B33" s="101" t="s">
        <v>1283</v>
      </c>
      <c r="C33" s="101" t="s">
        <v>1283</v>
      </c>
      <c r="D33" s="101" t="s">
        <v>1283</v>
      </c>
      <c r="E33" s="101" t="s">
        <v>1283</v>
      </c>
      <c r="F33" s="101" t="s">
        <v>1283</v>
      </c>
      <c r="G33" s="101" t="s">
        <v>1283</v>
      </c>
      <c r="H33" s="101" t="s">
        <v>1283</v>
      </c>
      <c r="I33" s="101" t="s">
        <v>1283</v>
      </c>
      <c r="J33" s="101" t="s">
        <v>1283</v>
      </c>
      <c r="K33" s="101" t="s">
        <v>1283</v>
      </c>
    </row>
    <row r="34" spans="1:11">
      <c r="A34" t="s">
        <v>190</v>
      </c>
      <c r="B34" s="101" t="s">
        <v>1283</v>
      </c>
      <c r="C34" s="101" t="s">
        <v>1283</v>
      </c>
      <c r="D34" s="101" t="s">
        <v>1283</v>
      </c>
      <c r="E34" s="101" t="s">
        <v>1283</v>
      </c>
      <c r="F34" s="101" t="s">
        <v>1283</v>
      </c>
      <c r="G34" s="101" t="s">
        <v>1283</v>
      </c>
      <c r="H34" s="101" t="s">
        <v>1283</v>
      </c>
      <c r="I34" s="101" t="s">
        <v>1283</v>
      </c>
      <c r="J34" s="101" t="s">
        <v>1283</v>
      </c>
      <c r="K34" s="101" t="s">
        <v>1283</v>
      </c>
    </row>
    <row r="35" spans="1:11">
      <c r="A35" t="s">
        <v>191</v>
      </c>
      <c r="B35" s="101" t="s">
        <v>1283</v>
      </c>
      <c r="C35" s="101" t="s">
        <v>1283</v>
      </c>
      <c r="D35" s="101" t="s">
        <v>1283</v>
      </c>
      <c r="E35" s="101" t="s">
        <v>1283</v>
      </c>
      <c r="F35" s="101" t="s">
        <v>1283</v>
      </c>
      <c r="G35" s="101" t="s">
        <v>1283</v>
      </c>
      <c r="H35" s="101" t="s">
        <v>1283</v>
      </c>
      <c r="I35" s="101" t="s">
        <v>1283</v>
      </c>
      <c r="J35" s="101" t="s">
        <v>1283</v>
      </c>
      <c r="K35" s="101" t="s">
        <v>1283</v>
      </c>
    </row>
    <row r="36" spans="1:11">
      <c r="A36" t="s">
        <v>192</v>
      </c>
      <c r="B36" s="101" t="s">
        <v>1283</v>
      </c>
      <c r="C36" s="101" t="s">
        <v>1283</v>
      </c>
      <c r="D36" s="101" t="s">
        <v>1283</v>
      </c>
      <c r="E36" s="101" t="s">
        <v>1283</v>
      </c>
      <c r="F36" s="101" t="s">
        <v>1283</v>
      </c>
      <c r="G36" s="101" t="s">
        <v>1283</v>
      </c>
      <c r="H36" s="101" t="s">
        <v>1283</v>
      </c>
      <c r="I36" s="101" t="s">
        <v>1283</v>
      </c>
      <c r="J36" s="101" t="s">
        <v>1283</v>
      </c>
      <c r="K36" s="101" t="s">
        <v>1283</v>
      </c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69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10" style="13" hidden="1"/>
    <col min="19" max="19" width="10.7109375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9" s="1" customFormat="1">
      <c r="A1" s="2" t="s">
        <v>0</v>
      </c>
      <c r="B1" s="60" t="s">
        <v>1282</v>
      </c>
      <c r="E1" s="66"/>
    </row>
    <row r="2" spans="1:19" s="1" customFormat="1">
      <c r="A2" s="2" t="s">
        <v>1</v>
      </c>
      <c r="B2" s="9" t="s">
        <v>735</v>
      </c>
      <c r="E2" s="66"/>
    </row>
    <row r="3" spans="1:19" s="1" customFormat="1">
      <c r="A3" s="2" t="s">
        <v>2</v>
      </c>
      <c r="B3" s="61" t="s">
        <v>736</v>
      </c>
      <c r="E3" s="66"/>
    </row>
    <row r="4" spans="1:19" s="1" customFormat="1">
      <c r="A4" s="2" t="s">
        <v>3</v>
      </c>
      <c r="B4" s="62" t="s">
        <v>156</v>
      </c>
      <c r="E4" s="66"/>
    </row>
    <row r="5" spans="1:19" ht="18.75">
      <c r="A5" s="76" t="s">
        <v>115</v>
      </c>
      <c r="B5" s="77"/>
      <c r="C5" s="77"/>
      <c r="D5" s="77"/>
      <c r="E5" s="77"/>
      <c r="F5" s="77"/>
      <c r="G5" s="77"/>
      <c r="H5" s="77"/>
      <c r="I5" s="77"/>
      <c r="J5" s="78"/>
    </row>
    <row r="6" spans="1:19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113" t="s">
        <v>67</v>
      </c>
      <c r="F6" s="32" t="s">
        <v>146</v>
      </c>
      <c r="G6" s="32" t="s">
        <v>147</v>
      </c>
      <c r="H6" s="32" t="s">
        <v>5</v>
      </c>
      <c r="I6" s="32" t="s">
        <v>54</v>
      </c>
      <c r="J6" s="33" t="s">
        <v>142</v>
      </c>
      <c r="K6" s="13"/>
    </row>
    <row r="7" spans="1:19" s="15" customFormat="1">
      <c r="A7" s="93" t="s">
        <v>1283</v>
      </c>
      <c r="B7" s="94" t="s">
        <v>1283</v>
      </c>
      <c r="C7" s="94" t="s">
        <v>1283</v>
      </c>
      <c r="D7" s="94" t="s">
        <v>1283</v>
      </c>
      <c r="E7" s="67" t="s">
        <v>70</v>
      </c>
      <c r="F7" s="16" t="s">
        <v>143</v>
      </c>
      <c r="G7" s="94" t="s">
        <v>1283</v>
      </c>
      <c r="H7" s="16" t="s">
        <v>6</v>
      </c>
      <c r="I7" s="20" t="s">
        <v>7</v>
      </c>
      <c r="J7" s="28" t="s">
        <v>7</v>
      </c>
    </row>
    <row r="8" spans="1:19" s="17" customFormat="1" ht="20.25">
      <c r="A8" s="95" t="s">
        <v>1283</v>
      </c>
      <c r="B8" s="5" t="s">
        <v>8</v>
      </c>
      <c r="C8" s="5" t="s">
        <v>9</v>
      </c>
      <c r="D8" s="5" t="s">
        <v>56</v>
      </c>
      <c r="E8" s="68" t="s">
        <v>57</v>
      </c>
      <c r="F8" s="5" t="s">
        <v>58</v>
      </c>
      <c r="G8" s="5" t="s">
        <v>59</v>
      </c>
      <c r="H8" s="5" t="s">
        <v>60</v>
      </c>
      <c r="I8" s="23" t="s">
        <v>61</v>
      </c>
      <c r="J8" s="23" t="s">
        <v>62</v>
      </c>
    </row>
    <row r="9" spans="1:19" s="17" customFormat="1" ht="20.25">
      <c r="A9" s="18" t="s">
        <v>103</v>
      </c>
      <c r="B9" s="96" t="s">
        <v>1283</v>
      </c>
      <c r="C9" s="96" t="s">
        <v>1283</v>
      </c>
      <c r="D9" s="96" t="s">
        <v>1283</v>
      </c>
      <c r="E9" s="96" t="s">
        <v>1283</v>
      </c>
      <c r="F9" s="114" t="s">
        <v>1283</v>
      </c>
      <c r="G9" s="96" t="s">
        <v>1283</v>
      </c>
      <c r="H9" s="52">
        <f>H10+H269</f>
        <v>2892.0456989189997</v>
      </c>
      <c r="I9" s="53">
        <f>H9/$H$9</f>
        <v>1</v>
      </c>
      <c r="J9" s="53">
        <f>H9/'סכום נכסי הקרן'!$C$41</f>
        <v>8.4023233662797736E-3</v>
      </c>
      <c r="R9" s="63"/>
      <c r="S9" s="64"/>
    </row>
    <row r="10" spans="1:19">
      <c r="A10" s="56" t="s">
        <v>773</v>
      </c>
      <c r="B10" s="101" t="s">
        <v>1283</v>
      </c>
      <c r="C10" s="101" t="s">
        <v>1283</v>
      </c>
      <c r="D10" s="101" t="s">
        <v>1283</v>
      </c>
      <c r="E10" s="101" t="s">
        <v>1283</v>
      </c>
      <c r="F10" s="115" t="s">
        <v>1283</v>
      </c>
      <c r="G10" s="101" t="s">
        <v>1283</v>
      </c>
      <c r="H10" s="58">
        <f>H11+H173</f>
        <v>1239.6610560869999</v>
      </c>
      <c r="I10" s="57">
        <f t="shared" ref="I10:I73" si="0">H10/$H$9</f>
        <v>0.4286450440774035</v>
      </c>
      <c r="J10" s="57">
        <f>H10/'סכום נכסי הקרן'!$C$41</f>
        <v>3.6016142696915911E-3</v>
      </c>
    </row>
    <row r="11" spans="1:19">
      <c r="A11" s="56" t="s">
        <v>1280</v>
      </c>
      <c r="B11" s="101" t="s">
        <v>1283</v>
      </c>
      <c r="C11" s="101" t="s">
        <v>1283</v>
      </c>
      <c r="D11" s="101" t="s">
        <v>1283</v>
      </c>
      <c r="E11" s="101" t="s">
        <v>1283</v>
      </c>
      <c r="F11" s="115" t="s">
        <v>1283</v>
      </c>
      <c r="G11" s="101" t="s">
        <v>1283</v>
      </c>
      <c r="H11" s="58">
        <f>SUM(H12:H172)</f>
        <v>1461.4391137489999</v>
      </c>
      <c r="I11" s="57">
        <f t="shared" si="0"/>
        <v>0.50533057423513827</v>
      </c>
      <c r="J11" s="57">
        <f>H11/'סכום נכסי הקרן'!$C$41</f>
        <v>4.2459508915914778E-3</v>
      </c>
    </row>
    <row r="12" spans="1:19">
      <c r="A12" t="s">
        <v>774</v>
      </c>
      <c r="B12" t="s">
        <v>775</v>
      </c>
      <c r="C12" t="s">
        <v>649</v>
      </c>
      <c r="D12" t="s">
        <v>98</v>
      </c>
      <c r="E12" s="70">
        <v>45131</v>
      </c>
      <c r="F12" s="54">
        <v>284616.95903999999</v>
      </c>
      <c r="G12" s="54">
        <v>-1.8345130000000001</v>
      </c>
      <c r="H12" s="54">
        <v>-5.2213354449999994</v>
      </c>
      <c r="I12" s="55">
        <f t="shared" si="0"/>
        <v>-1.8054124964040682E-3</v>
      </c>
      <c r="J12" s="55">
        <f>H12/'סכום נכסי הקרן'!$C$41</f>
        <v>-1.5169659604309399E-5</v>
      </c>
    </row>
    <row r="13" spans="1:19">
      <c r="A13" t="s">
        <v>774</v>
      </c>
      <c r="B13" t="s">
        <v>776</v>
      </c>
      <c r="C13" t="s">
        <v>649</v>
      </c>
      <c r="D13" t="s">
        <v>98</v>
      </c>
      <c r="E13" s="70">
        <v>45131</v>
      </c>
      <c r="F13" s="54">
        <v>363827.016</v>
      </c>
      <c r="G13" s="54">
        <v>-1.8345130000000001</v>
      </c>
      <c r="H13" s="54">
        <v>-6.6744543350000001</v>
      </c>
      <c r="I13" s="55">
        <f t="shared" si="0"/>
        <v>-2.3078661369337295E-3</v>
      </c>
      <c r="J13" s="55">
        <f>H13/'סכום נכסי הקרן'!$C$41</f>
        <v>-1.9391437568604114E-5</v>
      </c>
    </row>
    <row r="14" spans="1:19">
      <c r="A14" t="s">
        <v>777</v>
      </c>
      <c r="B14" t="s">
        <v>778</v>
      </c>
      <c r="C14" t="s">
        <v>649</v>
      </c>
      <c r="D14" t="s">
        <v>98</v>
      </c>
      <c r="E14" s="70">
        <v>45131</v>
      </c>
      <c r="F14" s="54">
        <v>482477.03563499992</v>
      </c>
      <c r="G14" s="54">
        <v>-1.7487699999999999</v>
      </c>
      <c r="H14" s="54">
        <v>-8.437412557</v>
      </c>
      <c r="I14" s="55">
        <f t="shared" si="0"/>
        <v>-2.9174547830118206E-3</v>
      </c>
      <c r="J14" s="55">
        <f>H14/'סכום נכסי הקרן'!$C$41</f>
        <v>-2.451339849336491E-5</v>
      </c>
    </row>
    <row r="15" spans="1:19">
      <c r="A15" t="s">
        <v>779</v>
      </c>
      <c r="B15" t="s">
        <v>780</v>
      </c>
      <c r="C15" t="s">
        <v>649</v>
      </c>
      <c r="D15" t="s">
        <v>98</v>
      </c>
      <c r="E15" s="70">
        <v>45131</v>
      </c>
      <c r="F15" s="54">
        <v>285357.035087</v>
      </c>
      <c r="G15" s="54">
        <v>-1.720221</v>
      </c>
      <c r="H15" s="54">
        <v>-4.9087708819999998</v>
      </c>
      <c r="I15" s="55">
        <f t="shared" si="0"/>
        <v>-1.6973351713753416E-3</v>
      </c>
      <c r="J15" s="55">
        <f>H15/'סכום נכסי הקרן'!$C$41</f>
        <v>-1.4261558970855516E-5</v>
      </c>
    </row>
    <row r="16" spans="1:19">
      <c r="A16" t="s">
        <v>781</v>
      </c>
      <c r="B16" t="s">
        <v>782</v>
      </c>
      <c r="C16" t="s">
        <v>649</v>
      </c>
      <c r="D16" t="s">
        <v>98</v>
      </c>
      <c r="E16" s="70">
        <v>45288</v>
      </c>
      <c r="F16" s="54">
        <v>1440760</v>
      </c>
      <c r="G16" s="54">
        <v>-0.137409</v>
      </c>
      <c r="H16" s="54">
        <v>-1.9797400000000001</v>
      </c>
      <c r="I16" s="55">
        <f t="shared" si="0"/>
        <v>-6.8454658262834332E-4</v>
      </c>
      <c r="J16" s="55">
        <f>H16/'סכום נכסי הקרן'!$C$41</f>
        <v>-5.7517817465250971E-6</v>
      </c>
    </row>
    <row r="17" spans="1:10">
      <c r="A17" t="s">
        <v>783</v>
      </c>
      <c r="B17" t="s">
        <v>784</v>
      </c>
      <c r="C17" t="s">
        <v>649</v>
      </c>
      <c r="D17" t="s">
        <v>98</v>
      </c>
      <c r="E17" s="70">
        <v>45138</v>
      </c>
      <c r="F17" s="54">
        <v>608392.06828500004</v>
      </c>
      <c r="G17" s="54">
        <v>0.75822500000000004</v>
      </c>
      <c r="H17" s="54">
        <v>4.6129778210000003</v>
      </c>
      <c r="I17" s="55">
        <f t="shared" si="0"/>
        <v>1.5950570292593432E-3</v>
      </c>
      <c r="J17" s="55">
        <f>H17/'סכום נכסי הקרן'!$C$41</f>
        <v>1.340218494749458E-5</v>
      </c>
    </row>
    <row r="18" spans="1:10">
      <c r="A18" t="s">
        <v>785</v>
      </c>
      <c r="B18" t="s">
        <v>786</v>
      </c>
      <c r="C18" t="s">
        <v>649</v>
      </c>
      <c r="D18" t="s">
        <v>98</v>
      </c>
      <c r="E18" s="70">
        <v>45274</v>
      </c>
      <c r="F18" s="54">
        <v>243716.59594200001</v>
      </c>
      <c r="G18" s="54">
        <v>1.4278599999999999</v>
      </c>
      <c r="H18" s="54">
        <v>3.4799320090000001</v>
      </c>
      <c r="I18" s="55">
        <f t="shared" si="0"/>
        <v>1.2032769780576922E-3</v>
      </c>
      <c r="J18" s="55">
        <f>H18/'סכום נכסי הקרן'!$C$41</f>
        <v>1.011032226884066E-5</v>
      </c>
    </row>
    <row r="19" spans="1:10">
      <c r="A19" t="s">
        <v>787</v>
      </c>
      <c r="B19" t="s">
        <v>788</v>
      </c>
      <c r="C19" t="s">
        <v>649</v>
      </c>
      <c r="D19" t="s">
        <v>98</v>
      </c>
      <c r="E19" s="70">
        <v>45274</v>
      </c>
      <c r="F19" s="54">
        <v>243816.53167200004</v>
      </c>
      <c r="G19" s="54">
        <v>1.4682630000000001</v>
      </c>
      <c r="H19" s="54">
        <v>3.579867739</v>
      </c>
      <c r="I19" s="55">
        <f t="shared" si="0"/>
        <v>1.2378323552556922E-3</v>
      </c>
      <c r="J19" s="55">
        <f>H19/'סכום נכסי הקרן'!$C$41</f>
        <v>1.0400667722102028E-5</v>
      </c>
    </row>
    <row r="20" spans="1:10">
      <c r="A20" t="s">
        <v>789</v>
      </c>
      <c r="B20" t="s">
        <v>790</v>
      </c>
      <c r="C20" t="s">
        <v>649</v>
      </c>
      <c r="D20" t="s">
        <v>98</v>
      </c>
      <c r="E20" s="70">
        <v>45264</v>
      </c>
      <c r="F20" s="54">
        <v>393071.14539000002</v>
      </c>
      <c r="G20" s="54">
        <v>1.537382</v>
      </c>
      <c r="H20" s="54">
        <v>6.0430047510000007</v>
      </c>
      <c r="I20" s="55">
        <f t="shared" si="0"/>
        <v>2.0895260241768584E-3</v>
      </c>
      <c r="J20" s="55">
        <f>H20/'סכום נכסי הקרן'!$C$41</f>
        <v>1.7556873337390893E-5</v>
      </c>
    </row>
    <row r="21" spans="1:10">
      <c r="A21" t="s">
        <v>791</v>
      </c>
      <c r="B21" t="s">
        <v>792</v>
      </c>
      <c r="C21" t="s">
        <v>649</v>
      </c>
      <c r="D21" t="s">
        <v>98</v>
      </c>
      <c r="E21" s="70">
        <v>45264</v>
      </c>
      <c r="F21" s="54">
        <v>496153.76328000001</v>
      </c>
      <c r="G21" s="54">
        <v>1.564255</v>
      </c>
      <c r="H21" s="54">
        <v>7.7611096159999988</v>
      </c>
      <c r="I21" s="55">
        <f t="shared" si="0"/>
        <v>2.6836054557854935E-3</v>
      </c>
      <c r="J21" s="55">
        <f>H21/'סכום נכסי הקרן'!$C$41</f>
        <v>2.2548520827022337E-5</v>
      </c>
    </row>
    <row r="22" spans="1:10">
      <c r="A22" t="s">
        <v>793</v>
      </c>
      <c r="B22" t="s">
        <v>794</v>
      </c>
      <c r="C22" t="s">
        <v>649</v>
      </c>
      <c r="D22" t="s">
        <v>98</v>
      </c>
      <c r="E22" s="70">
        <v>45264</v>
      </c>
      <c r="F22" s="54">
        <v>327756.02013000002</v>
      </c>
      <c r="G22" s="54">
        <v>1.5964830000000001</v>
      </c>
      <c r="H22" s="54">
        <v>5.2325695969999995</v>
      </c>
      <c r="I22" s="55">
        <f t="shared" si="0"/>
        <v>1.8092969965709221E-3</v>
      </c>
      <c r="J22" s="55">
        <f>H22/'סכום נכסי הקרן'!$C$41</f>
        <v>1.5202298430827674E-5</v>
      </c>
    </row>
    <row r="23" spans="1:10">
      <c r="A23" t="s">
        <v>795</v>
      </c>
      <c r="B23" t="s">
        <v>796</v>
      </c>
      <c r="C23" t="s">
        <v>649</v>
      </c>
      <c r="D23" t="s">
        <v>98</v>
      </c>
      <c r="E23" s="70">
        <v>45258</v>
      </c>
      <c r="F23" s="54">
        <v>473375.91230800003</v>
      </c>
      <c r="G23" s="54">
        <v>1.573842</v>
      </c>
      <c r="H23" s="54">
        <v>7.4501874409999997</v>
      </c>
      <c r="I23" s="55">
        <f t="shared" si="0"/>
        <v>2.5760960291134958E-3</v>
      </c>
      <c r="J23" s="55">
        <f>H23/'סכום נכסי הקרן'!$C$41</f>
        <v>2.1645191859200866E-5</v>
      </c>
    </row>
    <row r="24" spans="1:10">
      <c r="A24" t="s">
        <v>797</v>
      </c>
      <c r="B24" t="s">
        <v>798</v>
      </c>
      <c r="C24" t="s">
        <v>649</v>
      </c>
      <c r="D24" t="s">
        <v>98</v>
      </c>
      <c r="E24" s="70">
        <v>45267</v>
      </c>
      <c r="F24" s="54">
        <v>3667800</v>
      </c>
      <c r="G24" s="54">
        <v>1.6617770000000001</v>
      </c>
      <c r="H24" s="54">
        <v>60.950650000000003</v>
      </c>
      <c r="I24" s="55">
        <f t="shared" si="0"/>
        <v>2.1075272089504802E-2</v>
      </c>
      <c r="J24" s="55">
        <f>H24/'סכום נכסי הקרן'!$C$41</f>
        <v>1.7708125112835015E-4</v>
      </c>
    </row>
    <row r="25" spans="1:10">
      <c r="A25" t="s">
        <v>799</v>
      </c>
      <c r="B25" t="s">
        <v>800</v>
      </c>
      <c r="C25" t="s">
        <v>649</v>
      </c>
      <c r="D25" t="s">
        <v>98</v>
      </c>
      <c r="E25" s="70">
        <v>45258</v>
      </c>
      <c r="F25" s="54">
        <v>421952.46974999999</v>
      </c>
      <c r="G25" s="54">
        <v>1.6988760000000001</v>
      </c>
      <c r="H25" s="54">
        <v>7.1684473649999996</v>
      </c>
      <c r="I25" s="55">
        <f t="shared" si="0"/>
        <v>2.4786770719700071E-3</v>
      </c>
      <c r="J25" s="55">
        <f>H25/'סכום נכסי הקרן'!$C$41</f>
        <v>2.0826646279275525E-5</v>
      </c>
    </row>
    <row r="26" spans="1:10">
      <c r="A26" t="s">
        <v>801</v>
      </c>
      <c r="B26" t="s">
        <v>802</v>
      </c>
      <c r="C26" t="s">
        <v>649</v>
      </c>
      <c r="D26" t="s">
        <v>98</v>
      </c>
      <c r="E26" s="70">
        <v>45258</v>
      </c>
      <c r="F26" s="54">
        <v>468836.07750000001</v>
      </c>
      <c r="G26" s="54">
        <v>1.6988760000000001</v>
      </c>
      <c r="H26" s="54">
        <v>7.9649415299999999</v>
      </c>
      <c r="I26" s="55">
        <f t="shared" si="0"/>
        <v>2.754085640132577E-3</v>
      </c>
      <c r="J26" s="55">
        <f>H26/'סכום נכסי הקרן'!$C$41</f>
        <v>2.314071812682154E-5</v>
      </c>
    </row>
    <row r="27" spans="1:10">
      <c r="A27" t="s">
        <v>803</v>
      </c>
      <c r="B27" t="s">
        <v>804</v>
      </c>
      <c r="C27" t="s">
        <v>649</v>
      </c>
      <c r="D27" t="s">
        <v>98</v>
      </c>
      <c r="E27" s="70">
        <v>45251</v>
      </c>
      <c r="F27" s="54">
        <v>81525.347739999997</v>
      </c>
      <c r="G27" s="54">
        <v>1.695227</v>
      </c>
      <c r="H27" s="54">
        <v>1.3820393479999997</v>
      </c>
      <c r="I27" s="55">
        <f t="shared" si="0"/>
        <v>4.7787604065751237E-4</v>
      </c>
      <c r="J27" s="55">
        <f>H27/'סכום נכסי הקרן'!$C$41</f>
        <v>4.0152690226018796E-6</v>
      </c>
    </row>
    <row r="28" spans="1:10">
      <c r="A28" t="s">
        <v>805</v>
      </c>
      <c r="B28" t="s">
        <v>806</v>
      </c>
      <c r="C28" t="s">
        <v>649</v>
      </c>
      <c r="D28" t="s">
        <v>98</v>
      </c>
      <c r="E28" s="70">
        <v>45251</v>
      </c>
      <c r="F28" s="54">
        <v>384707.46746299998</v>
      </c>
      <c r="G28" s="54">
        <v>1.7353780000000001</v>
      </c>
      <c r="H28" s="54">
        <v>6.6761298049999995</v>
      </c>
      <c r="I28" s="55">
        <f t="shared" si="0"/>
        <v>2.3084454742521633E-3</v>
      </c>
      <c r="J28" s="55">
        <f>H28/'סכום נכסי הקרן'!$C$41</f>
        <v>1.9396305348091747E-5</v>
      </c>
    </row>
    <row r="29" spans="1:10">
      <c r="A29" t="s">
        <v>807</v>
      </c>
      <c r="B29" t="s">
        <v>808</v>
      </c>
      <c r="C29" t="s">
        <v>649</v>
      </c>
      <c r="D29" t="s">
        <v>98</v>
      </c>
      <c r="E29" s="70">
        <v>45251</v>
      </c>
      <c r="F29" s="54">
        <v>163175.05994400001</v>
      </c>
      <c r="G29" s="54">
        <v>1.7701499999999999</v>
      </c>
      <c r="H29" s="54">
        <v>2.8884431589999999</v>
      </c>
      <c r="I29" s="55">
        <f t="shared" si="0"/>
        <v>9.9875432814898251E-4</v>
      </c>
      <c r="J29" s="55">
        <f>H29/'סכום נכסי הקרן'!$C$41</f>
        <v>8.3918568285792517E-6</v>
      </c>
    </row>
    <row r="30" spans="1:10">
      <c r="A30" t="s">
        <v>809</v>
      </c>
      <c r="B30" t="s">
        <v>810</v>
      </c>
      <c r="C30" t="s">
        <v>649</v>
      </c>
      <c r="D30" t="s">
        <v>98</v>
      </c>
      <c r="E30" s="70">
        <v>45251</v>
      </c>
      <c r="F30" s="54">
        <v>204018.79279500002</v>
      </c>
      <c r="G30" s="54">
        <v>1.794208</v>
      </c>
      <c r="H30" s="54">
        <v>3.660521803</v>
      </c>
      <c r="I30" s="55">
        <f t="shared" si="0"/>
        <v>1.2657205950681362E-3</v>
      </c>
      <c r="J30" s="55">
        <f>H30/'סכום נכסי הקרן'!$C$41</f>
        <v>1.0634993731122539E-5</v>
      </c>
    </row>
    <row r="31" spans="1:10">
      <c r="A31" t="s">
        <v>811</v>
      </c>
      <c r="B31" t="s">
        <v>812</v>
      </c>
      <c r="C31" t="s">
        <v>649</v>
      </c>
      <c r="D31" t="s">
        <v>98</v>
      </c>
      <c r="E31" s="70">
        <v>45132</v>
      </c>
      <c r="F31" s="54">
        <v>594621.05265299999</v>
      </c>
      <c r="G31" s="54">
        <v>1.3763749999999999</v>
      </c>
      <c r="H31" s="54">
        <v>8.1842132010000004</v>
      </c>
      <c r="I31" s="55">
        <f t="shared" si="0"/>
        <v>2.8299045219303165E-3</v>
      </c>
      <c r="J31" s="55">
        <f>H31/'סכום נכסי הקרן'!$C$41</f>
        <v>2.3777772888955892E-5</v>
      </c>
    </row>
    <row r="32" spans="1:10">
      <c r="A32" t="s">
        <v>813</v>
      </c>
      <c r="B32" t="s">
        <v>814</v>
      </c>
      <c r="C32" t="s">
        <v>649</v>
      </c>
      <c r="D32" t="s">
        <v>98</v>
      </c>
      <c r="E32" s="70">
        <v>45132</v>
      </c>
      <c r="F32" s="54">
        <v>326554.432936</v>
      </c>
      <c r="G32" s="54">
        <v>1.384423</v>
      </c>
      <c r="H32" s="54">
        <v>4.5208950410000002</v>
      </c>
      <c r="I32" s="55">
        <f t="shared" si="0"/>
        <v>1.5632170137179499E-3</v>
      </c>
      <c r="J32" s="55">
        <f>H32/'סכום נכסי הקרן'!$C$41</f>
        <v>1.313465484092842E-5</v>
      </c>
    </row>
    <row r="33" spans="1:10">
      <c r="A33" t="s">
        <v>815</v>
      </c>
      <c r="B33" t="s">
        <v>816</v>
      </c>
      <c r="C33" t="s">
        <v>649</v>
      </c>
      <c r="D33" t="s">
        <v>98</v>
      </c>
      <c r="E33" s="70">
        <v>45133</v>
      </c>
      <c r="F33" s="54">
        <v>318563.76705299999</v>
      </c>
      <c r="G33" s="54">
        <v>1.4326080000000001</v>
      </c>
      <c r="H33" s="54">
        <v>4.5637709470000001</v>
      </c>
      <c r="I33" s="55">
        <f t="shared" si="0"/>
        <v>1.5780424730860458E-3</v>
      </c>
      <c r="J33" s="55">
        <f>H33/'סכום נכסי הקרן'!$C$41</f>
        <v>1.3259223144592803E-5</v>
      </c>
    </row>
    <row r="34" spans="1:10">
      <c r="A34" t="s">
        <v>817</v>
      </c>
      <c r="B34" t="s">
        <v>818</v>
      </c>
      <c r="C34" t="s">
        <v>649</v>
      </c>
      <c r="D34" t="s">
        <v>98</v>
      </c>
      <c r="E34" s="70">
        <v>45132</v>
      </c>
      <c r="F34" s="54">
        <v>245182.31998199999</v>
      </c>
      <c r="G34" s="54">
        <v>1.491611</v>
      </c>
      <c r="H34" s="54">
        <v>3.6571665609999999</v>
      </c>
      <c r="I34" s="55">
        <f t="shared" si="0"/>
        <v>1.2645604329029067E-3</v>
      </c>
      <c r="J34" s="55">
        <f>H34/'סכום נכסי הקרן'!$C$41</f>
        <v>1.062524567345296E-5</v>
      </c>
    </row>
    <row r="35" spans="1:10">
      <c r="A35" t="s">
        <v>819</v>
      </c>
      <c r="B35" t="s">
        <v>820</v>
      </c>
      <c r="C35" t="s">
        <v>649</v>
      </c>
      <c r="D35" t="s">
        <v>98</v>
      </c>
      <c r="E35" s="70">
        <v>45272</v>
      </c>
      <c r="F35" s="54">
        <v>163494.85428</v>
      </c>
      <c r="G35" s="54">
        <v>2.0410910000000002</v>
      </c>
      <c r="H35" s="54">
        <v>3.3370783250000002</v>
      </c>
      <c r="I35" s="55">
        <f t="shared" si="0"/>
        <v>1.153881602302255E-3</v>
      </c>
      <c r="J35" s="55">
        <f>H35/'סכום נכסי הקרן'!$C$41</f>
        <v>9.6952863489445825E-6</v>
      </c>
    </row>
    <row r="36" spans="1:10">
      <c r="A36" t="s">
        <v>821</v>
      </c>
      <c r="B36" t="s">
        <v>822</v>
      </c>
      <c r="C36" t="s">
        <v>649</v>
      </c>
      <c r="D36" t="s">
        <v>98</v>
      </c>
      <c r="E36" s="70">
        <v>45250</v>
      </c>
      <c r="F36" s="54">
        <v>139034.80708500001</v>
      </c>
      <c r="G36" s="54">
        <v>1.9945440000000001</v>
      </c>
      <c r="H36" s="54">
        <v>2.77311022</v>
      </c>
      <c r="I36" s="55">
        <f t="shared" si="0"/>
        <v>9.5887496557766846E-4</v>
      </c>
      <c r="J36" s="55">
        <f>H36/'סכום נכסי הקרן'!$C$41</f>
        <v>8.0567775286139577E-6</v>
      </c>
    </row>
    <row r="37" spans="1:10">
      <c r="A37" t="s">
        <v>823</v>
      </c>
      <c r="B37" t="s">
        <v>824</v>
      </c>
      <c r="C37" t="s">
        <v>649</v>
      </c>
      <c r="D37" t="s">
        <v>98</v>
      </c>
      <c r="E37" s="70">
        <v>45271</v>
      </c>
      <c r="F37" s="54">
        <v>474521.49556800001</v>
      </c>
      <c r="G37" s="54">
        <v>2.1030929999999999</v>
      </c>
      <c r="H37" s="54">
        <v>9.9796288569999998</v>
      </c>
      <c r="I37" s="55">
        <f t="shared" si="0"/>
        <v>3.4507161697791377E-3</v>
      </c>
      <c r="J37" s="55">
        <f>H37/'סכום נכסי הקרן'!$C$41</f>
        <v>2.8994033103734689E-5</v>
      </c>
    </row>
    <row r="38" spans="1:10">
      <c r="A38" t="s">
        <v>825</v>
      </c>
      <c r="B38" t="s">
        <v>826</v>
      </c>
      <c r="C38" t="s">
        <v>649</v>
      </c>
      <c r="D38" t="s">
        <v>98</v>
      </c>
      <c r="E38" s="70">
        <v>45271</v>
      </c>
      <c r="F38" s="54">
        <v>613688.66197500005</v>
      </c>
      <c r="G38" s="54">
        <v>2.1163780000000001</v>
      </c>
      <c r="H38" s="54">
        <v>12.987972262</v>
      </c>
      <c r="I38" s="55">
        <f t="shared" si="0"/>
        <v>4.4909291256547898E-3</v>
      </c>
      <c r="J38" s="55">
        <f>H38/'סכום נכסי הקרן'!$C$41</f>
        <v>3.7734238728795638E-5</v>
      </c>
    </row>
    <row r="39" spans="1:10">
      <c r="A39" t="s">
        <v>827</v>
      </c>
      <c r="B39" t="s">
        <v>828</v>
      </c>
      <c r="C39" t="s">
        <v>649</v>
      </c>
      <c r="D39" t="s">
        <v>98</v>
      </c>
      <c r="E39" s="70">
        <v>45250</v>
      </c>
      <c r="F39" s="54">
        <v>695796.96814000001</v>
      </c>
      <c r="G39" s="54">
        <v>2.0822859999999999</v>
      </c>
      <c r="H39" s="54">
        <v>14.488483796000001</v>
      </c>
      <c r="I39" s="55">
        <f t="shared" si="0"/>
        <v>5.0097700051612475E-3</v>
      </c>
      <c r="J39" s="55">
        <f>H39/'סכום נכסי הקרן'!$C$41</f>
        <v>4.2093707574053892E-5</v>
      </c>
    </row>
    <row r="40" spans="1:10">
      <c r="A40" t="s">
        <v>829</v>
      </c>
      <c r="B40" t="s">
        <v>830</v>
      </c>
      <c r="C40" t="s">
        <v>649</v>
      </c>
      <c r="D40" t="s">
        <v>98</v>
      </c>
      <c r="E40" s="70">
        <v>45252</v>
      </c>
      <c r="F40" s="54">
        <v>286815.54509999999</v>
      </c>
      <c r="G40" s="54">
        <v>2.2230240000000001</v>
      </c>
      <c r="H40" s="54">
        <v>6.3759795229999998</v>
      </c>
      <c r="I40" s="55">
        <f t="shared" si="0"/>
        <v>2.2046607096780106E-3</v>
      </c>
      <c r="J40" s="55">
        <f>H40/'סכום נכסי הקרן'!$C$41</f>
        <v>1.8524272195646496E-5</v>
      </c>
    </row>
    <row r="41" spans="1:10">
      <c r="A41" t="s">
        <v>831</v>
      </c>
      <c r="B41" t="s">
        <v>832</v>
      </c>
      <c r="C41" t="s">
        <v>649</v>
      </c>
      <c r="D41" t="s">
        <v>98</v>
      </c>
      <c r="E41" s="70">
        <v>45252</v>
      </c>
      <c r="F41" s="54">
        <v>405396.29655000003</v>
      </c>
      <c r="G41" s="54">
        <v>2.2230240000000001</v>
      </c>
      <c r="H41" s="54">
        <v>9.0120585489999989</v>
      </c>
      <c r="I41" s="55">
        <f t="shared" si="0"/>
        <v>3.1161535768153875E-3</v>
      </c>
      <c r="J41" s="55">
        <f>H41/'סכום נכסי הקרן'!$C$41</f>
        <v>2.6182930011392226E-5</v>
      </c>
    </row>
    <row r="42" spans="1:10">
      <c r="A42" t="s">
        <v>833</v>
      </c>
      <c r="B42" t="s">
        <v>834</v>
      </c>
      <c r="C42" t="s">
        <v>649</v>
      </c>
      <c r="D42" t="s">
        <v>98</v>
      </c>
      <c r="E42" s="70">
        <v>45252</v>
      </c>
      <c r="F42" s="54">
        <v>263978.98379999999</v>
      </c>
      <c r="G42" s="54">
        <v>2.2230240000000001</v>
      </c>
      <c r="H42" s="54">
        <v>5.8683171949999995</v>
      </c>
      <c r="I42" s="55">
        <f t="shared" si="0"/>
        <v>2.0291232594261848E-3</v>
      </c>
      <c r="J42" s="55">
        <f>H42/'סכום נכסי הקרן'!$C$41</f>
        <v>1.7049349775738408E-5</v>
      </c>
    </row>
    <row r="43" spans="1:10">
      <c r="A43" t="s">
        <v>833</v>
      </c>
      <c r="B43" t="s">
        <v>835</v>
      </c>
      <c r="C43" t="s">
        <v>649</v>
      </c>
      <c r="D43" t="s">
        <v>98</v>
      </c>
      <c r="E43" s="70">
        <v>45252</v>
      </c>
      <c r="F43" s="54">
        <v>614604.73950000003</v>
      </c>
      <c r="G43" s="54">
        <v>2.2230240000000001</v>
      </c>
      <c r="H43" s="54">
        <v>13.662813263</v>
      </c>
      <c r="I43" s="55">
        <f t="shared" si="0"/>
        <v>4.7242729491124361E-3</v>
      </c>
      <c r="J43" s="55">
        <f>H43/'סכום נכסי הקרן'!$C$41</f>
        <v>3.9694868989010879E-5</v>
      </c>
    </row>
    <row r="44" spans="1:10">
      <c r="A44" t="s">
        <v>836</v>
      </c>
      <c r="B44" t="s">
        <v>837</v>
      </c>
      <c r="C44" t="s">
        <v>649</v>
      </c>
      <c r="D44" t="s">
        <v>98</v>
      </c>
      <c r="E44" s="70">
        <v>45252</v>
      </c>
      <c r="F44" s="54">
        <v>327789.19439999998</v>
      </c>
      <c r="G44" s="54">
        <v>2.2230240000000001</v>
      </c>
      <c r="H44" s="54">
        <v>7.2868337399999987</v>
      </c>
      <c r="I44" s="55">
        <f t="shared" si="0"/>
        <v>2.5196122394344255E-3</v>
      </c>
      <c r="J44" s="55">
        <f>H44/'סכום נכסי הקרן'!$C$41</f>
        <v>2.117059679336438E-5</v>
      </c>
    </row>
    <row r="45" spans="1:10">
      <c r="A45" t="s">
        <v>838</v>
      </c>
      <c r="B45" t="s">
        <v>839</v>
      </c>
      <c r="C45" t="s">
        <v>649</v>
      </c>
      <c r="D45" t="s">
        <v>98</v>
      </c>
      <c r="E45" s="70">
        <v>45253</v>
      </c>
      <c r="F45" s="54">
        <v>409814.22078999993</v>
      </c>
      <c r="G45" s="54">
        <v>2.2199520000000001</v>
      </c>
      <c r="H45" s="54">
        <v>9.0976788279999994</v>
      </c>
      <c r="I45" s="55">
        <f t="shared" si="0"/>
        <v>3.1457590145966799E-3</v>
      </c>
      <c r="J45" s="55">
        <f>H45/'סכום נכסי הקרן'!$C$41</f>
        <v>2.6431684473030919E-5</v>
      </c>
    </row>
    <row r="46" spans="1:10">
      <c r="A46" t="s">
        <v>840</v>
      </c>
      <c r="B46" t="s">
        <v>841</v>
      </c>
      <c r="C46" t="s">
        <v>649</v>
      </c>
      <c r="D46" t="s">
        <v>98</v>
      </c>
      <c r="E46" s="70">
        <v>45265</v>
      </c>
      <c r="F46" s="54">
        <v>160403.25766500001</v>
      </c>
      <c r="G46" s="54">
        <v>2.267887</v>
      </c>
      <c r="H46" s="54">
        <v>3.6377646349999999</v>
      </c>
      <c r="I46" s="55">
        <f t="shared" si="0"/>
        <v>1.257851712495324E-3</v>
      </c>
      <c r="J46" s="55">
        <f>H46/'סכום נכסי הקרן'!$C$41</f>
        <v>1.0568876835214489E-5</v>
      </c>
    </row>
    <row r="47" spans="1:10">
      <c r="A47" t="s">
        <v>842</v>
      </c>
      <c r="B47" t="s">
        <v>843</v>
      </c>
      <c r="C47" t="s">
        <v>649</v>
      </c>
      <c r="D47" t="s">
        <v>98</v>
      </c>
      <c r="E47" s="70">
        <v>45252</v>
      </c>
      <c r="F47" s="54">
        <v>318660.29820399999</v>
      </c>
      <c r="G47" s="54">
        <v>2.319293</v>
      </c>
      <c r="H47" s="54">
        <v>7.390664965</v>
      </c>
      <c r="I47" s="55">
        <f t="shared" si="0"/>
        <v>2.5555145853201808E-3</v>
      </c>
      <c r="J47" s="55">
        <f>H47/'סכום נכסי הקרן'!$C$41</f>
        <v>2.1472259913104521E-5</v>
      </c>
    </row>
    <row r="48" spans="1:10">
      <c r="A48" t="s">
        <v>842</v>
      </c>
      <c r="B48" t="s">
        <v>844</v>
      </c>
      <c r="C48" t="s">
        <v>649</v>
      </c>
      <c r="D48" t="s">
        <v>98</v>
      </c>
      <c r="E48" s="70">
        <v>45252</v>
      </c>
      <c r="F48" s="54">
        <v>369142.59947399999</v>
      </c>
      <c r="G48" s="54">
        <v>2.319293</v>
      </c>
      <c r="H48" s="54">
        <v>8.5614972980000008</v>
      </c>
      <c r="I48" s="55">
        <f t="shared" si="0"/>
        <v>2.9603603086908866E-3</v>
      </c>
      <c r="J48" s="55">
        <f>H48/'סכום נכסי הקרן'!$C$41</f>
        <v>2.487390459432064E-5</v>
      </c>
    </row>
    <row r="49" spans="1:10">
      <c r="A49" t="s">
        <v>845</v>
      </c>
      <c r="B49" t="s">
        <v>846</v>
      </c>
      <c r="C49" t="s">
        <v>649</v>
      </c>
      <c r="D49" t="s">
        <v>98</v>
      </c>
      <c r="E49" s="70">
        <v>45265</v>
      </c>
      <c r="F49" s="54">
        <v>582456.52555599995</v>
      </c>
      <c r="G49" s="54">
        <v>2.3245809999999998</v>
      </c>
      <c r="H49" s="54">
        <v>13.539675431999999</v>
      </c>
      <c r="I49" s="55">
        <f t="shared" si="0"/>
        <v>4.6816948421876297E-3</v>
      </c>
      <c r="J49" s="55">
        <f>H49/'סכום נכסי הקרן'!$C$41</f>
        <v>3.9337113966304614E-5</v>
      </c>
    </row>
    <row r="50" spans="1:10">
      <c r="A50" t="s">
        <v>847</v>
      </c>
      <c r="B50" t="s">
        <v>848</v>
      </c>
      <c r="C50" t="s">
        <v>649</v>
      </c>
      <c r="D50" t="s">
        <v>98</v>
      </c>
      <c r="E50" s="70">
        <v>45252</v>
      </c>
      <c r="F50" s="54">
        <v>123077.513877</v>
      </c>
      <c r="G50" s="54">
        <v>2.3430870000000001</v>
      </c>
      <c r="H50" s="54">
        <v>2.8838131370000002</v>
      </c>
      <c r="I50" s="55">
        <f t="shared" si="0"/>
        <v>9.9715337765164756E-4</v>
      </c>
      <c r="J50" s="55">
        <f>H50/'סכום נכסי הקרן'!$C$41</f>
        <v>8.3784051248072364E-6</v>
      </c>
    </row>
    <row r="51" spans="1:10">
      <c r="A51" t="s">
        <v>849</v>
      </c>
      <c r="B51" t="s">
        <v>850</v>
      </c>
      <c r="C51" t="s">
        <v>649</v>
      </c>
      <c r="D51" t="s">
        <v>98</v>
      </c>
      <c r="E51" s="70">
        <v>45253</v>
      </c>
      <c r="F51" s="54">
        <v>410280.58752999996</v>
      </c>
      <c r="G51" s="54">
        <v>2.3008690000000001</v>
      </c>
      <c r="H51" s="54">
        <v>9.4400178879999999</v>
      </c>
      <c r="I51" s="55">
        <f t="shared" si="0"/>
        <v>3.2641316461660781E-3</v>
      </c>
      <c r="J51" s="55">
        <f>H51/'סכום נכסי הקרן'!$C$41</f>
        <v>2.7426289601194498E-5</v>
      </c>
    </row>
    <row r="52" spans="1:10">
      <c r="A52" t="s">
        <v>851</v>
      </c>
      <c r="B52" t="s">
        <v>852</v>
      </c>
      <c r="C52" t="s">
        <v>649</v>
      </c>
      <c r="D52" t="s">
        <v>98</v>
      </c>
      <c r="E52" s="70">
        <v>45252</v>
      </c>
      <c r="F52" s="54">
        <v>328322.18495999998</v>
      </c>
      <c r="G52" s="54">
        <v>2.3774359999999999</v>
      </c>
      <c r="H52" s="54">
        <v>7.8056496829999995</v>
      </c>
      <c r="I52" s="55">
        <f t="shared" si="0"/>
        <v>2.6990063420912146E-3</v>
      </c>
      <c r="J52" s="55">
        <f>H52/'סכום נכסי הקרן'!$C$41</f>
        <v>2.2677924053890314E-5</v>
      </c>
    </row>
    <row r="53" spans="1:10">
      <c r="A53" t="s">
        <v>853</v>
      </c>
      <c r="B53" t="s">
        <v>854</v>
      </c>
      <c r="C53" t="s">
        <v>649</v>
      </c>
      <c r="D53" t="s">
        <v>98</v>
      </c>
      <c r="E53" s="70">
        <v>45257</v>
      </c>
      <c r="F53" s="54">
        <v>328775.22693599999</v>
      </c>
      <c r="G53" s="54">
        <v>2.5205790000000001</v>
      </c>
      <c r="H53" s="54">
        <v>8.2870408940000004</v>
      </c>
      <c r="I53" s="55">
        <f t="shared" si="0"/>
        <v>2.8654598705330154E-3</v>
      </c>
      <c r="J53" s="55">
        <f>H53/'סכום נכסי הקרן'!$C$41</f>
        <v>2.4076520425316568E-5</v>
      </c>
    </row>
    <row r="54" spans="1:10">
      <c r="A54" t="s">
        <v>855</v>
      </c>
      <c r="B54" t="s">
        <v>856</v>
      </c>
      <c r="C54" t="s">
        <v>649</v>
      </c>
      <c r="D54" t="s">
        <v>98</v>
      </c>
      <c r="E54" s="70">
        <v>45257</v>
      </c>
      <c r="F54" s="54">
        <v>164782.9148</v>
      </c>
      <c r="G54" s="54">
        <v>2.7544249999999999</v>
      </c>
      <c r="H54" s="54">
        <v>4.5388217790000001</v>
      </c>
      <c r="I54" s="55">
        <f t="shared" si="0"/>
        <v>1.5694156495163747E-3</v>
      </c>
      <c r="J54" s="55">
        <f>H54/'סכום נכסי הקרן'!$C$41</f>
        <v>1.3186737783336584E-5</v>
      </c>
    </row>
    <row r="55" spans="1:10">
      <c r="A55" t="s">
        <v>855</v>
      </c>
      <c r="B55" t="s">
        <v>857</v>
      </c>
      <c r="C55" t="s">
        <v>649</v>
      </c>
      <c r="D55" t="s">
        <v>98</v>
      </c>
      <c r="E55" s="70">
        <v>45257</v>
      </c>
      <c r="F55" s="54">
        <v>236973.00375</v>
      </c>
      <c r="G55" s="54">
        <v>2.7544249999999999</v>
      </c>
      <c r="H55" s="54">
        <v>6.5272436140000005</v>
      </c>
      <c r="I55" s="55">
        <f t="shared" si="0"/>
        <v>2.2569642023429226E-3</v>
      </c>
      <c r="J55" s="55">
        <f>H55/'סכום נכסי הקרן'!$C$41</f>
        <v>1.896374305420293E-5</v>
      </c>
    </row>
    <row r="56" spans="1:10">
      <c r="A56" t="s">
        <v>858</v>
      </c>
      <c r="B56" t="s">
        <v>859</v>
      </c>
      <c r="C56" t="s">
        <v>649</v>
      </c>
      <c r="D56" t="s">
        <v>98</v>
      </c>
      <c r="E56" s="70">
        <v>45257</v>
      </c>
      <c r="F56" s="54">
        <v>164929.487204</v>
      </c>
      <c r="G56" s="54">
        <v>2.8408470000000001</v>
      </c>
      <c r="H56" s="54">
        <v>4.6853941830000005</v>
      </c>
      <c r="I56" s="55">
        <f t="shared" si="0"/>
        <v>1.6200968694067752E-3</v>
      </c>
      <c r="J56" s="55">
        <f>H56/'סכום נכסי הקרן'!$C$41</f>
        <v>1.3612577781453259E-5</v>
      </c>
    </row>
    <row r="57" spans="1:10">
      <c r="A57" t="s">
        <v>860</v>
      </c>
      <c r="B57" t="s">
        <v>861</v>
      </c>
      <c r="C57" t="s">
        <v>649</v>
      </c>
      <c r="D57" t="s">
        <v>98</v>
      </c>
      <c r="E57" s="70">
        <v>45257</v>
      </c>
      <c r="F57" s="54">
        <v>332280.86314500001</v>
      </c>
      <c r="G57" s="54">
        <v>2.9062160000000001</v>
      </c>
      <c r="H57" s="54">
        <v>9.656798985</v>
      </c>
      <c r="I57" s="55">
        <f t="shared" si="0"/>
        <v>3.3390893472428724E-3</v>
      </c>
      <c r="J57" s="55">
        <f>H57/'סכום נכסי הקרן'!$C$41</f>
        <v>2.8056108444434666E-5</v>
      </c>
    </row>
    <row r="58" spans="1:10">
      <c r="A58" t="s">
        <v>862</v>
      </c>
      <c r="B58" t="s">
        <v>863</v>
      </c>
      <c r="C58" t="s">
        <v>649</v>
      </c>
      <c r="D58" t="s">
        <v>98</v>
      </c>
      <c r="E58" s="70">
        <v>45257</v>
      </c>
      <c r="F58" s="54">
        <v>189884.9988</v>
      </c>
      <c r="G58" s="54">
        <v>2.9114420000000001</v>
      </c>
      <c r="H58" s="54">
        <v>5.5283907010000002</v>
      </c>
      <c r="I58" s="55">
        <f t="shared" si="0"/>
        <v>1.9115848352833512E-3</v>
      </c>
      <c r="J58" s="55">
        <f>H58/'סכום נכסי הקרן'!$C$41</f>
        <v>1.6061753928127374E-5</v>
      </c>
    </row>
    <row r="59" spans="1:10">
      <c r="A59" t="s">
        <v>862</v>
      </c>
      <c r="B59" t="s">
        <v>864</v>
      </c>
      <c r="C59" t="s">
        <v>649</v>
      </c>
      <c r="D59" t="s">
        <v>98</v>
      </c>
      <c r="E59" s="70">
        <v>45257</v>
      </c>
      <c r="F59" s="54">
        <v>82524.705040000001</v>
      </c>
      <c r="G59" s="54">
        <v>2.9114420000000001</v>
      </c>
      <c r="H59" s="54">
        <v>2.402658529</v>
      </c>
      <c r="I59" s="55">
        <f t="shared" si="0"/>
        <v>8.307816608492996E-4</v>
      </c>
      <c r="J59" s="55">
        <f>H59/'סכום נכסי הקרן'!$C$41</f>
        <v>6.980496161230788E-6</v>
      </c>
    </row>
    <row r="60" spans="1:10">
      <c r="A60" t="s">
        <v>865</v>
      </c>
      <c r="B60" t="s">
        <v>866</v>
      </c>
      <c r="C60" t="s">
        <v>649</v>
      </c>
      <c r="D60" t="s">
        <v>98</v>
      </c>
      <c r="E60" s="70">
        <v>45245</v>
      </c>
      <c r="F60" s="54">
        <v>332026.46935199999</v>
      </c>
      <c r="G60" s="54">
        <v>3.4153419999999999</v>
      </c>
      <c r="H60" s="54">
        <v>11.339839021</v>
      </c>
      <c r="I60" s="55">
        <f t="shared" si="0"/>
        <v>3.9210442024614793E-3</v>
      </c>
      <c r="J60" s="55">
        <f>H60/'סכום נכסי הקרן'!$C$41</f>
        <v>3.2945881322557926E-5</v>
      </c>
    </row>
    <row r="61" spans="1:10">
      <c r="A61" t="s">
        <v>867</v>
      </c>
      <c r="B61" t="s">
        <v>868</v>
      </c>
      <c r="C61" t="s">
        <v>649</v>
      </c>
      <c r="D61" t="s">
        <v>98</v>
      </c>
      <c r="E61" s="70">
        <v>45245</v>
      </c>
      <c r="F61" s="54">
        <v>415088.60654000001</v>
      </c>
      <c r="G61" s="54">
        <v>3.4282599999999999</v>
      </c>
      <c r="H61" s="54">
        <v>14.230318626000001</v>
      </c>
      <c r="I61" s="55">
        <f t="shared" si="0"/>
        <v>4.9205026847670714E-3</v>
      </c>
      <c r="J61" s="55">
        <f>H61/'סכום נכסי הקרן'!$C$41</f>
        <v>4.1343654682060727E-5</v>
      </c>
    </row>
    <row r="62" spans="1:10">
      <c r="A62" t="s">
        <v>869</v>
      </c>
      <c r="B62" t="s">
        <v>870</v>
      </c>
      <c r="C62" t="s">
        <v>649</v>
      </c>
      <c r="D62" t="s">
        <v>98</v>
      </c>
      <c r="E62" s="70">
        <v>45160</v>
      </c>
      <c r="F62" s="54">
        <v>290779.66239000001</v>
      </c>
      <c r="G62" s="54">
        <v>3.11198</v>
      </c>
      <c r="H62" s="54">
        <v>9.0490045530000014</v>
      </c>
      <c r="I62" s="55">
        <f t="shared" si="0"/>
        <v>3.1289286183763879E-3</v>
      </c>
      <c r="J62" s="55">
        <f>H62/'סכום נכסי הקרן'!$C$41</f>
        <v>2.6290270041605414E-5</v>
      </c>
    </row>
    <row r="63" spans="1:10">
      <c r="A63" t="s">
        <v>871</v>
      </c>
      <c r="B63" t="s">
        <v>872</v>
      </c>
      <c r="C63" t="s">
        <v>649</v>
      </c>
      <c r="D63" t="s">
        <v>98</v>
      </c>
      <c r="E63" s="70">
        <v>45245</v>
      </c>
      <c r="F63" s="54">
        <v>166248.63884</v>
      </c>
      <c r="G63" s="54">
        <v>3.5521029999999998</v>
      </c>
      <c r="H63" s="54">
        <v>5.9053236739999999</v>
      </c>
      <c r="I63" s="55">
        <f t="shared" si="0"/>
        <v>2.0419192117909187E-3</v>
      </c>
      <c r="J63" s="55">
        <f>H63/'סכום נכסי הקרן'!$C$41</f>
        <v>1.7156865505286411E-5</v>
      </c>
    </row>
    <row r="64" spans="1:10">
      <c r="A64" t="s">
        <v>873</v>
      </c>
      <c r="B64" t="s">
        <v>874</v>
      </c>
      <c r="C64" t="s">
        <v>649</v>
      </c>
      <c r="D64" t="s">
        <v>98</v>
      </c>
      <c r="E64" s="70">
        <v>45246</v>
      </c>
      <c r="F64" s="54">
        <v>249379.62064199999</v>
      </c>
      <c r="G64" s="54">
        <v>3.5589430000000002</v>
      </c>
      <c r="H64" s="54">
        <v>8.8752788569999996</v>
      </c>
      <c r="I64" s="55">
        <f t="shared" si="0"/>
        <v>3.0688584417312066E-3</v>
      </c>
      <c r="J64" s="55">
        <f>H64/'סכום נכסי הקרן'!$C$41</f>
        <v>2.5785540992763053E-5</v>
      </c>
    </row>
    <row r="65" spans="1:10">
      <c r="A65" t="s">
        <v>875</v>
      </c>
      <c r="B65" t="s">
        <v>876</v>
      </c>
      <c r="C65" t="s">
        <v>649</v>
      </c>
      <c r="D65" t="s">
        <v>98</v>
      </c>
      <c r="E65" s="70">
        <v>45155</v>
      </c>
      <c r="F65" s="54">
        <v>498839.18986799999</v>
      </c>
      <c r="G65" s="54">
        <v>3.170544</v>
      </c>
      <c r="H65" s="54">
        <v>15.815917506</v>
      </c>
      <c r="I65" s="55">
        <f t="shared" si="0"/>
        <v>5.4687647266126313E-3</v>
      </c>
      <c r="J65" s="55">
        <f>H65/'סכום נכסי הקרן'!$C$41</f>
        <v>4.5950329647103931E-5</v>
      </c>
    </row>
    <row r="66" spans="1:10">
      <c r="A66" t="s">
        <v>877</v>
      </c>
      <c r="B66" t="s">
        <v>878</v>
      </c>
      <c r="C66" t="s">
        <v>649</v>
      </c>
      <c r="D66" t="s">
        <v>98</v>
      </c>
      <c r="E66" s="70">
        <v>45245</v>
      </c>
      <c r="F66" s="54">
        <v>141349.09651199999</v>
      </c>
      <c r="G66" s="54">
        <v>3.5778639999999999</v>
      </c>
      <c r="H66" s="54">
        <v>5.0572786189999999</v>
      </c>
      <c r="I66" s="55">
        <f t="shared" si="0"/>
        <v>1.7486855829734397E-3</v>
      </c>
      <c r="J66" s="55">
        <f>H66/'סכום נכסי הקרן'!$C$41</f>
        <v>1.4693021734094299E-5</v>
      </c>
    </row>
    <row r="67" spans="1:10">
      <c r="A67" t="s">
        <v>879</v>
      </c>
      <c r="B67" t="s">
        <v>880</v>
      </c>
      <c r="C67" t="s">
        <v>649</v>
      </c>
      <c r="D67" t="s">
        <v>98</v>
      </c>
      <c r="E67" s="70">
        <v>45155</v>
      </c>
      <c r="F67" s="54">
        <v>498879.16415999999</v>
      </c>
      <c r="G67" s="54">
        <v>3.1783030000000001</v>
      </c>
      <c r="H67" s="54">
        <v>15.855891798</v>
      </c>
      <c r="I67" s="55">
        <f t="shared" si="0"/>
        <v>5.4825868774918312E-3</v>
      </c>
      <c r="J67" s="55">
        <f>H67/'סכום נכסי הקרן'!$C$41</f>
        <v>4.6066467828408482E-5</v>
      </c>
    </row>
    <row r="68" spans="1:10">
      <c r="A68" t="s">
        <v>881</v>
      </c>
      <c r="B68" t="s">
        <v>882</v>
      </c>
      <c r="C68" t="s">
        <v>649</v>
      </c>
      <c r="D68" t="s">
        <v>98</v>
      </c>
      <c r="E68" s="70">
        <v>45160</v>
      </c>
      <c r="F68" s="54">
        <v>415732.63679999998</v>
      </c>
      <c r="G68" s="54">
        <v>3.1896149999999999</v>
      </c>
      <c r="H68" s="54">
        <v>13.260268478000002</v>
      </c>
      <c r="I68" s="55">
        <f t="shared" si="0"/>
        <v>4.5850826226419856E-3</v>
      </c>
      <c r="J68" s="55">
        <f>H68/'סכום נכסי הקרן'!$C$41</f>
        <v>3.8525346856548103E-5</v>
      </c>
    </row>
    <row r="69" spans="1:10">
      <c r="A69" t="s">
        <v>883</v>
      </c>
      <c r="B69" t="s">
        <v>884</v>
      </c>
      <c r="C69" t="s">
        <v>649</v>
      </c>
      <c r="D69" t="s">
        <v>98</v>
      </c>
      <c r="E69" s="70">
        <v>45160</v>
      </c>
      <c r="F69" s="54">
        <v>415732.63679999998</v>
      </c>
      <c r="G69" s="54">
        <v>3.1896149999999999</v>
      </c>
      <c r="H69" s="54">
        <v>13.260268478000002</v>
      </c>
      <c r="I69" s="55">
        <f t="shared" si="0"/>
        <v>4.5850826226419856E-3</v>
      </c>
      <c r="J69" s="55">
        <f>H69/'סכום נכסי הקרן'!$C$41</f>
        <v>3.8525346856548103E-5</v>
      </c>
    </row>
    <row r="70" spans="1:10">
      <c r="A70" t="s">
        <v>885</v>
      </c>
      <c r="B70" t="s">
        <v>886</v>
      </c>
      <c r="C70" t="s">
        <v>649</v>
      </c>
      <c r="D70" t="s">
        <v>98</v>
      </c>
      <c r="E70" s="70">
        <v>45168</v>
      </c>
      <c r="F70" s="54">
        <v>583113.88058</v>
      </c>
      <c r="G70" s="54">
        <v>3.370279</v>
      </c>
      <c r="H70" s="54">
        <v>19.652564929</v>
      </c>
      <c r="I70" s="55">
        <f t="shared" si="0"/>
        <v>6.7953853344522924E-3</v>
      </c>
      <c r="J70" s="55">
        <f>H70/'סכום נכסי הקרן'!$C$41</f>
        <v>5.7097024978543389E-5</v>
      </c>
    </row>
    <row r="71" spans="1:10">
      <c r="A71" t="s">
        <v>887</v>
      </c>
      <c r="B71" t="s">
        <v>888</v>
      </c>
      <c r="C71" t="s">
        <v>649</v>
      </c>
      <c r="D71" t="s">
        <v>98</v>
      </c>
      <c r="E71" s="70">
        <v>45174</v>
      </c>
      <c r="F71" s="54">
        <v>83612.894100000005</v>
      </c>
      <c r="G71" s="54">
        <v>3.8023899999999999</v>
      </c>
      <c r="H71" s="54">
        <v>3.1792886899999999</v>
      </c>
      <c r="I71" s="55">
        <f t="shared" si="0"/>
        <v>1.0993217331207342E-3</v>
      </c>
      <c r="J71" s="55">
        <f>H71/'סכום נכסי הקרן'!$C$41</f>
        <v>9.2368566852595232E-6</v>
      </c>
    </row>
    <row r="72" spans="1:10">
      <c r="A72" t="s">
        <v>889</v>
      </c>
      <c r="B72" t="s">
        <v>890</v>
      </c>
      <c r="C72" t="s">
        <v>649</v>
      </c>
      <c r="D72" t="s">
        <v>98</v>
      </c>
      <c r="E72" s="70">
        <v>45169</v>
      </c>
      <c r="F72" s="54">
        <v>250898.64373800001</v>
      </c>
      <c r="G72" s="54">
        <v>3.8032300000000001</v>
      </c>
      <c r="H72" s="54">
        <v>9.5422521170000003</v>
      </c>
      <c r="I72" s="55">
        <f t="shared" si="0"/>
        <v>3.2994817891593971E-3</v>
      </c>
      <c r="J72" s="55">
        <f>H72/'סכום נכסי הקרן'!$C$41</f>
        <v>2.7723312933668597E-5</v>
      </c>
    </row>
    <row r="73" spans="1:10">
      <c r="A73" t="s">
        <v>891</v>
      </c>
      <c r="B73" t="s">
        <v>892</v>
      </c>
      <c r="C73" t="s">
        <v>649</v>
      </c>
      <c r="D73" t="s">
        <v>98</v>
      </c>
      <c r="E73" s="70">
        <v>45174</v>
      </c>
      <c r="F73" s="54">
        <v>209254.31464999999</v>
      </c>
      <c r="G73" s="54">
        <v>3.9044840000000001</v>
      </c>
      <c r="H73" s="54">
        <v>8.170301126</v>
      </c>
      <c r="I73" s="55">
        <f t="shared" si="0"/>
        <v>2.8250940602542788E-3</v>
      </c>
      <c r="J73" s="55">
        <f>H73/'סכום נכסי הקרן'!$C$41</f>
        <v>2.3737353834412724E-5</v>
      </c>
    </row>
    <row r="74" spans="1:10">
      <c r="A74" t="s">
        <v>893</v>
      </c>
      <c r="B74" t="s">
        <v>894</v>
      </c>
      <c r="C74" t="s">
        <v>649</v>
      </c>
      <c r="D74" t="s">
        <v>98</v>
      </c>
      <c r="E74" s="70">
        <v>45181</v>
      </c>
      <c r="F74" s="54">
        <v>184192.65435999996</v>
      </c>
      <c r="G74" s="54">
        <v>3.9528509999999999</v>
      </c>
      <c r="H74" s="54">
        <v>7.2808620250000002</v>
      </c>
      <c r="I74" s="55">
        <f t="shared" ref="I74:I137" si="1">H74/$H$9</f>
        <v>2.5175473636953488E-3</v>
      </c>
      <c r="J74" s="55">
        <f>H74/'סכום נכסי הקרן'!$C$41</f>
        <v>2.1153247039693473E-5</v>
      </c>
    </row>
    <row r="75" spans="1:10">
      <c r="A75" t="s">
        <v>895</v>
      </c>
      <c r="B75" t="s">
        <v>896</v>
      </c>
      <c r="C75" t="s">
        <v>649</v>
      </c>
      <c r="D75" t="s">
        <v>98</v>
      </c>
      <c r="E75" s="70">
        <v>45181</v>
      </c>
      <c r="F75" s="54">
        <v>251205.11331000002</v>
      </c>
      <c r="G75" s="54">
        <v>3.9655879999999999</v>
      </c>
      <c r="H75" s="54">
        <v>9.9617601259999997</v>
      </c>
      <c r="I75" s="55">
        <f t="shared" si="1"/>
        <v>3.4445375914092732E-3</v>
      </c>
      <c r="J75" s="55">
        <f>H75/'סכום נכסי הקרן'!$C$41</f>
        <v>2.8942118690327188E-5</v>
      </c>
    </row>
    <row r="76" spans="1:10">
      <c r="A76" t="s">
        <v>897</v>
      </c>
      <c r="B76" t="s">
        <v>898</v>
      </c>
      <c r="C76" t="s">
        <v>649</v>
      </c>
      <c r="D76" t="s">
        <v>98</v>
      </c>
      <c r="E76" s="70">
        <v>45159</v>
      </c>
      <c r="F76" s="54">
        <v>335117.81459999998</v>
      </c>
      <c r="G76" s="54">
        <v>3.9097590000000002</v>
      </c>
      <c r="H76" s="54">
        <v>13.102299692000003</v>
      </c>
      <c r="I76" s="55">
        <f t="shared" si="1"/>
        <v>4.5304608073438923E-3</v>
      </c>
      <c r="J76" s="55">
        <f>H76/'סכום נכסי הקרן'!$C$41</f>
        <v>3.8066396701560312E-5</v>
      </c>
    </row>
    <row r="77" spans="1:10">
      <c r="A77" t="s">
        <v>899</v>
      </c>
      <c r="B77" t="s">
        <v>900</v>
      </c>
      <c r="C77" t="s">
        <v>649</v>
      </c>
      <c r="D77" t="s">
        <v>98</v>
      </c>
      <c r="E77" s="70">
        <v>45167</v>
      </c>
      <c r="F77" s="54">
        <v>293282.49722800002</v>
      </c>
      <c r="G77" s="54">
        <v>3.9388100000000001</v>
      </c>
      <c r="H77" s="54">
        <v>11.551839390999998</v>
      </c>
      <c r="I77" s="55">
        <f t="shared" si="1"/>
        <v>3.9943488428685241E-3</v>
      </c>
      <c r="J77" s="55">
        <f>H77/'סכום נכסי הקרן'!$C$41</f>
        <v>3.3561810615506773E-5</v>
      </c>
    </row>
    <row r="78" spans="1:10">
      <c r="A78" t="s">
        <v>901</v>
      </c>
      <c r="B78" t="s">
        <v>902</v>
      </c>
      <c r="C78" t="s">
        <v>649</v>
      </c>
      <c r="D78" t="s">
        <v>98</v>
      </c>
      <c r="E78" s="70">
        <v>45189</v>
      </c>
      <c r="F78" s="54">
        <v>1238872.7932829999</v>
      </c>
      <c r="G78" s="54">
        <v>4.0757500000000002</v>
      </c>
      <c r="H78" s="54">
        <v>50.493357226999997</v>
      </c>
      <c r="I78" s="55">
        <f t="shared" si="1"/>
        <v>1.7459391200448045E-2</v>
      </c>
      <c r="J78" s="55">
        <f>H78/'סכום נכסי הקרן'!$C$41</f>
        <v>1.4669945064454406E-4</v>
      </c>
    </row>
    <row r="79" spans="1:10">
      <c r="A79" t="s">
        <v>903</v>
      </c>
      <c r="B79" t="s">
        <v>904</v>
      </c>
      <c r="C79" t="s">
        <v>649</v>
      </c>
      <c r="D79" t="s">
        <v>98</v>
      </c>
      <c r="E79" s="70">
        <v>45174</v>
      </c>
      <c r="F79" s="54">
        <v>771803.82719999994</v>
      </c>
      <c r="G79" s="54">
        <v>4.0826269999999996</v>
      </c>
      <c r="H79" s="54">
        <v>31.509872351999999</v>
      </c>
      <c r="I79" s="55">
        <f t="shared" si="1"/>
        <v>1.0895357692230757E-2</v>
      </c>
      <c r="J79" s="55">
        <f>H79/'סכום נכסי הקרן'!$C$41</f>
        <v>9.1546318521406551E-5</v>
      </c>
    </row>
    <row r="80" spans="1:10">
      <c r="A80" t="s">
        <v>903</v>
      </c>
      <c r="B80" t="s">
        <v>905</v>
      </c>
      <c r="C80" t="s">
        <v>649</v>
      </c>
      <c r="D80" t="s">
        <v>98</v>
      </c>
      <c r="E80" s="70">
        <v>45174</v>
      </c>
      <c r="F80" s="54">
        <v>176100.08102400001</v>
      </c>
      <c r="G80" s="54">
        <v>4.0826269999999996</v>
      </c>
      <c r="H80" s="54">
        <v>7.189509664</v>
      </c>
      <c r="I80" s="55">
        <f t="shared" si="1"/>
        <v>2.4859599095157186E-3</v>
      </c>
      <c r="J80" s="55">
        <f>H80/'סכום נכסי הקרן'!$C$41</f>
        <v>2.0887839035358676E-5</v>
      </c>
    </row>
    <row r="81" spans="1:10">
      <c r="A81" t="s">
        <v>906</v>
      </c>
      <c r="B81" t="s">
        <v>907</v>
      </c>
      <c r="C81" t="s">
        <v>649</v>
      </c>
      <c r="D81" t="s">
        <v>98</v>
      </c>
      <c r="E81" s="70">
        <v>45189</v>
      </c>
      <c r="F81" s="54">
        <v>293546.77171399997</v>
      </c>
      <c r="G81" s="54">
        <v>4.1519490000000001</v>
      </c>
      <c r="H81" s="54">
        <v>12.187911791000001</v>
      </c>
      <c r="I81" s="55">
        <f t="shared" si="1"/>
        <v>4.2142874144608595E-3</v>
      </c>
      <c r="J81" s="55">
        <f>H81/'סכום נכסי הקרן'!$C$41</f>
        <v>3.5409805614743257E-5</v>
      </c>
    </row>
    <row r="82" spans="1:10">
      <c r="A82" t="s">
        <v>908</v>
      </c>
      <c r="B82" t="s">
        <v>909</v>
      </c>
      <c r="C82" t="s">
        <v>649</v>
      </c>
      <c r="D82" t="s">
        <v>98</v>
      </c>
      <c r="E82" s="70">
        <v>45190</v>
      </c>
      <c r="F82" s="54">
        <v>335517.55751999997</v>
      </c>
      <c r="G82" s="54">
        <v>4.1816259999999996</v>
      </c>
      <c r="H82" s="54">
        <v>14.030088174000001</v>
      </c>
      <c r="I82" s="55">
        <f t="shared" si="1"/>
        <v>4.8512677995524835E-3</v>
      </c>
      <c r="J82" s="55">
        <f>H82/'סכום נכסי הקרן'!$C$41</f>
        <v>4.0761920788260497E-5</v>
      </c>
    </row>
    <row r="83" spans="1:10">
      <c r="A83" t="s">
        <v>910</v>
      </c>
      <c r="B83" t="s">
        <v>911</v>
      </c>
      <c r="C83" t="s">
        <v>649</v>
      </c>
      <c r="D83" t="s">
        <v>98</v>
      </c>
      <c r="E83" s="70">
        <v>45188</v>
      </c>
      <c r="F83" s="54">
        <v>419730.06599999999</v>
      </c>
      <c r="G83" s="54">
        <v>4.2342589999999998</v>
      </c>
      <c r="H83" s="54">
        <v>17.772459183999999</v>
      </c>
      <c r="I83" s="55">
        <f t="shared" si="1"/>
        <v>6.1452898862016806E-3</v>
      </c>
      <c r="J83" s="55">
        <f>H83/'סכום נכסי הקרן'!$C$41</f>
        <v>5.1634712803395146E-5</v>
      </c>
    </row>
    <row r="84" spans="1:10">
      <c r="A84" t="s">
        <v>912</v>
      </c>
      <c r="B84" t="s">
        <v>913</v>
      </c>
      <c r="C84" t="s">
        <v>649</v>
      </c>
      <c r="D84" t="s">
        <v>98</v>
      </c>
      <c r="E84" s="70">
        <v>45188</v>
      </c>
      <c r="F84" s="54">
        <v>839460.13199999998</v>
      </c>
      <c r="G84" s="54">
        <v>4.2342589999999998</v>
      </c>
      <c r="H84" s="54">
        <v>35.544918367000001</v>
      </c>
      <c r="I84" s="55">
        <f t="shared" si="1"/>
        <v>1.2290579772057586E-2</v>
      </c>
      <c r="J84" s="55">
        <f>H84/'סכום נכסי הקרן'!$C$41</f>
        <v>1.0326942560388498E-4</v>
      </c>
    </row>
    <row r="85" spans="1:10">
      <c r="A85" t="s">
        <v>914</v>
      </c>
      <c r="B85" t="s">
        <v>915</v>
      </c>
      <c r="C85" t="s">
        <v>649</v>
      </c>
      <c r="D85" t="s">
        <v>98</v>
      </c>
      <c r="E85" s="70">
        <v>45190</v>
      </c>
      <c r="F85" s="54">
        <v>587622.09239999996</v>
      </c>
      <c r="G85" s="54">
        <v>4.2576720000000003</v>
      </c>
      <c r="H85" s="54">
        <v>25.019021045000006</v>
      </c>
      <c r="I85" s="55">
        <f t="shared" si="1"/>
        <v>8.6509770763137372E-3</v>
      </c>
      <c r="J85" s="55">
        <f>H85/'סכום נכסי הקרן'!$C$41</f>
        <v>7.2688306829461597E-5</v>
      </c>
    </row>
    <row r="86" spans="1:10">
      <c r="A86" t="s">
        <v>914</v>
      </c>
      <c r="B86" t="s">
        <v>916</v>
      </c>
      <c r="C86" t="s">
        <v>649</v>
      </c>
      <c r="D86" t="s">
        <v>98</v>
      </c>
      <c r="E86" s="70">
        <v>45190</v>
      </c>
      <c r="F86" s="54">
        <v>96577.676999999996</v>
      </c>
      <c r="G86" s="54">
        <v>4.2576720000000003</v>
      </c>
      <c r="H86" s="54">
        <v>4.1119606709999994</v>
      </c>
      <c r="I86" s="55">
        <f t="shared" si="1"/>
        <v>1.4218173220903751E-3</v>
      </c>
      <c r="J86" s="55">
        <f>H86/'סכום נכסי הקרן'!$C$41</f>
        <v>1.1946568907981294E-5</v>
      </c>
    </row>
    <row r="87" spans="1:10">
      <c r="A87" t="s">
        <v>917</v>
      </c>
      <c r="B87" t="s">
        <v>918</v>
      </c>
      <c r="C87" t="s">
        <v>649</v>
      </c>
      <c r="D87" t="s">
        <v>98</v>
      </c>
      <c r="E87" s="70">
        <v>45182</v>
      </c>
      <c r="F87" s="54">
        <v>420063.1851</v>
      </c>
      <c r="G87" s="54">
        <v>4.2868089999999999</v>
      </c>
      <c r="H87" s="54">
        <v>18.007308149</v>
      </c>
      <c r="I87" s="55">
        <f t="shared" si="1"/>
        <v>6.2264950224440929E-3</v>
      </c>
      <c r="J87" s="55">
        <f>H87/'סכום נכסי הקרן'!$C$41</f>
        <v>5.2317024617106707E-5</v>
      </c>
    </row>
    <row r="88" spans="1:10">
      <c r="A88" t="s">
        <v>919</v>
      </c>
      <c r="B88" t="s">
        <v>920</v>
      </c>
      <c r="C88" t="s">
        <v>649</v>
      </c>
      <c r="D88" t="s">
        <v>98</v>
      </c>
      <c r="E88" s="70">
        <v>45182</v>
      </c>
      <c r="F88" s="54">
        <v>193359.7512</v>
      </c>
      <c r="G88" s="54">
        <v>4.3121039999999997</v>
      </c>
      <c r="H88" s="54">
        <v>8.3378727809999997</v>
      </c>
      <c r="I88" s="55">
        <f t="shared" si="1"/>
        <v>2.8830363172050021E-3</v>
      </c>
      <c r="J88" s="55">
        <f>H88/'סכום נכסי הקרן'!$C$41</f>
        <v>2.4224203413884776E-5</v>
      </c>
    </row>
    <row r="89" spans="1:10">
      <c r="A89" t="s">
        <v>921</v>
      </c>
      <c r="B89" t="s">
        <v>922</v>
      </c>
      <c r="C89" t="s">
        <v>649</v>
      </c>
      <c r="D89" t="s">
        <v>98</v>
      </c>
      <c r="E89" s="70">
        <v>45182</v>
      </c>
      <c r="F89" s="54">
        <v>252151.171554</v>
      </c>
      <c r="G89" s="54">
        <v>4.3298019999999999</v>
      </c>
      <c r="H89" s="54">
        <v>10.917645383</v>
      </c>
      <c r="I89" s="55">
        <f t="shared" si="1"/>
        <v>3.7750597741525458E-3</v>
      </c>
      <c r="J89" s="55">
        <f>H89/'סכום נכסי הקרן'!$C$41</f>
        <v>3.171927294946478E-5</v>
      </c>
    </row>
    <row r="90" spans="1:10">
      <c r="A90" t="s">
        <v>921</v>
      </c>
      <c r="B90" t="s">
        <v>923</v>
      </c>
      <c r="C90" t="s">
        <v>649</v>
      </c>
      <c r="D90" t="s">
        <v>98</v>
      </c>
      <c r="E90" s="70">
        <v>45182</v>
      </c>
      <c r="F90" s="54">
        <v>193395.52071000001</v>
      </c>
      <c r="G90" s="54">
        <v>4.3298019999999999</v>
      </c>
      <c r="H90" s="54">
        <v>8.3736422909999995</v>
      </c>
      <c r="I90" s="55">
        <f t="shared" si="1"/>
        <v>2.89540455537405E-3</v>
      </c>
      <c r="J90" s="55">
        <f>H90/'סכום נכסי הקרן'!$C$41</f>
        <v>2.4328125350452276E-5</v>
      </c>
    </row>
    <row r="91" spans="1:10">
      <c r="A91" t="s">
        <v>924</v>
      </c>
      <c r="B91" t="s">
        <v>925</v>
      </c>
      <c r="C91" t="s">
        <v>649</v>
      </c>
      <c r="D91" t="s">
        <v>98</v>
      </c>
      <c r="E91" s="70">
        <v>45182</v>
      </c>
      <c r="F91" s="54">
        <v>336228.21159999998</v>
      </c>
      <c r="G91" s="54">
        <v>4.3373840000000001</v>
      </c>
      <c r="H91" s="54">
        <v>14.583510039</v>
      </c>
      <c r="I91" s="55">
        <f t="shared" si="1"/>
        <v>5.0426277995714525E-3</v>
      </c>
      <c r="J91" s="55">
        <f>H91/'סכום נכסי הקרן'!$C$41</f>
        <v>4.2369789387791177E-5</v>
      </c>
    </row>
    <row r="92" spans="1:10">
      <c r="A92" t="s">
        <v>926</v>
      </c>
      <c r="B92" t="s">
        <v>927</v>
      </c>
      <c r="C92" t="s">
        <v>649</v>
      </c>
      <c r="D92" t="s">
        <v>98</v>
      </c>
      <c r="E92" s="70">
        <v>45173</v>
      </c>
      <c r="F92" s="54">
        <v>798752.97797999997</v>
      </c>
      <c r="G92" s="54">
        <v>4.3170890000000002</v>
      </c>
      <c r="H92" s="54">
        <v>34.482879156000003</v>
      </c>
      <c r="I92" s="55">
        <f t="shared" si="1"/>
        <v>1.1923352099480707E-2</v>
      </c>
      <c r="J92" s="55">
        <f>H92/'סכום נכסי הקרן'!$C$41</f>
        <v>1.0018385994984774E-4</v>
      </c>
    </row>
    <row r="93" spans="1:10">
      <c r="A93" t="s">
        <v>928</v>
      </c>
      <c r="B93" t="s">
        <v>929</v>
      </c>
      <c r="C93" t="s">
        <v>649</v>
      </c>
      <c r="D93" t="s">
        <v>98</v>
      </c>
      <c r="E93" s="70">
        <v>45173</v>
      </c>
      <c r="F93" s="54">
        <v>714673.71713999996</v>
      </c>
      <c r="G93" s="54">
        <v>4.3170890000000002</v>
      </c>
      <c r="H93" s="54">
        <v>30.853102403000001</v>
      </c>
      <c r="I93" s="55">
        <f t="shared" si="1"/>
        <v>1.0668262404889521E-2</v>
      </c>
      <c r="J93" s="55">
        <f>H93/'סכום נכסי הקרן'!$C$41</f>
        <v>8.9638190482207262E-5</v>
      </c>
    </row>
    <row r="94" spans="1:10">
      <c r="A94" t="s">
        <v>930</v>
      </c>
      <c r="B94" t="s">
        <v>931</v>
      </c>
      <c r="C94" t="s">
        <v>649</v>
      </c>
      <c r="D94" t="s">
        <v>98</v>
      </c>
      <c r="E94" s="70">
        <v>45173</v>
      </c>
      <c r="F94" s="54">
        <v>252337.71825000001</v>
      </c>
      <c r="G94" s="54">
        <v>4.3549829999999998</v>
      </c>
      <c r="H94" s="54">
        <v>10.98926599</v>
      </c>
      <c r="I94" s="55">
        <f t="shared" si="1"/>
        <v>3.7998244613173335E-3</v>
      </c>
      <c r="J94" s="55">
        <f>H94/'סכום נכסי הקרן'!$C$41</f>
        <v>3.192735385908809E-5</v>
      </c>
    </row>
    <row r="95" spans="1:10">
      <c r="A95" t="s">
        <v>932</v>
      </c>
      <c r="B95" t="s">
        <v>933</v>
      </c>
      <c r="C95" t="s">
        <v>649</v>
      </c>
      <c r="D95" t="s">
        <v>98</v>
      </c>
      <c r="E95" s="70">
        <v>45195</v>
      </c>
      <c r="F95" s="54">
        <v>694861.56970700016</v>
      </c>
      <c r="G95" s="54">
        <v>4.4637669999999998</v>
      </c>
      <c r="H95" s="54">
        <v>31.017002552000001</v>
      </c>
      <c r="I95" s="55">
        <f t="shared" si="1"/>
        <v>1.072493514317345E-2</v>
      </c>
      <c r="J95" s="55">
        <f>H95/'סכום נכסי הקרן'!$C$41</f>
        <v>9.0114373155321379E-5</v>
      </c>
    </row>
    <row r="96" spans="1:10">
      <c r="A96" t="s">
        <v>934</v>
      </c>
      <c r="B96" t="s">
        <v>935</v>
      </c>
      <c r="C96" t="s">
        <v>649</v>
      </c>
      <c r="D96" t="s">
        <v>98</v>
      </c>
      <c r="E96" s="70">
        <v>45173</v>
      </c>
      <c r="F96" s="54">
        <v>420618.3836</v>
      </c>
      <c r="G96" s="54">
        <v>4.3676079999999997</v>
      </c>
      <c r="H96" s="54">
        <v>18.370963167000003</v>
      </c>
      <c r="I96" s="55">
        <f t="shared" si="1"/>
        <v>6.3522382007541491E-3</v>
      </c>
      <c r="J96" s="55">
        <f>H96/'סכום נכסי הקרן'!$C$41</f>
        <v>5.3373559462371577E-5</v>
      </c>
    </row>
    <row r="97" spans="1:10">
      <c r="A97" t="s">
        <v>936</v>
      </c>
      <c r="B97" t="s">
        <v>937</v>
      </c>
      <c r="C97" t="s">
        <v>649</v>
      </c>
      <c r="D97" t="s">
        <v>98</v>
      </c>
      <c r="E97" s="70">
        <v>45195</v>
      </c>
      <c r="F97" s="54">
        <v>462875.651832</v>
      </c>
      <c r="G97" s="54">
        <v>4.5041029999999997</v>
      </c>
      <c r="H97" s="54">
        <v>20.848397673000001</v>
      </c>
      <c r="I97" s="55">
        <f t="shared" si="1"/>
        <v>7.2088755999923509E-3</v>
      </c>
      <c r="J97" s="55">
        <f>H97/'סכום נכסי הקרן'!$C$41</f>
        <v>6.057130389841985E-5</v>
      </c>
    </row>
    <row r="98" spans="1:10">
      <c r="A98" t="s">
        <v>938</v>
      </c>
      <c r="B98" t="s">
        <v>939</v>
      </c>
      <c r="C98" t="s">
        <v>649</v>
      </c>
      <c r="D98" t="s">
        <v>98</v>
      </c>
      <c r="E98" s="70">
        <v>45187</v>
      </c>
      <c r="F98" s="54">
        <v>168336.18520000001</v>
      </c>
      <c r="G98" s="54">
        <v>4.483047</v>
      </c>
      <c r="H98" s="54">
        <v>7.5465911309999996</v>
      </c>
      <c r="I98" s="55">
        <f t="shared" si="1"/>
        <v>2.6094301116406267E-3</v>
      </c>
      <c r="J98" s="55">
        <f>H98/'סכום נכסי הקרן'!$C$41</f>
        <v>2.1925275599712076E-5</v>
      </c>
    </row>
    <row r="99" spans="1:10">
      <c r="A99" t="s">
        <v>940</v>
      </c>
      <c r="B99" t="s">
        <v>941</v>
      </c>
      <c r="C99" t="s">
        <v>649</v>
      </c>
      <c r="D99" t="s">
        <v>98</v>
      </c>
      <c r="E99" s="70">
        <v>45195</v>
      </c>
      <c r="F99" s="54">
        <v>883764.97230000002</v>
      </c>
      <c r="G99" s="54">
        <v>4.5141819999999999</v>
      </c>
      <c r="H99" s="54">
        <v>39.894759815</v>
      </c>
      <c r="I99" s="55">
        <f t="shared" si="1"/>
        <v>1.3794650558223206E-2</v>
      </c>
      <c r="J99" s="55">
        <f>H99/'סכום נכסי הקרן'!$C$41</f>
        <v>1.1590711471502317E-4</v>
      </c>
    </row>
    <row r="100" spans="1:10">
      <c r="A100" t="s">
        <v>942</v>
      </c>
      <c r="B100" t="s">
        <v>943</v>
      </c>
      <c r="C100" t="s">
        <v>649</v>
      </c>
      <c r="D100" t="s">
        <v>98</v>
      </c>
      <c r="E100" s="70">
        <v>45175</v>
      </c>
      <c r="F100" s="54">
        <v>336672.37040000001</v>
      </c>
      <c r="G100" s="54">
        <v>4.4400839999999997</v>
      </c>
      <c r="H100" s="54">
        <v>14.948534576</v>
      </c>
      <c r="I100" s="55">
        <f t="shared" si="1"/>
        <v>5.168844524686288E-3</v>
      </c>
      <c r="J100" s="55">
        <f>H100/'סכום נכסי הקרן'!$C$41</f>
        <v>4.3430303126438869E-5</v>
      </c>
    </row>
    <row r="101" spans="1:10">
      <c r="A101" t="s">
        <v>944</v>
      </c>
      <c r="B101" t="s">
        <v>945</v>
      </c>
      <c r="C101" t="s">
        <v>649</v>
      </c>
      <c r="D101" t="s">
        <v>98</v>
      </c>
      <c r="E101" s="70">
        <v>45173</v>
      </c>
      <c r="F101" s="54">
        <v>101007.04102600001</v>
      </c>
      <c r="G101" s="54">
        <v>4.3504649999999998</v>
      </c>
      <c r="H101" s="54">
        <v>4.3942762049999997</v>
      </c>
      <c r="I101" s="55">
        <f t="shared" si="1"/>
        <v>1.5194352588005472E-3</v>
      </c>
      <c r="J101" s="55">
        <f>H101/'סכום נכסי הקרן'!$C$41</f>
        <v>1.2766786378569193E-5</v>
      </c>
    </row>
    <row r="102" spans="1:10">
      <c r="A102" t="s">
        <v>946</v>
      </c>
      <c r="B102" t="s">
        <v>947</v>
      </c>
      <c r="C102" t="s">
        <v>649</v>
      </c>
      <c r="D102" t="s">
        <v>98</v>
      </c>
      <c r="E102" s="70">
        <v>45175</v>
      </c>
      <c r="F102" s="54">
        <v>294689.37022699998</v>
      </c>
      <c r="G102" s="54">
        <v>4.4728500000000002</v>
      </c>
      <c r="H102" s="54">
        <v>13.181013870000001</v>
      </c>
      <c r="I102" s="55">
        <f t="shared" si="1"/>
        <v>4.5576782811304999E-3</v>
      </c>
      <c r="J102" s="55">
        <f>H102/'סכום נכסי הקרן'!$C$41</f>
        <v>3.829508671752863E-5</v>
      </c>
    </row>
    <row r="103" spans="1:10">
      <c r="A103" t="s">
        <v>948</v>
      </c>
      <c r="B103" t="s">
        <v>949</v>
      </c>
      <c r="C103" t="s">
        <v>649</v>
      </c>
      <c r="D103" t="s">
        <v>98</v>
      </c>
      <c r="E103" s="70">
        <v>45239</v>
      </c>
      <c r="F103" s="54">
        <v>290637.48861</v>
      </c>
      <c r="G103" s="54">
        <v>4.7040100000000002</v>
      </c>
      <c r="H103" s="54">
        <v>13.671617741</v>
      </c>
      <c r="I103" s="55">
        <f t="shared" si="1"/>
        <v>4.7273173263168806E-3</v>
      </c>
      <c r="J103" s="55">
        <f>H103/'סכום נכסי הקרן'!$C$41</f>
        <v>3.9720448830731552E-5</v>
      </c>
    </row>
    <row r="104" spans="1:10">
      <c r="A104" t="s">
        <v>950</v>
      </c>
      <c r="B104" t="s">
        <v>951</v>
      </c>
      <c r="C104" t="s">
        <v>649</v>
      </c>
      <c r="D104" t="s">
        <v>98</v>
      </c>
      <c r="E104" s="70">
        <v>45175</v>
      </c>
      <c r="F104" s="54">
        <v>926337.59328000015</v>
      </c>
      <c r="G104" s="54">
        <v>4.4904840000000004</v>
      </c>
      <c r="H104" s="54">
        <v>41.597044763999996</v>
      </c>
      <c r="I104" s="55">
        <f t="shared" si="1"/>
        <v>1.4383259842521957E-2</v>
      </c>
      <c r="J104" s="55">
        <f>H104/'סכום נכסי הקרן'!$C$41</f>
        <v>1.2085280025809578E-4</v>
      </c>
    </row>
    <row r="105" spans="1:10">
      <c r="A105" t="s">
        <v>952</v>
      </c>
      <c r="B105" t="s">
        <v>953</v>
      </c>
      <c r="C105" t="s">
        <v>649</v>
      </c>
      <c r="D105" t="s">
        <v>98</v>
      </c>
      <c r="E105" s="70">
        <v>45187</v>
      </c>
      <c r="F105" s="54">
        <v>421118.06225000002</v>
      </c>
      <c r="G105" s="54">
        <v>4.5460120000000002</v>
      </c>
      <c r="H105" s="54">
        <v>19.144077077999999</v>
      </c>
      <c r="I105" s="55">
        <f t="shared" si="1"/>
        <v>6.6195624381577885E-3</v>
      </c>
      <c r="J105" s="55">
        <f>H105/'סכום נכסי הקרן'!$C$41</f>
        <v>5.5619704148681092E-5</v>
      </c>
    </row>
    <row r="106" spans="1:10">
      <c r="A106" t="s">
        <v>952</v>
      </c>
      <c r="B106" t="s">
        <v>954</v>
      </c>
      <c r="C106" t="s">
        <v>649</v>
      </c>
      <c r="D106" t="s">
        <v>98</v>
      </c>
      <c r="E106" s="70">
        <v>45187</v>
      </c>
      <c r="F106" s="54">
        <v>271311.73334999999</v>
      </c>
      <c r="G106" s="54">
        <v>4.5460120000000002</v>
      </c>
      <c r="H106" s="54">
        <v>12.333863591</v>
      </c>
      <c r="I106" s="55">
        <f t="shared" si="1"/>
        <v>4.2647540443811801E-3</v>
      </c>
      <c r="J106" s="55">
        <f>H106/'סכום נכסי הקרן'!$C$41</f>
        <v>3.5833842558540157E-5</v>
      </c>
    </row>
    <row r="107" spans="1:10">
      <c r="A107" t="s">
        <v>955</v>
      </c>
      <c r="B107" t="s">
        <v>956</v>
      </c>
      <c r="C107" t="s">
        <v>649</v>
      </c>
      <c r="D107" t="s">
        <v>98</v>
      </c>
      <c r="E107" s="70">
        <v>45239</v>
      </c>
      <c r="F107" s="54">
        <v>416712.23653499997</v>
      </c>
      <c r="G107" s="54">
        <v>4.734159</v>
      </c>
      <c r="H107" s="54">
        <v>19.72782162</v>
      </c>
      <c r="I107" s="55">
        <f t="shared" si="1"/>
        <v>6.8214072922063241E-3</v>
      </c>
      <c r="J107" s="55">
        <f>H107/'סכום נכסי הקרן'!$C$41</f>
        <v>5.7315669882216439E-5</v>
      </c>
    </row>
    <row r="108" spans="1:10">
      <c r="A108" t="s">
        <v>957</v>
      </c>
      <c r="B108" t="s">
        <v>958</v>
      </c>
      <c r="C108" t="s">
        <v>649</v>
      </c>
      <c r="D108" t="s">
        <v>98</v>
      </c>
      <c r="E108" s="70">
        <v>45175</v>
      </c>
      <c r="F108" s="54">
        <v>1052933.9552500001</v>
      </c>
      <c r="G108" s="54">
        <v>4.5156650000000003</v>
      </c>
      <c r="H108" s="54">
        <v>47.546968311000008</v>
      </c>
      <c r="I108" s="55">
        <f t="shared" si="1"/>
        <v>1.6440600620098188E-2</v>
      </c>
      <c r="J108" s="55">
        <f>H108/'סכום נכסי הקרן'!$C$41</f>
        <v>1.3813924274592475E-4</v>
      </c>
    </row>
    <row r="109" spans="1:10">
      <c r="A109" t="s">
        <v>959</v>
      </c>
      <c r="B109" t="s">
        <v>960</v>
      </c>
      <c r="C109" t="s">
        <v>649</v>
      </c>
      <c r="D109" t="s">
        <v>98</v>
      </c>
      <c r="E109" s="70">
        <v>45187</v>
      </c>
      <c r="F109" s="54">
        <v>589736.28828800004</v>
      </c>
      <c r="G109" s="54">
        <v>4.57369</v>
      </c>
      <c r="H109" s="54">
        <v>26.972709046999995</v>
      </c>
      <c r="I109" s="55">
        <f t="shared" si="1"/>
        <v>9.3265155032238815E-3</v>
      </c>
      <c r="J109" s="55">
        <f>H109/'סכום נכסי הקרן'!$C$41</f>
        <v>7.8364399138708572E-5</v>
      </c>
    </row>
    <row r="110" spans="1:10">
      <c r="A110" t="s">
        <v>961</v>
      </c>
      <c r="B110" t="s">
        <v>962</v>
      </c>
      <c r="C110" t="s">
        <v>649</v>
      </c>
      <c r="D110" t="s">
        <v>98</v>
      </c>
      <c r="E110" s="70">
        <v>45201</v>
      </c>
      <c r="F110" s="54">
        <v>421506.70120000007</v>
      </c>
      <c r="G110" s="54">
        <v>4.665108</v>
      </c>
      <c r="H110" s="54">
        <v>19.663742874</v>
      </c>
      <c r="I110" s="55">
        <f t="shared" si="1"/>
        <v>6.7992503995873898E-3</v>
      </c>
      <c r="J110" s="55">
        <f>H110/'סכום נכסי הקרן'!$C$41</f>
        <v>5.712950050564021E-5</v>
      </c>
    </row>
    <row r="111" spans="1:10">
      <c r="A111" t="s">
        <v>963</v>
      </c>
      <c r="B111" t="s">
        <v>964</v>
      </c>
      <c r="C111" t="s">
        <v>649</v>
      </c>
      <c r="D111" t="s">
        <v>98</v>
      </c>
      <c r="E111" s="70">
        <v>45244</v>
      </c>
      <c r="F111" s="54">
        <v>340346.88764999999</v>
      </c>
      <c r="G111" s="54">
        <v>5.1443950000000003</v>
      </c>
      <c r="H111" s="54">
        <v>17.508787659000003</v>
      </c>
      <c r="I111" s="55">
        <f t="shared" si="1"/>
        <v>6.054118600388821E-3</v>
      </c>
      <c r="J111" s="55">
        <f>H111/'סכום נכסי הקרן'!$C$41</f>
        <v>5.0868662178275986E-5</v>
      </c>
    </row>
    <row r="112" spans="1:10">
      <c r="A112" t="s">
        <v>963</v>
      </c>
      <c r="B112" t="s">
        <v>965</v>
      </c>
      <c r="C112" t="s">
        <v>649</v>
      </c>
      <c r="D112" t="s">
        <v>98</v>
      </c>
      <c r="E112" s="70">
        <v>45244</v>
      </c>
      <c r="F112" s="54">
        <v>676187.35711999994</v>
      </c>
      <c r="G112" s="54">
        <v>5.1443950000000003</v>
      </c>
      <c r="H112" s="54">
        <v>34.785747399999998</v>
      </c>
      <c r="I112" s="55">
        <f t="shared" si="1"/>
        <v>1.2028076670089394E-2</v>
      </c>
      <c r="J112" s="55">
        <f>H112/'סכום נכסי הקרן'!$C$41</f>
        <v>1.0106378965649673E-4</v>
      </c>
    </row>
    <row r="113" spans="1:10">
      <c r="A113" t="s">
        <v>966</v>
      </c>
      <c r="B113" t="s">
        <v>967</v>
      </c>
      <c r="C113" t="s">
        <v>649</v>
      </c>
      <c r="D113" t="s">
        <v>98</v>
      </c>
      <c r="E113" s="70">
        <v>45244</v>
      </c>
      <c r="F113" s="54">
        <v>118457.15196</v>
      </c>
      <c r="G113" s="54">
        <v>5.2439809999999998</v>
      </c>
      <c r="H113" s="54">
        <v>6.2118702630000007</v>
      </c>
      <c r="I113" s="55">
        <f t="shared" si="1"/>
        <v>2.147915665828482E-3</v>
      </c>
      <c r="J113" s="55">
        <f>H113/'סכום נכסי הקרן'!$C$41</f>
        <v>1.8047481987789031E-5</v>
      </c>
    </row>
    <row r="114" spans="1:10">
      <c r="A114" t="s">
        <v>968</v>
      </c>
      <c r="B114" t="s">
        <v>969</v>
      </c>
      <c r="C114" t="s">
        <v>649</v>
      </c>
      <c r="D114" t="s">
        <v>98</v>
      </c>
      <c r="E114" s="70">
        <v>45244</v>
      </c>
      <c r="F114" s="54">
        <v>340704.58275</v>
      </c>
      <c r="G114" s="54">
        <v>5.2439809999999998</v>
      </c>
      <c r="H114" s="54">
        <v>17.866482759</v>
      </c>
      <c r="I114" s="55">
        <f t="shared" si="1"/>
        <v>6.1778009820792961E-3</v>
      </c>
      <c r="J114" s="55">
        <f>H114/'סכום נכסי הקרן'!$C$41</f>
        <v>5.1907881543950999E-5</v>
      </c>
    </row>
    <row r="115" spans="1:10">
      <c r="A115" t="s">
        <v>970</v>
      </c>
      <c r="B115" t="s">
        <v>971</v>
      </c>
      <c r="C115" t="s">
        <v>649</v>
      </c>
      <c r="D115" t="s">
        <v>98</v>
      </c>
      <c r="E115" s="70">
        <v>45180</v>
      </c>
      <c r="F115" s="54">
        <v>1058541.4601</v>
      </c>
      <c r="G115" s="54">
        <v>5.0339830000000001</v>
      </c>
      <c r="H115" s="54">
        <v>53.286795263000002</v>
      </c>
      <c r="I115" s="55">
        <f t="shared" si="1"/>
        <v>1.8425295036975989E-2</v>
      </c>
      <c r="J115" s="55">
        <f>H115/'סכום נכסי הקרן'!$C$41</f>
        <v>1.5481528701978209E-4</v>
      </c>
    </row>
    <row r="116" spans="1:10">
      <c r="A116" t="s">
        <v>972</v>
      </c>
      <c r="B116" t="s">
        <v>973</v>
      </c>
      <c r="C116" t="s">
        <v>649</v>
      </c>
      <c r="D116" t="s">
        <v>98</v>
      </c>
      <c r="E116" s="70">
        <v>45238</v>
      </c>
      <c r="F116" s="54">
        <v>508286.447544</v>
      </c>
      <c r="G116" s="54">
        <v>5.2778799999999997</v>
      </c>
      <c r="H116" s="54">
        <v>26.826747361000002</v>
      </c>
      <c r="I116" s="55">
        <f t="shared" si="1"/>
        <v>9.2760454549620057E-3</v>
      </c>
      <c r="J116" s="55">
        <f>H116/'סכום נכסי הקרן'!$C$41</f>
        <v>7.7940333472900555E-5</v>
      </c>
    </row>
    <row r="117" spans="1:10">
      <c r="A117" t="s">
        <v>974</v>
      </c>
      <c r="B117" t="s">
        <v>975</v>
      </c>
      <c r="C117" t="s">
        <v>649</v>
      </c>
      <c r="D117" t="s">
        <v>98</v>
      </c>
      <c r="E117" s="70">
        <v>45238</v>
      </c>
      <c r="F117" s="54">
        <v>423683.07932000002</v>
      </c>
      <c r="G117" s="54">
        <v>5.3027049999999996</v>
      </c>
      <c r="H117" s="54">
        <v>22.466662500999998</v>
      </c>
      <c r="I117" s="55">
        <f t="shared" si="1"/>
        <v>7.7684327427459659E-3</v>
      </c>
      <c r="J117" s="55">
        <f>H117/'סכום נכסי הקרן'!$C$41</f>
        <v>6.5272883953747298E-5</v>
      </c>
    </row>
    <row r="118" spans="1:10">
      <c r="A118" t="s">
        <v>976</v>
      </c>
      <c r="B118" t="s">
        <v>977</v>
      </c>
      <c r="C118" t="s">
        <v>649</v>
      </c>
      <c r="D118" t="s">
        <v>98</v>
      </c>
      <c r="E118" s="70">
        <v>45243</v>
      </c>
      <c r="F118" s="54">
        <v>508472.99424000003</v>
      </c>
      <c r="G118" s="54">
        <v>5.3887869999999998</v>
      </c>
      <c r="H118" s="54">
        <v>27.400525023999997</v>
      </c>
      <c r="I118" s="55">
        <f t="shared" si="1"/>
        <v>9.4744440014353417E-3</v>
      </c>
      <c r="J118" s="55">
        <f>H118/'סכום נכסי הקרן'!$C$41</f>
        <v>7.9607342215769406E-5</v>
      </c>
    </row>
    <row r="119" spans="1:10">
      <c r="A119" t="s">
        <v>978</v>
      </c>
      <c r="B119" t="s">
        <v>979</v>
      </c>
      <c r="C119" t="s">
        <v>649</v>
      </c>
      <c r="D119" t="s">
        <v>98</v>
      </c>
      <c r="E119" s="70">
        <v>45238</v>
      </c>
      <c r="F119" s="54">
        <v>423783.01504999993</v>
      </c>
      <c r="G119" s="54">
        <v>5.3250359999999999</v>
      </c>
      <c r="H119" s="54">
        <v>22.566598231</v>
      </c>
      <c r="I119" s="55">
        <f t="shared" si="1"/>
        <v>7.8029881199439665E-3</v>
      </c>
      <c r="J119" s="55">
        <f>H119/'סכום נכסי הקרן'!$C$41</f>
        <v>6.5563229407008671E-5</v>
      </c>
    </row>
    <row r="120" spans="1:10">
      <c r="A120" t="s">
        <v>980</v>
      </c>
      <c r="B120" t="s">
        <v>981</v>
      </c>
      <c r="C120" t="s">
        <v>649</v>
      </c>
      <c r="D120" t="s">
        <v>98</v>
      </c>
      <c r="E120" s="70">
        <v>45197</v>
      </c>
      <c r="F120" s="54">
        <v>339159.65967999992</v>
      </c>
      <c r="G120" s="54">
        <v>5.1408899999999997</v>
      </c>
      <c r="H120" s="54">
        <v>17.435823855999999</v>
      </c>
      <c r="I120" s="55">
        <f t="shared" si="1"/>
        <v>6.0288894682809574E-3</v>
      </c>
      <c r="J120" s="55">
        <f>H120/'סכום נכסי הקרן'!$C$41</f>
        <v>5.0656678852055133E-5</v>
      </c>
    </row>
    <row r="121" spans="1:10">
      <c r="A121" t="s">
        <v>982</v>
      </c>
      <c r="B121" t="s">
        <v>983</v>
      </c>
      <c r="C121" t="s">
        <v>649</v>
      </c>
      <c r="D121" t="s">
        <v>98</v>
      </c>
      <c r="E121" s="70">
        <v>45243</v>
      </c>
      <c r="F121" s="54">
        <v>275606.95866900001</v>
      </c>
      <c r="G121" s="54">
        <v>5.4631080000000001</v>
      </c>
      <c r="H121" s="54">
        <v>15.056706209</v>
      </c>
      <c r="I121" s="55">
        <f t="shared" si="1"/>
        <v>5.2062476794982717E-3</v>
      </c>
      <c r="J121" s="55">
        <f>H121/'סכום נכסי הקרן'!$C$41</f>
        <v>4.3744576528088175E-5</v>
      </c>
    </row>
    <row r="122" spans="1:10">
      <c r="A122" t="s">
        <v>984</v>
      </c>
      <c r="B122" t="s">
        <v>985</v>
      </c>
      <c r="C122" t="s">
        <v>649</v>
      </c>
      <c r="D122" t="s">
        <v>98</v>
      </c>
      <c r="E122" s="70">
        <v>45243</v>
      </c>
      <c r="F122" s="54">
        <v>237784.85516800001</v>
      </c>
      <c r="G122" s="54">
        <v>5.5867180000000003</v>
      </c>
      <c r="H122" s="54">
        <v>13.284369534</v>
      </c>
      <c r="I122" s="55">
        <f t="shared" si="1"/>
        <v>4.593416189434864E-3</v>
      </c>
      <c r="J122" s="55">
        <f>H122/'סכום נכסי הקרן'!$C$41</f>
        <v>3.8595368179536357E-5</v>
      </c>
    </row>
    <row r="123" spans="1:10">
      <c r="A123" t="s">
        <v>984</v>
      </c>
      <c r="B123" t="s">
        <v>986</v>
      </c>
      <c r="C123" t="s">
        <v>649</v>
      </c>
      <c r="D123" t="s">
        <v>98</v>
      </c>
      <c r="E123" s="70">
        <v>45243</v>
      </c>
      <c r="F123" s="54">
        <v>390807.44640000002</v>
      </c>
      <c r="G123" s="54">
        <v>5.5867180000000003</v>
      </c>
      <c r="H123" s="54">
        <v>21.833310329</v>
      </c>
      <c r="I123" s="55">
        <f t="shared" si="1"/>
        <v>7.5494347607165894E-3</v>
      </c>
      <c r="J123" s="55">
        <f>H123/'סכום נכסי הקרן'!$C$41</f>
        <v>6.3432792092173751E-5</v>
      </c>
    </row>
    <row r="124" spans="1:10">
      <c r="A124" t="s">
        <v>987</v>
      </c>
      <c r="B124" t="s">
        <v>988</v>
      </c>
      <c r="C124" t="s">
        <v>649</v>
      </c>
      <c r="D124" t="s">
        <v>98</v>
      </c>
      <c r="E124" s="70">
        <v>45243</v>
      </c>
      <c r="F124" s="54">
        <v>297619.70791</v>
      </c>
      <c r="G124" s="54">
        <v>5.7100049999999998</v>
      </c>
      <c r="H124" s="54">
        <v>16.994100867</v>
      </c>
      <c r="I124" s="55">
        <f t="shared" si="1"/>
        <v>5.8761522590573597E-3</v>
      </c>
      <c r="J124" s="55">
        <f>H124/'סכום נכסי הקרן'!$C$41</f>
        <v>4.9373331430095326E-5</v>
      </c>
    </row>
    <row r="125" spans="1:10">
      <c r="A125" t="s">
        <v>989</v>
      </c>
      <c r="B125" t="s">
        <v>990</v>
      </c>
      <c r="C125" t="s">
        <v>649</v>
      </c>
      <c r="D125" t="s">
        <v>98</v>
      </c>
      <c r="E125" s="70">
        <v>45237</v>
      </c>
      <c r="F125" s="54">
        <v>170690.22684000002</v>
      </c>
      <c r="G125" s="54">
        <v>5.8540850000000004</v>
      </c>
      <c r="H125" s="54">
        <v>9.9923515629999997</v>
      </c>
      <c r="I125" s="55">
        <f t="shared" si="1"/>
        <v>3.4551153761971953E-3</v>
      </c>
      <c r="J125" s="55">
        <f>H125/'סכום נכסי הקרן'!$C$41</f>
        <v>2.9030996658614222E-5</v>
      </c>
    </row>
    <row r="126" spans="1:10">
      <c r="A126" t="s">
        <v>991</v>
      </c>
      <c r="B126" t="s">
        <v>992</v>
      </c>
      <c r="C126" t="s">
        <v>649</v>
      </c>
      <c r="D126" t="s">
        <v>98</v>
      </c>
      <c r="E126" s="70">
        <v>45237</v>
      </c>
      <c r="F126" s="54">
        <v>392893.99130400002</v>
      </c>
      <c r="G126" s="54">
        <v>5.9275219999999997</v>
      </c>
      <c r="H126" s="54">
        <v>23.288878168000004</v>
      </c>
      <c r="I126" s="55">
        <f t="shared" si="1"/>
        <v>8.0527351890411041E-3</v>
      </c>
      <c r="J126" s="55">
        <f>H126/'סכום נכסי הקרן'!$C$41</f>
        <v>6.7661685041343436E-5</v>
      </c>
    </row>
    <row r="127" spans="1:10">
      <c r="A127" t="s">
        <v>993</v>
      </c>
      <c r="B127" t="s">
        <v>994</v>
      </c>
      <c r="C127" t="s">
        <v>649</v>
      </c>
      <c r="D127" t="s">
        <v>98</v>
      </c>
      <c r="E127" s="70">
        <v>45236</v>
      </c>
      <c r="F127" s="54">
        <v>493772.53590000002</v>
      </c>
      <c r="G127" s="54">
        <v>6.2561010000000001</v>
      </c>
      <c r="H127" s="54">
        <v>30.890910747000003</v>
      </c>
      <c r="I127" s="55">
        <f t="shared" si="1"/>
        <v>1.0681335622928272E-2</v>
      </c>
      <c r="J127" s="55">
        <f>H127/'סכום נכסי הקרן'!$C$41</f>
        <v>8.9748035887606738E-5</v>
      </c>
    </row>
    <row r="128" spans="1:10">
      <c r="A128" t="s">
        <v>993</v>
      </c>
      <c r="B128" t="s">
        <v>995</v>
      </c>
      <c r="C128" t="s">
        <v>649</v>
      </c>
      <c r="D128" t="s">
        <v>98</v>
      </c>
      <c r="E128" s="70">
        <v>45236</v>
      </c>
      <c r="F128" s="54">
        <v>171676.25937600003</v>
      </c>
      <c r="G128" s="54">
        <v>6.2561010000000001</v>
      </c>
      <c r="H128" s="54">
        <v>10.740240941000001</v>
      </c>
      <c r="I128" s="55">
        <f t="shared" si="1"/>
        <v>3.7137175754223149E-3</v>
      </c>
      <c r="J128" s="55">
        <f>H128/'סכום נכסי הקרן'!$C$41</f>
        <v>3.1203855959734785E-5</v>
      </c>
    </row>
    <row r="129" spans="1:10">
      <c r="A129" t="s">
        <v>996</v>
      </c>
      <c r="B129" t="s">
        <v>997</v>
      </c>
      <c r="C129" t="s">
        <v>649</v>
      </c>
      <c r="D129" t="s">
        <v>98</v>
      </c>
      <c r="E129" s="70">
        <v>45236</v>
      </c>
      <c r="F129" s="54">
        <v>257521.051446</v>
      </c>
      <c r="G129" s="54">
        <v>6.258527</v>
      </c>
      <c r="H129" s="54">
        <v>16.117023794000001</v>
      </c>
      <c r="I129" s="55">
        <f t="shared" si="1"/>
        <v>5.5728800551195596E-3</v>
      </c>
      <c r="J129" s="55">
        <f>H129/'סכום נכסי הקרן'!$C$41</f>
        <v>4.6825140304605593E-5</v>
      </c>
    </row>
    <row r="130" spans="1:10">
      <c r="A130" t="s">
        <v>998</v>
      </c>
      <c r="B130" t="s">
        <v>999</v>
      </c>
      <c r="C130" t="s">
        <v>649</v>
      </c>
      <c r="D130" t="s">
        <v>98</v>
      </c>
      <c r="E130" s="70">
        <v>45236</v>
      </c>
      <c r="F130" s="54">
        <v>978757.21485600015</v>
      </c>
      <c r="G130" s="54">
        <v>6.2755000000000001</v>
      </c>
      <c r="H130" s="54">
        <v>61.42190977300001</v>
      </c>
      <c r="I130" s="55">
        <f t="shared" si="1"/>
        <v>2.123822240981826E-2</v>
      </c>
      <c r="J130" s="55">
        <f>H130/'סכום נכסי הקרן'!$C$41</f>
        <v>1.7845041241226268E-4</v>
      </c>
    </row>
    <row r="131" spans="1:10">
      <c r="A131" t="s">
        <v>1000</v>
      </c>
      <c r="B131" t="s">
        <v>1001</v>
      </c>
      <c r="C131" t="s">
        <v>649</v>
      </c>
      <c r="D131" t="s">
        <v>98</v>
      </c>
      <c r="E131" s="70">
        <v>45210</v>
      </c>
      <c r="F131" s="54">
        <v>417544.80470400001</v>
      </c>
      <c r="G131" s="54">
        <v>7.5140630000000002</v>
      </c>
      <c r="H131" s="54">
        <v>31.374578102000005</v>
      </c>
      <c r="I131" s="55">
        <f t="shared" si="1"/>
        <v>1.0848576187342862E-2</v>
      </c>
      <c r="J131" s="55">
        <f>H131/'סכום נכסי הקרן'!$C$41</f>
        <v>9.1153245189777267E-5</v>
      </c>
    </row>
    <row r="132" spans="1:10">
      <c r="A132" t="s">
        <v>1002</v>
      </c>
      <c r="B132" t="s">
        <v>1003</v>
      </c>
      <c r="C132" t="s">
        <v>649</v>
      </c>
      <c r="D132" t="s">
        <v>98</v>
      </c>
      <c r="E132" s="70">
        <v>45210</v>
      </c>
      <c r="F132" s="54">
        <v>409472.21851400001</v>
      </c>
      <c r="G132" s="54">
        <v>7.5961169999999996</v>
      </c>
      <c r="H132" s="54">
        <v>31.103988499</v>
      </c>
      <c r="I132" s="55">
        <f t="shared" si="1"/>
        <v>1.0755012796176137E-2</v>
      </c>
      <c r="J132" s="55">
        <f>H132/'סכום נכסי הקרן'!$C$41</f>
        <v>9.0367095321948709E-5</v>
      </c>
    </row>
    <row r="133" spans="1:10">
      <c r="A133" t="s">
        <v>1004</v>
      </c>
      <c r="B133" t="s">
        <v>1005</v>
      </c>
      <c r="C133" t="s">
        <v>649</v>
      </c>
      <c r="D133" t="s">
        <v>98</v>
      </c>
      <c r="E133" s="70">
        <v>45210</v>
      </c>
      <c r="F133" s="54">
        <v>828162.95292199997</v>
      </c>
      <c r="G133" s="54">
        <v>7.6526129999999997</v>
      </c>
      <c r="H133" s="54">
        <v>63.376105027000001</v>
      </c>
      <c r="I133" s="55">
        <f t="shared" si="1"/>
        <v>2.1913936232297079E-2</v>
      </c>
      <c r="J133" s="55">
        <f>H133/'סכום נכסי הקרן'!$C$41</f>
        <v>1.8412797845179471E-4</v>
      </c>
    </row>
    <row r="134" spans="1:10">
      <c r="A134" t="s">
        <v>1006</v>
      </c>
      <c r="B134" t="s">
        <v>1007</v>
      </c>
      <c r="C134" t="s">
        <v>649</v>
      </c>
      <c r="D134" t="s">
        <v>98</v>
      </c>
      <c r="E134" s="70">
        <v>45211</v>
      </c>
      <c r="F134" s="54">
        <v>523156.88416800002</v>
      </c>
      <c r="G134" s="54">
        <v>7.67143</v>
      </c>
      <c r="H134" s="54">
        <v>40.133611805999998</v>
      </c>
      <c r="I134" s="55">
        <f t="shared" si="1"/>
        <v>1.3877239844792666E-2</v>
      </c>
      <c r="J134" s="55">
        <f>H134/'סכום נכסי הקרן'!$C$41</f>
        <v>1.1660105660737012E-4</v>
      </c>
    </row>
    <row r="135" spans="1:10">
      <c r="A135" t="s">
        <v>1008</v>
      </c>
      <c r="B135" t="s">
        <v>1009</v>
      </c>
      <c r="C135" t="s">
        <v>649</v>
      </c>
      <c r="D135" t="s">
        <v>98</v>
      </c>
      <c r="E135" s="70">
        <v>45211</v>
      </c>
      <c r="F135" s="54">
        <v>436663.62024999998</v>
      </c>
      <c r="G135" s="54">
        <v>7.8301119999999997</v>
      </c>
      <c r="H135" s="54">
        <v>34.191251928</v>
      </c>
      <c r="I135" s="55">
        <f t="shared" si="1"/>
        <v>1.1822514402445349E-2</v>
      </c>
      <c r="J135" s="55">
        <f>H135/'סכום נכסי הקרן'!$C$41</f>
        <v>9.9336589011845712E-5</v>
      </c>
    </row>
    <row r="136" spans="1:10">
      <c r="A136" t="s">
        <v>1010</v>
      </c>
      <c r="B136" t="s">
        <v>1011</v>
      </c>
      <c r="C136" t="s">
        <v>649</v>
      </c>
      <c r="D136" t="s">
        <v>98</v>
      </c>
      <c r="E136" s="70">
        <v>45211</v>
      </c>
      <c r="F136" s="54">
        <v>314477.75516399997</v>
      </c>
      <c r="G136" s="54">
        <v>7.8093570000000003</v>
      </c>
      <c r="H136" s="54">
        <v>24.558691666999998</v>
      </c>
      <c r="I136" s="55">
        <f t="shared" si="1"/>
        <v>8.4918062242860283E-3</v>
      </c>
      <c r="J136" s="55">
        <f>H136/'סכום נכסי הקרן'!$C$41</f>
        <v>7.1350901860238507E-5</v>
      </c>
    </row>
    <row r="137" spans="1:10">
      <c r="A137" t="s">
        <v>1012</v>
      </c>
      <c r="B137" t="s">
        <v>1013</v>
      </c>
      <c r="C137" t="s">
        <v>649</v>
      </c>
      <c r="D137" t="s">
        <v>98</v>
      </c>
      <c r="E137" s="70">
        <v>45211</v>
      </c>
      <c r="F137" s="54">
        <v>401883.76541599998</v>
      </c>
      <c r="G137" s="54">
        <v>7.8210750000000004</v>
      </c>
      <c r="H137" s="54">
        <v>31.431628722999999</v>
      </c>
      <c r="I137" s="55">
        <f t="shared" si="1"/>
        <v>1.0868302922996216E-2</v>
      </c>
      <c r="J137" s="55">
        <f>H137/'סכום נכסי הקרן'!$C$41</f>
        <v>9.1318995601697868E-5</v>
      </c>
    </row>
    <row r="138" spans="1:10">
      <c r="A138" t="s">
        <v>1014</v>
      </c>
      <c r="B138" t="s">
        <v>1015</v>
      </c>
      <c r="C138" t="s">
        <v>649</v>
      </c>
      <c r="D138" t="s">
        <v>98</v>
      </c>
      <c r="E138" s="70">
        <v>45211</v>
      </c>
      <c r="F138" s="54">
        <v>174732.07191999999</v>
      </c>
      <c r="G138" s="54">
        <v>7.8210750000000004</v>
      </c>
      <c r="H138" s="54">
        <v>13.665925527999999</v>
      </c>
      <c r="I138" s="55">
        <f t="shared" ref="I138:I201" si="2">H138/$H$9</f>
        <v>4.7253490956619751E-3</v>
      </c>
      <c r="J138" s="55">
        <f>H138/'סכום נכסי הקרן'!$C$41</f>
        <v>3.9703911120309607E-5</v>
      </c>
    </row>
    <row r="139" spans="1:10">
      <c r="A139" t="s">
        <v>1016</v>
      </c>
      <c r="B139" t="s">
        <v>1017</v>
      </c>
      <c r="C139" t="s">
        <v>649</v>
      </c>
      <c r="D139" t="s">
        <v>98</v>
      </c>
      <c r="E139" s="70">
        <v>45211</v>
      </c>
      <c r="F139" s="54">
        <v>393347.03327999992</v>
      </c>
      <c r="G139" s="54">
        <v>7.8679129999999997</v>
      </c>
      <c r="H139" s="54">
        <v>30.948203885999995</v>
      </c>
      <c r="I139" s="55">
        <f t="shared" si="2"/>
        <v>1.0701146215486131E-2</v>
      </c>
      <c r="J139" s="55">
        <f>H139/'סכום נכסי הקרן'!$C$41</f>
        <v>8.9914490892355485E-5</v>
      </c>
    </row>
    <row r="140" spans="1:10">
      <c r="A140" t="s">
        <v>1018</v>
      </c>
      <c r="B140" t="s">
        <v>1019</v>
      </c>
      <c r="C140" t="s">
        <v>649</v>
      </c>
      <c r="D140" t="s">
        <v>98</v>
      </c>
      <c r="E140" s="70">
        <v>45211</v>
      </c>
      <c r="F140" s="54">
        <v>482802.53817599994</v>
      </c>
      <c r="G140" s="54">
        <v>7.8866360000000002</v>
      </c>
      <c r="H140" s="54">
        <v>38.076876944000006</v>
      </c>
      <c r="I140" s="55">
        <f t="shared" si="2"/>
        <v>1.3166070286590744E-2</v>
      </c>
      <c r="J140" s="55">
        <f>H140/'סכום נכסי הקרן'!$C$41</f>
        <v>1.1062558001110325E-4</v>
      </c>
    </row>
    <row r="141" spans="1:10">
      <c r="A141" t="s">
        <v>1020</v>
      </c>
      <c r="B141" t="s">
        <v>1021</v>
      </c>
      <c r="C141" t="s">
        <v>649</v>
      </c>
      <c r="D141" t="s">
        <v>98</v>
      </c>
      <c r="E141" s="70">
        <v>45215</v>
      </c>
      <c r="F141" s="54">
        <v>1362262.7995249999</v>
      </c>
      <c r="G141" s="54">
        <v>8.3817020000000007</v>
      </c>
      <c r="H141" s="54">
        <v>114.180808445</v>
      </c>
      <c r="I141" s="55">
        <f t="shared" si="2"/>
        <v>3.9480983473974475E-2</v>
      </c>
      <c r="J141" s="55">
        <f>H141/'סכום נכסי הקרן'!$C$41</f>
        <v>3.3173198996708133E-4</v>
      </c>
    </row>
    <row r="142" spans="1:10">
      <c r="A142" t="s">
        <v>1022</v>
      </c>
      <c r="B142" t="s">
        <v>1023</v>
      </c>
      <c r="C142" t="s">
        <v>649</v>
      </c>
      <c r="D142" t="s">
        <v>98</v>
      </c>
      <c r="E142" s="70">
        <v>45216</v>
      </c>
      <c r="F142" s="54">
        <v>441516.05514000001</v>
      </c>
      <c r="G142" s="54">
        <v>8.8298930000000002</v>
      </c>
      <c r="H142" s="54">
        <v>38.985397083000002</v>
      </c>
      <c r="I142" s="55">
        <f t="shared" si="2"/>
        <v>1.3480214748187457E-2</v>
      </c>
      <c r="J142" s="55">
        <f>H142/'סכום נכסי הקרן'!$C$41</f>
        <v>1.1326512336116469E-4</v>
      </c>
    </row>
    <row r="143" spans="1:10">
      <c r="A143" t="s">
        <v>1024</v>
      </c>
      <c r="B143" t="s">
        <v>1025</v>
      </c>
      <c r="C143" t="s">
        <v>649</v>
      </c>
      <c r="D143" t="s">
        <v>98</v>
      </c>
      <c r="E143" s="70">
        <v>45217</v>
      </c>
      <c r="F143" s="54">
        <v>548347.35051000002</v>
      </c>
      <c r="G143" s="54">
        <v>9.0351750000000006</v>
      </c>
      <c r="H143" s="54">
        <v>49.544141168999992</v>
      </c>
      <c r="I143" s="55">
        <f t="shared" si="2"/>
        <v>1.7131175066672978E-2</v>
      </c>
      <c r="J143" s="55">
        <f>H143/'סכום נכסי הקרן'!$C$41</f>
        <v>1.4394167255453582E-4</v>
      </c>
    </row>
    <row r="144" spans="1:10">
      <c r="A144" t="s">
        <v>1026</v>
      </c>
      <c r="B144" t="s">
        <v>1027</v>
      </c>
      <c r="C144" t="s">
        <v>649</v>
      </c>
      <c r="D144" t="s">
        <v>98</v>
      </c>
      <c r="E144" s="70">
        <v>45230</v>
      </c>
      <c r="F144" s="54">
        <v>769551.75767399999</v>
      </c>
      <c r="G144" s="54">
        <v>9.1632560000000005</v>
      </c>
      <c r="H144" s="54">
        <v>70.516000219999995</v>
      </c>
      <c r="I144" s="55">
        <f t="shared" si="2"/>
        <v>2.4382740648378323E-2</v>
      </c>
      <c r="J144" s="55">
        <f>H144/'סכום נכסי הקרן'!$C$41</f>
        <v>2.0487167148380882E-4</v>
      </c>
    </row>
    <row r="145" spans="1:10">
      <c r="A145" t="s">
        <v>1028</v>
      </c>
      <c r="B145" t="s">
        <v>1029</v>
      </c>
      <c r="C145" t="s">
        <v>649</v>
      </c>
      <c r="D145" t="s">
        <v>98</v>
      </c>
      <c r="E145" s="70">
        <v>45231</v>
      </c>
      <c r="F145" s="54">
        <v>305331.09232499998</v>
      </c>
      <c r="G145" s="54">
        <v>9.1006020000000003</v>
      </c>
      <c r="H145" s="54">
        <v>27.786968975999997</v>
      </c>
      <c r="I145" s="55">
        <f t="shared" si="2"/>
        <v>9.6080670462386948E-3</v>
      </c>
      <c r="J145" s="55">
        <f>H145/'סכום נכסי הקרן'!$C$41</f>
        <v>8.0730086247394082E-5</v>
      </c>
    </row>
    <row r="146" spans="1:10">
      <c r="A146" t="s">
        <v>1030</v>
      </c>
      <c r="B146" t="s">
        <v>1031</v>
      </c>
      <c r="C146" t="s">
        <v>649</v>
      </c>
      <c r="D146" t="s">
        <v>98</v>
      </c>
      <c r="E146" s="70">
        <v>45217</v>
      </c>
      <c r="F146" s="54">
        <v>442770.80375000002</v>
      </c>
      <c r="G146" s="54">
        <v>9.1492369999999994</v>
      </c>
      <c r="H146" s="54">
        <v>40.510151049000001</v>
      </c>
      <c r="I146" s="55">
        <f t="shared" si="2"/>
        <v>1.4007438078914882E-2</v>
      </c>
      <c r="J146" s="55">
        <f>H146/'סכום נכסי הקרן'!$C$41</f>
        <v>1.1769502427218358E-4</v>
      </c>
    </row>
    <row r="147" spans="1:10">
      <c r="A147" t="s">
        <v>1032</v>
      </c>
      <c r="B147" t="s">
        <v>1033</v>
      </c>
      <c r="C147" t="s">
        <v>649</v>
      </c>
      <c r="D147" t="s">
        <v>98</v>
      </c>
      <c r="E147" s="70">
        <v>45217</v>
      </c>
      <c r="F147" s="54">
        <v>1019431.035</v>
      </c>
      <c r="G147" s="54">
        <v>9.2061609999999998</v>
      </c>
      <c r="H147" s="54">
        <v>93.850464690999999</v>
      </c>
      <c r="I147" s="55">
        <f t="shared" si="2"/>
        <v>3.2451238487026607E-2</v>
      </c>
      <c r="J147" s="55">
        <f>H147/'סכום נכסי הקרן'!$C$41</f>
        <v>2.7266579940426111E-4</v>
      </c>
    </row>
    <row r="148" spans="1:10">
      <c r="A148" t="s">
        <v>1034</v>
      </c>
      <c r="B148" t="s">
        <v>1035</v>
      </c>
      <c r="C148" t="s">
        <v>649</v>
      </c>
      <c r="D148" t="s">
        <v>98</v>
      </c>
      <c r="E148" s="70">
        <v>45216</v>
      </c>
      <c r="F148" s="54">
        <v>328020.156976</v>
      </c>
      <c r="G148" s="54">
        <v>9.1907370000000004</v>
      </c>
      <c r="H148" s="54">
        <v>30.147470004999999</v>
      </c>
      <c r="I148" s="55">
        <f t="shared" si="2"/>
        <v>1.0424271655274549E-2</v>
      </c>
      <c r="J148" s="55">
        <f>H148/'סכום נכסי הקרן'!$C$41</f>
        <v>8.7588101305561273E-5</v>
      </c>
    </row>
    <row r="149" spans="1:10">
      <c r="A149" t="s">
        <v>1036</v>
      </c>
      <c r="B149" t="s">
        <v>1037</v>
      </c>
      <c r="C149" t="s">
        <v>649</v>
      </c>
      <c r="D149" t="s">
        <v>98</v>
      </c>
      <c r="E149" s="70">
        <v>45216</v>
      </c>
      <c r="F149" s="54">
        <v>638389.44324000005</v>
      </c>
      <c r="G149" s="54">
        <v>9.2021099999999993</v>
      </c>
      <c r="H149" s="54">
        <v>58.745295628000008</v>
      </c>
      <c r="I149" s="55">
        <f t="shared" si="2"/>
        <v>2.0312713471283685E-2</v>
      </c>
      <c r="J149" s="55">
        <f>H149/'סכום נכסי הקרן'!$C$41</f>
        <v>1.7067398703231285E-4</v>
      </c>
    </row>
    <row r="150" spans="1:10">
      <c r="A150" t="s">
        <v>1038</v>
      </c>
      <c r="B150" t="s">
        <v>1039</v>
      </c>
      <c r="C150" t="s">
        <v>649</v>
      </c>
      <c r="D150" t="s">
        <v>98</v>
      </c>
      <c r="E150" s="70">
        <v>45216</v>
      </c>
      <c r="F150" s="54">
        <v>399742.92</v>
      </c>
      <c r="G150" s="54">
        <v>9.3723559999999999</v>
      </c>
      <c r="H150" s="54">
        <v>37.465327748</v>
      </c>
      <c r="I150" s="55">
        <f t="shared" si="2"/>
        <v>1.295461125043907E-2</v>
      </c>
      <c r="J150" s="55">
        <f>H150/'סכום נכסי הקרן'!$C$41</f>
        <v>1.0884883281063504E-4</v>
      </c>
    </row>
    <row r="151" spans="1:10">
      <c r="A151" t="s">
        <v>1038</v>
      </c>
      <c r="B151" t="s">
        <v>1040</v>
      </c>
      <c r="C151" t="s">
        <v>649</v>
      </c>
      <c r="D151" t="s">
        <v>98</v>
      </c>
      <c r="E151" s="70">
        <v>45216</v>
      </c>
      <c r="F151" s="54">
        <v>429234.12</v>
      </c>
      <c r="G151" s="54">
        <v>9.3723559999999999</v>
      </c>
      <c r="H151" s="54">
        <v>40.229347858000004</v>
      </c>
      <c r="I151" s="55">
        <f t="shared" si="2"/>
        <v>1.3910343074121232E-2</v>
      </c>
      <c r="J151" s="55">
        <f>H151/'סכום נכסי הקרן'!$C$41</f>
        <v>1.1687920064465684E-4</v>
      </c>
    </row>
    <row r="152" spans="1:10">
      <c r="A152" t="s">
        <v>1041</v>
      </c>
      <c r="B152" t="s">
        <v>1042</v>
      </c>
      <c r="C152" t="s">
        <v>649</v>
      </c>
      <c r="D152" t="s">
        <v>98</v>
      </c>
      <c r="E152" s="70">
        <v>45218</v>
      </c>
      <c r="F152" s="54">
        <v>551032.29045600002</v>
      </c>
      <c r="G152" s="54">
        <v>9.4367190000000001</v>
      </c>
      <c r="H152" s="54">
        <v>51.999369623</v>
      </c>
      <c r="I152" s="55">
        <f t="shared" si="2"/>
        <v>1.7980134146025607E-2</v>
      </c>
      <c r="J152" s="55">
        <f>H152/'סכום נכסי הקרן'!$C$41</f>
        <v>1.5107490126399579E-4</v>
      </c>
    </row>
    <row r="153" spans="1:10">
      <c r="A153" t="s">
        <v>1043</v>
      </c>
      <c r="B153" t="s">
        <v>1044</v>
      </c>
      <c r="C153" t="s">
        <v>649</v>
      </c>
      <c r="D153" t="s">
        <v>98</v>
      </c>
      <c r="E153" s="70">
        <v>45218</v>
      </c>
      <c r="F153" s="54">
        <v>399942.79145999998</v>
      </c>
      <c r="G153" s="54">
        <v>9.4367190000000001</v>
      </c>
      <c r="H153" s="54">
        <v>37.741477952000004</v>
      </c>
      <c r="I153" s="55">
        <f t="shared" si="2"/>
        <v>1.3050097363989498E-2</v>
      </c>
      <c r="J153" s="55">
        <f>H153/'סכום נכסי הקרן'!$C$41</f>
        <v>1.0965113801367504E-4</v>
      </c>
    </row>
    <row r="154" spans="1:10">
      <c r="A154" t="s">
        <v>1045</v>
      </c>
      <c r="B154" t="s">
        <v>1046</v>
      </c>
      <c r="C154" t="s">
        <v>649</v>
      </c>
      <c r="D154" t="s">
        <v>98</v>
      </c>
      <c r="E154" s="70">
        <v>45223</v>
      </c>
      <c r="F154" s="54">
        <v>178032.17180400004</v>
      </c>
      <c r="G154" s="54">
        <v>9.7182099999999991</v>
      </c>
      <c r="H154" s="54">
        <v>17.301539816000002</v>
      </c>
      <c r="I154" s="55">
        <f t="shared" si="2"/>
        <v>5.9824572697682607E-3</v>
      </c>
      <c r="J154" s="55">
        <f>H154/'סכום נכסי הקרן'!$C$41</f>
        <v>5.0266540505544161E-5</v>
      </c>
    </row>
    <row r="155" spans="1:10">
      <c r="A155" t="s">
        <v>1045</v>
      </c>
      <c r="B155" t="s">
        <v>1047</v>
      </c>
      <c r="C155" t="s">
        <v>649</v>
      </c>
      <c r="D155" t="s">
        <v>98</v>
      </c>
      <c r="E155" s="70">
        <v>45223</v>
      </c>
      <c r="F155" s="54">
        <v>204821.32418999998</v>
      </c>
      <c r="G155" s="54">
        <v>9.7182099999999991</v>
      </c>
      <c r="H155" s="54">
        <v>19.904965825999998</v>
      </c>
      <c r="I155" s="55">
        <f t="shared" si="2"/>
        <v>6.8826595075728416E-3</v>
      </c>
      <c r="J155" s="55">
        <f>H155/'סכום נכסי הקרן'!$C$41</f>
        <v>5.783033080262693E-5</v>
      </c>
    </row>
    <row r="156" spans="1:10">
      <c r="A156" t="s">
        <v>1048</v>
      </c>
      <c r="B156" t="s">
        <v>1049</v>
      </c>
      <c r="C156" t="s">
        <v>649</v>
      </c>
      <c r="D156" t="s">
        <v>98</v>
      </c>
      <c r="E156" s="70">
        <v>45224</v>
      </c>
      <c r="F156" s="54">
        <v>359483.57549999998</v>
      </c>
      <c r="G156" s="54">
        <v>9.9809699999999992</v>
      </c>
      <c r="H156" s="54">
        <v>35.879948362</v>
      </c>
      <c r="I156" s="55">
        <f t="shared" si="2"/>
        <v>1.2406425104351342E-2</v>
      </c>
      <c r="J156" s="55">
        <f>H156/'סכום נכסי הקרן'!$C$41</f>
        <v>1.0424279554629126E-4</v>
      </c>
    </row>
    <row r="157" spans="1:10">
      <c r="A157" t="s">
        <v>1050</v>
      </c>
      <c r="B157" t="s">
        <v>1051</v>
      </c>
      <c r="C157" t="s">
        <v>649</v>
      </c>
      <c r="D157" t="s">
        <v>98</v>
      </c>
      <c r="E157" s="70">
        <v>45222</v>
      </c>
      <c r="F157" s="54">
        <v>267827.75640000001</v>
      </c>
      <c r="G157" s="54">
        <v>9.9809699999999992</v>
      </c>
      <c r="H157" s="54">
        <v>26.731808418</v>
      </c>
      <c r="I157" s="55">
        <f t="shared" si="2"/>
        <v>9.2432178467967922E-3</v>
      </c>
      <c r="J157" s="55">
        <f>H157/'סכום נכסי הקרן'!$C$41</f>
        <v>7.7664505293754897E-5</v>
      </c>
    </row>
    <row r="158" spans="1:10">
      <c r="A158" t="s">
        <v>1052</v>
      </c>
      <c r="B158" t="s">
        <v>1053</v>
      </c>
      <c r="C158" t="s">
        <v>649</v>
      </c>
      <c r="D158" t="s">
        <v>98</v>
      </c>
      <c r="E158" s="70">
        <v>45229</v>
      </c>
      <c r="F158" s="54">
        <v>446490.63369999995</v>
      </c>
      <c r="G158" s="54">
        <v>10.003356999999999</v>
      </c>
      <c r="H158" s="54">
        <v>44.664053729999999</v>
      </c>
      <c r="I158" s="55">
        <f t="shared" si="2"/>
        <v>1.5443757941547986E-2</v>
      </c>
      <c r="J158" s="55">
        <f>H158/'סכום נכסי הקרן'!$C$41</f>
        <v>1.2976344821543747E-4</v>
      </c>
    </row>
    <row r="159" spans="1:10">
      <c r="A159" t="s">
        <v>1054</v>
      </c>
      <c r="B159" t="s">
        <v>1055</v>
      </c>
      <c r="C159" t="s">
        <v>649</v>
      </c>
      <c r="D159" t="s">
        <v>98</v>
      </c>
      <c r="E159" s="70">
        <v>45222</v>
      </c>
      <c r="F159" s="54">
        <v>313087.53811999998</v>
      </c>
      <c r="G159" s="54">
        <v>10.041998</v>
      </c>
      <c r="H159" s="54">
        <v>31.440243338000002</v>
      </c>
      <c r="I159" s="55">
        <f t="shared" si="2"/>
        <v>1.0871281650131553E-2</v>
      </c>
      <c r="J159" s="55">
        <f>H159/'סכום נכסי הקרן'!$C$41</f>
        <v>9.1344023830308872E-5</v>
      </c>
    </row>
    <row r="160" spans="1:10">
      <c r="A160" t="s">
        <v>1056</v>
      </c>
      <c r="B160" t="s">
        <v>1057</v>
      </c>
      <c r="C160" t="s">
        <v>649</v>
      </c>
      <c r="D160" t="s">
        <v>98</v>
      </c>
      <c r="E160" s="70">
        <v>45224</v>
      </c>
      <c r="F160" s="54">
        <v>51510.649364999997</v>
      </c>
      <c r="G160" s="54">
        <v>10.132744000000001</v>
      </c>
      <c r="H160" s="54">
        <v>5.2194421869999994</v>
      </c>
      <c r="I160" s="55">
        <f t="shared" si="2"/>
        <v>1.8047578532216636E-3</v>
      </c>
      <c r="J160" s="55">
        <f>H160/'סכום נכסי הקרן'!$C$41</f>
        <v>1.5164159080601305E-5</v>
      </c>
    </row>
    <row r="161" spans="1:10">
      <c r="A161" t="s">
        <v>1058</v>
      </c>
      <c r="B161" t="s">
        <v>1059</v>
      </c>
      <c r="C161" t="s">
        <v>649</v>
      </c>
      <c r="D161" t="s">
        <v>98</v>
      </c>
      <c r="E161" s="70">
        <v>45224</v>
      </c>
      <c r="F161" s="54">
        <v>515361.99015000003</v>
      </c>
      <c r="G161" s="54">
        <v>10.177296999999999</v>
      </c>
      <c r="H161" s="54">
        <v>52.449918373000003</v>
      </c>
      <c r="I161" s="55">
        <f t="shared" si="2"/>
        <v>1.8135923091604306E-2</v>
      </c>
      <c r="J161" s="55">
        <f>H161/'סכום נכסי הקרן'!$C$41</f>
        <v>1.5238389036163977E-4</v>
      </c>
    </row>
    <row r="162" spans="1:10">
      <c r="A162" t="s">
        <v>1060</v>
      </c>
      <c r="B162" t="s">
        <v>1061</v>
      </c>
      <c r="C162" t="s">
        <v>649</v>
      </c>
      <c r="D162" t="s">
        <v>98</v>
      </c>
      <c r="E162" s="70">
        <v>45224</v>
      </c>
      <c r="F162" s="54">
        <v>89609.037899999996</v>
      </c>
      <c r="G162" s="54">
        <v>10.195105</v>
      </c>
      <c r="H162" s="54">
        <v>9.1357357979999989</v>
      </c>
      <c r="I162" s="55">
        <f t="shared" si="2"/>
        <v>3.1589182015397581E-3</v>
      </c>
      <c r="J162" s="55">
        <f>H162/'סכום נכסי הקרן'!$C$41</f>
        <v>2.6542252216963986E-5</v>
      </c>
    </row>
    <row r="163" spans="1:10">
      <c r="A163" t="s">
        <v>1062</v>
      </c>
      <c r="B163" t="s">
        <v>1063</v>
      </c>
      <c r="C163" t="s">
        <v>649</v>
      </c>
      <c r="D163" t="s">
        <v>98</v>
      </c>
      <c r="E163" s="70">
        <v>45288</v>
      </c>
      <c r="F163" s="54">
        <v>3627000</v>
      </c>
      <c r="G163" s="54">
        <v>0.40941100000000002</v>
      </c>
      <c r="H163" s="54">
        <v>14.849350000000001</v>
      </c>
      <c r="I163" s="55">
        <f t="shared" si="2"/>
        <v>5.1345488785154566E-3</v>
      </c>
      <c r="J163" s="55">
        <f>H163/'סכום נכסי הקרן'!$C$41</f>
        <v>4.3142140017256031E-5</v>
      </c>
    </row>
    <row r="164" spans="1:10">
      <c r="A164" t="s">
        <v>1064</v>
      </c>
      <c r="B164" t="s">
        <v>1065</v>
      </c>
      <c r="C164" t="s">
        <v>649</v>
      </c>
      <c r="D164" t="s">
        <v>98</v>
      </c>
      <c r="E164" s="70">
        <v>45286</v>
      </c>
      <c r="F164" s="54">
        <v>305806.31581499998</v>
      </c>
      <c r="G164" s="54">
        <v>5.4843000000000003E-2</v>
      </c>
      <c r="H164" s="54">
        <v>0.167714316</v>
      </c>
      <c r="I164" s="55">
        <f t="shared" si="2"/>
        <v>5.7991585700975927E-5</v>
      </c>
      <c r="J164" s="55">
        <f>H164/'סכום נכסי הקרן'!$C$41</f>
        <v>4.8726405558292609E-7</v>
      </c>
    </row>
    <row r="165" spans="1:10">
      <c r="A165" t="s">
        <v>1066</v>
      </c>
      <c r="B165" t="s">
        <v>1067</v>
      </c>
      <c r="C165" t="s">
        <v>649</v>
      </c>
      <c r="D165" t="s">
        <v>98</v>
      </c>
      <c r="E165" s="70">
        <v>45280</v>
      </c>
      <c r="F165" s="54">
        <v>1632150</v>
      </c>
      <c r="G165" s="54">
        <v>-0.42598999999999998</v>
      </c>
      <c r="H165" s="54">
        <v>-6.9527900000000002</v>
      </c>
      <c r="I165" s="55">
        <f t="shared" si="2"/>
        <v>-2.404107930451736E-3</v>
      </c>
      <c r="J165" s="55">
        <f>H165/'סכום נכסי הקרן'!$C$41</f>
        <v>-2.020009223909313E-5</v>
      </c>
    </row>
    <row r="166" spans="1:10">
      <c r="A166" t="s">
        <v>1068</v>
      </c>
      <c r="B166" t="s">
        <v>1069</v>
      </c>
      <c r="C166" t="s">
        <v>649</v>
      </c>
      <c r="D166" t="s">
        <v>98</v>
      </c>
      <c r="E166" s="70">
        <v>45286</v>
      </c>
      <c r="F166" s="54">
        <v>389208.03830999997</v>
      </c>
      <c r="G166" s="54">
        <v>5.8057999999999998E-2</v>
      </c>
      <c r="H166" s="54">
        <v>0.225967952</v>
      </c>
      <c r="I166" s="55">
        <f t="shared" si="2"/>
        <v>7.8134295071638463E-5</v>
      </c>
      <c r="J166" s="55">
        <f>H166/'סכום נכסי הקרן'!$C$41</f>
        <v>6.5650961318822641E-7</v>
      </c>
    </row>
    <row r="167" spans="1:10">
      <c r="A167" t="s">
        <v>1070</v>
      </c>
      <c r="B167" t="s">
        <v>1071</v>
      </c>
      <c r="C167" t="s">
        <v>649</v>
      </c>
      <c r="D167" t="s">
        <v>98</v>
      </c>
      <c r="E167" s="70">
        <v>45278</v>
      </c>
      <c r="F167" s="54">
        <v>1632150</v>
      </c>
      <c r="G167" s="54">
        <v>-0.83404</v>
      </c>
      <c r="H167" s="54">
        <v>-13.61279</v>
      </c>
      <c r="I167" s="55">
        <f t="shared" si="2"/>
        <v>-4.7069761052144655E-3</v>
      </c>
      <c r="J167" s="55">
        <f>H167/'סכום נכסי הקרן'!$C$41</f>
        <v>-3.9549535313364068E-5</v>
      </c>
    </row>
    <row r="168" spans="1:10">
      <c r="A168" t="s">
        <v>1072</v>
      </c>
      <c r="B168" t="s">
        <v>1073</v>
      </c>
      <c r="C168" t="s">
        <v>649</v>
      </c>
      <c r="D168" t="s">
        <v>98</v>
      </c>
      <c r="E168" s="70">
        <v>45260</v>
      </c>
      <c r="F168" s="54">
        <v>97194532.5</v>
      </c>
      <c r="G168" s="54">
        <v>-1.2889619999999999</v>
      </c>
      <c r="H168" s="54">
        <v>-1252.80054</v>
      </c>
      <c r="I168" s="55">
        <f t="shared" si="2"/>
        <v>-0.43318836229603036</v>
      </c>
      <c r="J168" s="55">
        <f>H168/'סכום נכסי הקרן'!$C$41</f>
        <v>-3.639788698520404E-3</v>
      </c>
    </row>
    <row r="169" spans="1:10">
      <c r="A169" t="s">
        <v>1074</v>
      </c>
      <c r="B169" t="s">
        <v>1075</v>
      </c>
      <c r="C169" t="s">
        <v>649</v>
      </c>
      <c r="D169" t="s">
        <v>98</v>
      </c>
      <c r="E169" s="70">
        <v>45274</v>
      </c>
      <c r="F169" s="54">
        <v>3082950</v>
      </c>
      <c r="G169" s="54">
        <v>-1.3468610000000001</v>
      </c>
      <c r="H169" s="54">
        <v>-41.523050000000005</v>
      </c>
      <c r="I169" s="55">
        <f t="shared" si="2"/>
        <v>-1.4357674228841077E-2</v>
      </c>
      <c r="J169" s="55">
        <f>H169/'סכום נכסי הקרן'!$C$41</f>
        <v>-1.2063782165842431E-4</v>
      </c>
    </row>
    <row r="170" spans="1:10">
      <c r="A170" t="s">
        <v>1076</v>
      </c>
      <c r="B170" t="s">
        <v>1077</v>
      </c>
      <c r="C170" t="s">
        <v>649</v>
      </c>
      <c r="D170" t="s">
        <v>98</v>
      </c>
      <c r="E170" s="70">
        <v>45266</v>
      </c>
      <c r="F170" s="54">
        <v>7616700</v>
      </c>
      <c r="G170" s="54">
        <v>-1.878981</v>
      </c>
      <c r="H170" s="54">
        <v>-143.11636999999999</v>
      </c>
      <c r="I170" s="55">
        <f t="shared" si="2"/>
        <v>-4.9486206270355479E-2</v>
      </c>
      <c r="J170" s="55">
        <f>H170/'סכום נכסי הקרן'!$C$41</f>
        <v>-4.1579910725394846E-4</v>
      </c>
    </row>
    <row r="171" spans="1:10">
      <c r="A171" t="s">
        <v>1078</v>
      </c>
      <c r="B171" t="s">
        <v>1079</v>
      </c>
      <c r="C171" t="s">
        <v>649</v>
      </c>
      <c r="D171" t="s">
        <v>98</v>
      </c>
      <c r="E171" s="70">
        <v>45189</v>
      </c>
      <c r="F171" s="54">
        <v>278005.74164999998</v>
      </c>
      <c r="G171" s="54">
        <v>-4.3606290000000003</v>
      </c>
      <c r="H171" s="54">
        <v>-12.122797931999999</v>
      </c>
      <c r="I171" s="55">
        <f t="shared" si="2"/>
        <v>-4.1917726046069416E-3</v>
      </c>
      <c r="J171" s="55">
        <f>H171/'סכום נכסי הקרן'!$C$41</f>
        <v>-3.5220628901820335E-5</v>
      </c>
    </row>
    <row r="172" spans="1:10">
      <c r="A172" t="s">
        <v>1080</v>
      </c>
      <c r="B172" t="s">
        <v>1081</v>
      </c>
      <c r="C172" t="s">
        <v>649</v>
      </c>
      <c r="D172" t="s">
        <v>98</v>
      </c>
      <c r="E172" s="70">
        <v>45187</v>
      </c>
      <c r="F172" s="54">
        <v>314146.48806499998</v>
      </c>
      <c r="G172" s="54">
        <v>-4.9680540000000004</v>
      </c>
      <c r="H172" s="54">
        <v>-15.606968418000001</v>
      </c>
      <c r="I172" s="55">
        <f t="shared" si="2"/>
        <v>-5.396515146297182E-3</v>
      </c>
      <c r="J172" s="55">
        <f>H172/'סכום נכסי הקרן'!$C$41</f>
        <v>-4.5343265310215518E-5</v>
      </c>
    </row>
    <row r="173" spans="1:10" s="65" customFormat="1">
      <c r="A173" s="56" t="s">
        <v>1082</v>
      </c>
      <c r="B173" s="115" t="s">
        <v>1283</v>
      </c>
      <c r="C173" s="115" t="s">
        <v>1283</v>
      </c>
      <c r="D173" s="115" t="s">
        <v>1283</v>
      </c>
      <c r="E173" s="115" t="s">
        <v>1283</v>
      </c>
      <c r="F173" s="115" t="s">
        <v>1283</v>
      </c>
      <c r="G173" s="115" t="s">
        <v>1283</v>
      </c>
      <c r="H173" s="58">
        <f>SUM(H174:H268)</f>
        <v>-221.77805766200004</v>
      </c>
      <c r="I173" s="57">
        <f t="shared" si="2"/>
        <v>-7.6685530157734758E-2</v>
      </c>
      <c r="J173" s="57">
        <f>H173/'סכום נכסי הקרן'!$C$41</f>
        <v>-6.4433662189988697E-4</v>
      </c>
    </row>
    <row r="174" spans="1:10">
      <c r="A174" t="s">
        <v>1083</v>
      </c>
      <c r="B174" t="s">
        <v>1084</v>
      </c>
      <c r="C174" t="s">
        <v>649</v>
      </c>
      <c r="D174" t="s">
        <v>104</v>
      </c>
      <c r="E174" s="70">
        <v>45166</v>
      </c>
      <c r="F174" s="54">
        <v>54971.313882000002</v>
      </c>
      <c r="G174" s="54">
        <v>5.5743410000000004</v>
      </c>
      <c r="H174" s="54">
        <v>3.0642885149999999</v>
      </c>
      <c r="I174" s="55">
        <f t="shared" si="2"/>
        <v>1.0595574323550218E-3</v>
      </c>
      <c r="J174" s="55">
        <f>H174/'סכום נכסי הקרן'!$C$41</f>
        <v>8.9027441717920009E-6</v>
      </c>
    </row>
    <row r="175" spans="1:10">
      <c r="A175" t="s">
        <v>1085</v>
      </c>
      <c r="B175" t="s">
        <v>1086</v>
      </c>
      <c r="C175" t="s">
        <v>649</v>
      </c>
      <c r="D175" t="s">
        <v>104</v>
      </c>
      <c r="E175" s="70">
        <v>45166</v>
      </c>
      <c r="F175" s="54">
        <v>71462.708046999993</v>
      </c>
      <c r="G175" s="54">
        <v>5.4278130000000004</v>
      </c>
      <c r="H175" s="54">
        <v>3.8788624070000002</v>
      </c>
      <c r="I175" s="55">
        <f t="shared" si="2"/>
        <v>1.3412175362408198E-3</v>
      </c>
      <c r="J175" s="55">
        <f>H175/'סכום נכסי הקרן'!$C$41</f>
        <v>1.1269343444020429E-5</v>
      </c>
    </row>
    <row r="176" spans="1:10">
      <c r="A176" t="s">
        <v>1087</v>
      </c>
      <c r="B176" t="s">
        <v>1088</v>
      </c>
      <c r="C176" t="s">
        <v>649</v>
      </c>
      <c r="D176" t="s">
        <v>104</v>
      </c>
      <c r="E176" s="70">
        <v>45168</v>
      </c>
      <c r="F176" s="54">
        <v>71462.708046999993</v>
      </c>
      <c r="G176" s="54">
        <v>4.2365430000000002</v>
      </c>
      <c r="H176" s="54">
        <v>3.0275484989999994</v>
      </c>
      <c r="I176" s="55">
        <f t="shared" si="2"/>
        <v>1.0468536165011669E-3</v>
      </c>
      <c r="J176" s="55">
        <f>H176/'סכום נכסי הקרן'!$C$41</f>
        <v>8.7960026030022391E-6</v>
      </c>
    </row>
    <row r="177" spans="1:10">
      <c r="A177" t="s">
        <v>1089</v>
      </c>
      <c r="B177" t="s">
        <v>1090</v>
      </c>
      <c r="C177" t="s">
        <v>649</v>
      </c>
      <c r="D177" t="s">
        <v>98</v>
      </c>
      <c r="E177" s="70">
        <v>45166</v>
      </c>
      <c r="F177" s="54">
        <v>257309.92056000003</v>
      </c>
      <c r="G177" s="54">
        <v>2.4334359999999999</v>
      </c>
      <c r="H177" s="54">
        <v>6.2614729630000001</v>
      </c>
      <c r="I177" s="55">
        <f t="shared" si="2"/>
        <v>2.1650670891336325E-3</v>
      </c>
      <c r="J177" s="55">
        <f>H177/'סכום נכסי הקרן'!$C$41</f>
        <v>1.8191593792590851E-5</v>
      </c>
    </row>
    <row r="178" spans="1:10">
      <c r="A178" t="s">
        <v>1091</v>
      </c>
      <c r="B178" t="s">
        <v>1092</v>
      </c>
      <c r="C178" t="s">
        <v>649</v>
      </c>
      <c r="D178" t="s">
        <v>98</v>
      </c>
      <c r="E178" s="70">
        <v>45167</v>
      </c>
      <c r="F178" s="54">
        <v>182367.64582500004</v>
      </c>
      <c r="G178" s="54">
        <v>2.709524</v>
      </c>
      <c r="H178" s="54">
        <v>4.941295298</v>
      </c>
      <c r="I178" s="55">
        <f t="shared" si="2"/>
        <v>1.708581333914252E-3</v>
      </c>
      <c r="J178" s="55">
        <f>H178/'סכום נכסי הקרן'!$C$41</f>
        <v>1.4356052865137184E-5</v>
      </c>
    </row>
    <row r="179" spans="1:10">
      <c r="A179" t="s">
        <v>1093</v>
      </c>
      <c r="B179" t="s">
        <v>1094</v>
      </c>
      <c r="C179" t="s">
        <v>649</v>
      </c>
      <c r="D179" t="s">
        <v>100</v>
      </c>
      <c r="E179" s="70">
        <v>45236</v>
      </c>
      <c r="F179" s="54">
        <v>302903.865154</v>
      </c>
      <c r="G179" s="54">
        <v>2.554541</v>
      </c>
      <c r="H179" s="54">
        <v>7.7378022270000004</v>
      </c>
      <c r="I179" s="55">
        <f t="shared" si="2"/>
        <v>2.6755463199949663E-3</v>
      </c>
      <c r="J179" s="55">
        <f>H179/'סכום נכסי הקרן'!$C$41</f>
        <v>2.2480805362057566E-5</v>
      </c>
    </row>
    <row r="180" spans="1:10">
      <c r="A180" t="s">
        <v>1095</v>
      </c>
      <c r="B180" t="s">
        <v>1096</v>
      </c>
      <c r="C180" t="s">
        <v>649</v>
      </c>
      <c r="D180" t="s">
        <v>100</v>
      </c>
      <c r="E180" s="70">
        <v>45259</v>
      </c>
      <c r="F180" s="54">
        <v>553472.87007599999</v>
      </c>
      <c r="G180" s="54">
        <v>0.51429800000000003</v>
      </c>
      <c r="H180" s="54">
        <v>2.8465011209999997</v>
      </c>
      <c r="I180" s="55">
        <f t="shared" si="2"/>
        <v>9.842517779245245E-4</v>
      </c>
      <c r="J180" s="55">
        <f>H180/'סכום נכסי הקרן'!$C$41</f>
        <v>8.2700017119576431E-6</v>
      </c>
    </row>
    <row r="181" spans="1:10">
      <c r="A181" t="s">
        <v>1097</v>
      </c>
      <c r="B181" t="s">
        <v>1098</v>
      </c>
      <c r="C181" t="s">
        <v>649</v>
      </c>
      <c r="D181" t="s">
        <v>100</v>
      </c>
      <c r="E181" s="70">
        <v>45259</v>
      </c>
      <c r="F181" s="54">
        <v>292110.68142899999</v>
      </c>
      <c r="G181" s="54">
        <v>0.51928099999999999</v>
      </c>
      <c r="H181" s="54">
        <v>1.5168759500000002</v>
      </c>
      <c r="I181" s="55">
        <f t="shared" si="2"/>
        <v>5.2449930184954687E-4</v>
      </c>
      <c r="J181" s="55">
        <f>H181/'סכום נכסי הקרן'!$C$41</f>
        <v>4.4070127395278761E-6</v>
      </c>
    </row>
    <row r="182" spans="1:10">
      <c r="A182" t="s">
        <v>1099</v>
      </c>
      <c r="B182" t="s">
        <v>1100</v>
      </c>
      <c r="C182" t="s">
        <v>649</v>
      </c>
      <c r="D182" t="s">
        <v>100</v>
      </c>
      <c r="E182" s="70">
        <v>45145</v>
      </c>
      <c r="F182" s="54">
        <v>88255.2</v>
      </c>
      <c r="G182" s="54">
        <v>-0.16064800000000001</v>
      </c>
      <c r="H182" s="54">
        <v>-0.14177999999999999</v>
      </c>
      <c r="I182" s="55">
        <f t="shared" si="2"/>
        <v>-4.9024121594273242E-5</v>
      </c>
      <c r="J182" s="55">
        <f>H182/'סכום נכסי הקרן'!$C$41</f>
        <v>-4.1191652238290292E-7</v>
      </c>
    </row>
    <row r="183" spans="1:10">
      <c r="A183" t="s">
        <v>1101</v>
      </c>
      <c r="B183" t="s">
        <v>1102</v>
      </c>
      <c r="C183" t="s">
        <v>649</v>
      </c>
      <c r="D183" t="s">
        <v>101</v>
      </c>
      <c r="E183" s="70">
        <v>45215</v>
      </c>
      <c r="F183" s="54">
        <v>42892.061813</v>
      </c>
      <c r="G183" s="54">
        <v>4.3419639999999999</v>
      </c>
      <c r="H183" s="54">
        <v>1.8623577040000001</v>
      </c>
      <c r="I183" s="55">
        <f t="shared" si="2"/>
        <v>6.4395860158645473E-4</v>
      </c>
      <c r="J183" s="55">
        <f>H183/'סכום נכסי הקרן'!$C$41</f>
        <v>5.4107484050267161E-6</v>
      </c>
    </row>
    <row r="184" spans="1:10">
      <c r="A184" t="s">
        <v>1103</v>
      </c>
      <c r="B184" t="s">
        <v>1104</v>
      </c>
      <c r="C184" t="s">
        <v>649</v>
      </c>
      <c r="D184" t="s">
        <v>101</v>
      </c>
      <c r="E184" s="70">
        <v>45215</v>
      </c>
      <c r="F184" s="54">
        <v>23990.275146</v>
      </c>
      <c r="G184" s="54">
        <v>4.3319080000000003</v>
      </c>
      <c r="H184" s="54">
        <v>1.0392365620000001</v>
      </c>
      <c r="I184" s="55">
        <f t="shared" si="2"/>
        <v>3.5934306376571095E-4</v>
      </c>
      <c r="J184" s="55">
        <f>H184/'סכום נכסי הקרן'!$C$41</f>
        <v>3.0193166211891955E-6</v>
      </c>
    </row>
    <row r="185" spans="1:10">
      <c r="A185" t="s">
        <v>1105</v>
      </c>
      <c r="B185" t="s">
        <v>1106</v>
      </c>
      <c r="C185" t="s">
        <v>649</v>
      </c>
      <c r="D185" t="s">
        <v>101</v>
      </c>
      <c r="E185" s="70">
        <v>45167</v>
      </c>
      <c r="F185" s="54">
        <v>157589.66173399999</v>
      </c>
      <c r="G185" s="54">
        <v>1.3060719999999999</v>
      </c>
      <c r="H185" s="54">
        <v>2.0582341209999999</v>
      </c>
      <c r="I185" s="55">
        <f t="shared" si="2"/>
        <v>7.1168796598523138E-4</v>
      </c>
      <c r="J185" s="55">
        <f>H185/'סכום נכסי הקרן'!$C$41</f>
        <v>5.9798324260978344E-6</v>
      </c>
    </row>
    <row r="186" spans="1:10">
      <c r="A186" t="s">
        <v>1107</v>
      </c>
      <c r="B186" t="s">
        <v>1108</v>
      </c>
      <c r="C186" t="s">
        <v>649</v>
      </c>
      <c r="D186" t="s">
        <v>98</v>
      </c>
      <c r="E186" s="70">
        <v>45127</v>
      </c>
      <c r="F186" s="54">
        <v>153171.71544999999</v>
      </c>
      <c r="G186" s="54">
        <v>-4.0532329999999996</v>
      </c>
      <c r="H186" s="54">
        <v>-6.2084063800000004</v>
      </c>
      <c r="I186" s="55">
        <f t="shared" si="2"/>
        <v>-2.1467179382125955E-3</v>
      </c>
      <c r="J186" s="55">
        <f>H186/'סכום נכסי הקרן'!$C$41</f>
        <v>-1.8037418293055633E-5</v>
      </c>
    </row>
    <row r="187" spans="1:10">
      <c r="A187" t="s">
        <v>1109</v>
      </c>
      <c r="B187" t="s">
        <v>1110</v>
      </c>
      <c r="C187" t="s">
        <v>649</v>
      </c>
      <c r="D187" t="s">
        <v>98</v>
      </c>
      <c r="E187" s="70">
        <v>45127</v>
      </c>
      <c r="F187" s="54">
        <v>398582.41300399997</v>
      </c>
      <c r="G187" s="54">
        <v>-4.0279160000000003</v>
      </c>
      <c r="H187" s="54">
        <v>-16.054564296000002</v>
      </c>
      <c r="I187" s="55">
        <f t="shared" si="2"/>
        <v>-5.5512830596006627E-3</v>
      </c>
      <c r="J187" s="55">
        <f>H187/'סכום נכסי הקרן'!$C$41</f>
        <v>-4.6643675364515723E-5</v>
      </c>
    </row>
    <row r="188" spans="1:10">
      <c r="A188" t="s">
        <v>1111</v>
      </c>
      <c r="B188" t="s">
        <v>1112</v>
      </c>
      <c r="C188" t="s">
        <v>649</v>
      </c>
      <c r="D188" t="s">
        <v>98</v>
      </c>
      <c r="E188" s="70">
        <v>45127</v>
      </c>
      <c r="F188" s="54">
        <v>347682.711725</v>
      </c>
      <c r="G188" s="54">
        <v>-4.0217799999999997</v>
      </c>
      <c r="H188" s="54">
        <v>-13.983034702000001</v>
      </c>
      <c r="I188" s="55">
        <f t="shared" si="2"/>
        <v>-4.8349978381139122E-3</v>
      </c>
      <c r="J188" s="55">
        <f>H188/'סכום נכסי הקרן'!$C$41</f>
        <v>-4.0625215311096716E-5</v>
      </c>
    </row>
    <row r="189" spans="1:10">
      <c r="A189" t="s">
        <v>1113</v>
      </c>
      <c r="B189" t="s">
        <v>1114</v>
      </c>
      <c r="C189" t="s">
        <v>649</v>
      </c>
      <c r="D189" t="s">
        <v>98</v>
      </c>
      <c r="E189" s="70">
        <v>45168</v>
      </c>
      <c r="F189" s="54">
        <v>113882.31632</v>
      </c>
      <c r="G189" s="54">
        <v>1.343831</v>
      </c>
      <c r="H189" s="54">
        <v>1.530385455</v>
      </c>
      <c r="I189" s="55">
        <f t="shared" si="2"/>
        <v>5.2917056448037231E-4</v>
      </c>
      <c r="J189" s="55">
        <f>H189/'סכום נכסי הקרן'!$C$41</f>
        <v>4.4462621986808904E-6</v>
      </c>
    </row>
    <row r="190" spans="1:10">
      <c r="A190" t="s">
        <v>1115</v>
      </c>
      <c r="B190" t="s">
        <v>1116</v>
      </c>
      <c r="C190" t="s">
        <v>649</v>
      </c>
      <c r="D190" t="s">
        <v>98</v>
      </c>
      <c r="E190" s="70">
        <v>45166</v>
      </c>
      <c r="F190" s="54">
        <v>227764.63264</v>
      </c>
      <c r="G190" s="54">
        <v>1.404498</v>
      </c>
      <c r="H190" s="54">
        <v>3.1989487800000003</v>
      </c>
      <c r="I190" s="55">
        <f t="shared" si="2"/>
        <v>1.1061197204441534E-3</v>
      </c>
      <c r="J190" s="55">
        <f>H190/'סכום נכסי הקרן'!$C$41</f>
        <v>9.2939755729907611E-6</v>
      </c>
    </row>
    <row r="191" spans="1:10">
      <c r="A191" t="s">
        <v>1117</v>
      </c>
      <c r="B191" t="s">
        <v>1118</v>
      </c>
      <c r="C191" t="s">
        <v>649</v>
      </c>
      <c r="D191" t="s">
        <v>98</v>
      </c>
      <c r="E191" s="70">
        <v>45166</v>
      </c>
      <c r="F191" s="54">
        <v>68329.389792000002</v>
      </c>
      <c r="G191" s="54">
        <v>1.4403109999999999</v>
      </c>
      <c r="H191" s="54">
        <v>0.98415583200000001</v>
      </c>
      <c r="I191" s="55">
        <f t="shared" si="2"/>
        <v>3.4029746914713752E-4</v>
      </c>
      <c r="J191" s="55">
        <f>H191/'סכום נכסי הקרן'!$C$41</f>
        <v>2.8592893765008636E-6</v>
      </c>
    </row>
    <row r="192" spans="1:10">
      <c r="A192" t="s">
        <v>1119</v>
      </c>
      <c r="B192" t="s">
        <v>1120</v>
      </c>
      <c r="C192" t="s">
        <v>649</v>
      </c>
      <c r="D192" t="s">
        <v>98</v>
      </c>
      <c r="E192" s="70">
        <v>45168</v>
      </c>
      <c r="F192" s="54">
        <v>91105.853056000007</v>
      </c>
      <c r="G192" s="54">
        <v>1.4437530000000001</v>
      </c>
      <c r="H192" s="54">
        <v>1.3153438630000001</v>
      </c>
      <c r="I192" s="55">
        <f t="shared" si="2"/>
        <v>4.5481434248831353E-4</v>
      </c>
      <c r="J192" s="55">
        <f>H192/'סכום נכסי הקרן'!$C$41</f>
        <v>3.8214971772087284E-6</v>
      </c>
    </row>
    <row r="193" spans="1:10">
      <c r="A193" t="s">
        <v>1121</v>
      </c>
      <c r="B193" t="s">
        <v>1122</v>
      </c>
      <c r="C193" t="s">
        <v>649</v>
      </c>
      <c r="D193" t="s">
        <v>98</v>
      </c>
      <c r="E193" s="70">
        <v>45189</v>
      </c>
      <c r="F193" s="54">
        <v>85411.737239999988</v>
      </c>
      <c r="G193" s="54">
        <v>2.8150200000000001</v>
      </c>
      <c r="H193" s="54">
        <v>2.4043579030000002</v>
      </c>
      <c r="I193" s="55">
        <f t="shared" si="2"/>
        <v>8.3136926359729047E-4</v>
      </c>
      <c r="J193" s="55">
        <f>H193/'סכום נכסי הקרן'!$C$41</f>
        <v>6.9854333895303222E-6</v>
      </c>
    </row>
    <row r="194" spans="1:10">
      <c r="A194" t="s">
        <v>1123</v>
      </c>
      <c r="B194" t="s">
        <v>1124</v>
      </c>
      <c r="C194" t="s">
        <v>649</v>
      </c>
      <c r="D194" t="s">
        <v>98</v>
      </c>
      <c r="E194" s="70">
        <v>45189</v>
      </c>
      <c r="F194" s="54">
        <v>85411.737239999988</v>
      </c>
      <c r="G194" s="54">
        <v>2.851823</v>
      </c>
      <c r="H194" s="54">
        <v>2.435791976</v>
      </c>
      <c r="I194" s="55">
        <f t="shared" si="2"/>
        <v>8.4223841169261602E-4</v>
      </c>
      <c r="J194" s="55">
        <f>H194/'סכום נכסי הקרן'!$C$41</f>
        <v>7.0767594865432314E-6</v>
      </c>
    </row>
    <row r="195" spans="1:10">
      <c r="A195" t="s">
        <v>1125</v>
      </c>
      <c r="B195" t="s">
        <v>1126</v>
      </c>
      <c r="C195" t="s">
        <v>649</v>
      </c>
      <c r="D195" t="s">
        <v>98</v>
      </c>
      <c r="E195" s="70">
        <v>45195</v>
      </c>
      <c r="F195" s="54">
        <v>85411.737239999988</v>
      </c>
      <c r="G195" s="54">
        <v>3.4983240000000002</v>
      </c>
      <c r="H195" s="54">
        <v>2.9879789460000001</v>
      </c>
      <c r="I195" s="55">
        <f t="shared" si="2"/>
        <v>1.0331714146553281E-3</v>
      </c>
      <c r="J195" s="55">
        <f>H195/'סכום נכסי הקרן'!$C$41</f>
        <v>8.6810403187307933E-6</v>
      </c>
    </row>
    <row r="196" spans="1:10">
      <c r="A196" t="s">
        <v>1127</v>
      </c>
      <c r="B196" t="s">
        <v>1128</v>
      </c>
      <c r="C196" t="s">
        <v>649</v>
      </c>
      <c r="D196" t="s">
        <v>98</v>
      </c>
      <c r="E196" s="70">
        <v>45196</v>
      </c>
      <c r="F196" s="54">
        <v>85411.737239999988</v>
      </c>
      <c r="G196" s="54">
        <v>3.7793299999999999</v>
      </c>
      <c r="H196" s="54">
        <v>3.2279917690000004</v>
      </c>
      <c r="I196" s="55">
        <f t="shared" si="2"/>
        <v>1.1161620890729948E-3</v>
      </c>
      <c r="J196" s="55">
        <f>H196/'סכום נכסי הקרן'!$C$41</f>
        <v>9.3783548015736705E-6</v>
      </c>
    </row>
    <row r="197" spans="1:10">
      <c r="A197" t="s">
        <v>1129</v>
      </c>
      <c r="B197" t="s">
        <v>1130</v>
      </c>
      <c r="C197" t="s">
        <v>649</v>
      </c>
      <c r="D197" t="s">
        <v>98</v>
      </c>
      <c r="E197" s="70">
        <v>45211</v>
      </c>
      <c r="F197" s="54">
        <v>128117.60586</v>
      </c>
      <c r="G197" s="54">
        <v>3.9561730000000002</v>
      </c>
      <c r="H197" s="54">
        <v>5.0685542560000005</v>
      </c>
      <c r="I197" s="55">
        <f t="shared" si="2"/>
        <v>1.7525844276577458E-3</v>
      </c>
      <c r="J197" s="55">
        <f>H197/'סכום נכסי הקרן'!$C$41</f>
        <v>1.4725781087886741E-5</v>
      </c>
    </row>
    <row r="198" spans="1:10">
      <c r="A198" t="s">
        <v>1131</v>
      </c>
      <c r="B198" t="s">
        <v>1132</v>
      </c>
      <c r="C198" t="s">
        <v>649</v>
      </c>
      <c r="D198" t="s">
        <v>98</v>
      </c>
      <c r="E198" s="70">
        <v>45201</v>
      </c>
      <c r="F198" s="54">
        <v>85411.737239999988</v>
      </c>
      <c r="G198" s="54">
        <v>4.054138</v>
      </c>
      <c r="H198" s="54">
        <v>3.4627100409999998</v>
      </c>
      <c r="I198" s="55">
        <f t="shared" si="2"/>
        <v>1.1973220348123494E-3</v>
      </c>
      <c r="J198" s="55">
        <f>H198/'סכום נכסי הקרן'!$C$41</f>
        <v>1.0060286910065447E-5</v>
      </c>
    </row>
    <row r="199" spans="1:10">
      <c r="A199" t="s">
        <v>1133</v>
      </c>
      <c r="B199" t="s">
        <v>1134</v>
      </c>
      <c r="C199" t="s">
        <v>649</v>
      </c>
      <c r="D199" t="s">
        <v>98</v>
      </c>
      <c r="E199" s="70">
        <v>45201</v>
      </c>
      <c r="F199" s="54">
        <v>85411.737239999988</v>
      </c>
      <c r="G199" s="54">
        <v>4.1063049999999999</v>
      </c>
      <c r="H199" s="54">
        <v>3.5072663410000007</v>
      </c>
      <c r="I199" s="55">
        <f t="shared" si="2"/>
        <v>1.2127285340999144E-3</v>
      </c>
      <c r="J199" s="55">
        <f>H199/'סכום נכסי הקרן'!$C$41</f>
        <v>1.0189737299021927E-5</v>
      </c>
    </row>
    <row r="200" spans="1:10">
      <c r="A200" t="s">
        <v>1135</v>
      </c>
      <c r="B200" t="s">
        <v>1136</v>
      </c>
      <c r="C200" t="s">
        <v>649</v>
      </c>
      <c r="D200" t="s">
        <v>98</v>
      </c>
      <c r="E200" s="70">
        <v>45229</v>
      </c>
      <c r="F200" s="54">
        <v>136658.779584</v>
      </c>
      <c r="G200" s="54">
        <v>4.6035870000000001</v>
      </c>
      <c r="H200" s="54">
        <v>6.2912051529999999</v>
      </c>
      <c r="I200" s="55">
        <f t="shared" si="2"/>
        <v>2.1753477669289776E-3</v>
      </c>
      <c r="J200" s="55">
        <f>H200/'סכום נכסי הקרן'!$C$41</f>
        <v>1.8277975371851874E-5</v>
      </c>
    </row>
    <row r="201" spans="1:10">
      <c r="A201" t="s">
        <v>1137</v>
      </c>
      <c r="B201" t="s">
        <v>1138</v>
      </c>
      <c r="C201" t="s">
        <v>649</v>
      </c>
      <c r="D201" t="s">
        <v>104</v>
      </c>
      <c r="E201" s="70">
        <v>45176</v>
      </c>
      <c r="F201" s="54">
        <v>128867.048883</v>
      </c>
      <c r="G201" s="54">
        <v>-6.705667</v>
      </c>
      <c r="H201" s="54">
        <v>-8.6413955810000012</v>
      </c>
      <c r="I201" s="55">
        <f t="shared" si="2"/>
        <v>-2.9879872175705992E-3</v>
      </c>
      <c r="J201" s="55">
        <f>H201/'סכום נכסי הקרן'!$C$41</f>
        <v>-2.5106034816338733E-5</v>
      </c>
    </row>
    <row r="202" spans="1:10">
      <c r="A202" t="s">
        <v>1139</v>
      </c>
      <c r="B202" t="s">
        <v>1140</v>
      </c>
      <c r="C202" t="s">
        <v>649</v>
      </c>
      <c r="D202" t="s">
        <v>104</v>
      </c>
      <c r="E202" s="70">
        <v>45161</v>
      </c>
      <c r="F202" s="54">
        <v>735582.96607900003</v>
      </c>
      <c r="G202" s="54">
        <v>-5.8817110000000001</v>
      </c>
      <c r="H202" s="54">
        <v>-43.264863366999997</v>
      </c>
      <c r="I202" s="55">
        <f t="shared" ref="I202:I265" si="3">H202/$H$9</f>
        <v>-1.4959951491489815E-2</v>
      </c>
      <c r="J202" s="55">
        <f>H202/'סכום נכסי הקרן'!$C$41</f>
        <v>-1.2569834997535684E-4</v>
      </c>
    </row>
    <row r="203" spans="1:10">
      <c r="A203" t="s">
        <v>1141</v>
      </c>
      <c r="B203" t="s">
        <v>1142</v>
      </c>
      <c r="C203" t="s">
        <v>649</v>
      </c>
      <c r="D203" t="s">
        <v>104</v>
      </c>
      <c r="E203" s="70">
        <v>45180</v>
      </c>
      <c r="F203" s="54">
        <v>67683.120683000001</v>
      </c>
      <c r="G203" s="54">
        <v>-5.6458250000000003</v>
      </c>
      <c r="H203" s="54">
        <v>-3.8212704460000007</v>
      </c>
      <c r="I203" s="55">
        <f t="shared" si="3"/>
        <v>-1.321303618206424E-3</v>
      </c>
      <c r="J203" s="55">
        <f>H203/'סכום נכסי הקרן'!$C$41</f>
        <v>-1.1102020265205846E-5</v>
      </c>
    </row>
    <row r="204" spans="1:10">
      <c r="A204" t="s">
        <v>1143</v>
      </c>
      <c r="B204" t="s">
        <v>1144</v>
      </c>
      <c r="C204" t="s">
        <v>649</v>
      </c>
      <c r="D204" t="s">
        <v>104</v>
      </c>
      <c r="E204" s="70">
        <v>45267</v>
      </c>
      <c r="F204" s="54">
        <v>79497.447132000001</v>
      </c>
      <c r="G204" s="54">
        <v>-3.7832910000000002</v>
      </c>
      <c r="H204" s="54">
        <v>-3.0076195380000006</v>
      </c>
      <c r="I204" s="55">
        <f t="shared" si="3"/>
        <v>-1.0399626600382562E-3</v>
      </c>
      <c r="J204" s="55">
        <f>H204/'סכום נכסי הקרן'!$C$41</f>
        <v>-8.7381025584979084E-6</v>
      </c>
    </row>
    <row r="205" spans="1:10">
      <c r="A205" t="s">
        <v>1145</v>
      </c>
      <c r="B205" t="s">
        <v>1146</v>
      </c>
      <c r="C205" t="s">
        <v>649</v>
      </c>
      <c r="D205" t="s">
        <v>98</v>
      </c>
      <c r="E205" s="70">
        <v>45127</v>
      </c>
      <c r="F205" s="54">
        <v>592497.97885199997</v>
      </c>
      <c r="G205" s="54">
        <v>1.081108</v>
      </c>
      <c r="H205" s="54">
        <v>6.405541511</v>
      </c>
      <c r="I205" s="55">
        <f t="shared" si="3"/>
        <v>2.2148825357062264E-3</v>
      </c>
      <c r="J205" s="55">
        <f>H205/'סכום נכסי הקרן'!$C$41</f>
        <v>1.8610159283329422E-5</v>
      </c>
    </row>
    <row r="206" spans="1:10">
      <c r="A206" t="s">
        <v>1147</v>
      </c>
      <c r="B206" t="s">
        <v>1148</v>
      </c>
      <c r="C206" t="s">
        <v>649</v>
      </c>
      <c r="D206" t="s">
        <v>98</v>
      </c>
      <c r="E206" s="70">
        <v>45127</v>
      </c>
      <c r="F206" s="54">
        <v>246010.669482</v>
      </c>
      <c r="G206" s="54">
        <v>1.0584519999999999</v>
      </c>
      <c r="H206" s="54">
        <v>2.6039044170000003</v>
      </c>
      <c r="I206" s="55">
        <f t="shared" si="3"/>
        <v>9.0036765946447457E-4</v>
      </c>
      <c r="J206" s="55">
        <f>H206/'סכום נכסי הקרן'!$C$41</f>
        <v>7.5651802233609851E-6</v>
      </c>
    </row>
    <row r="207" spans="1:10">
      <c r="A207" t="s">
        <v>1149</v>
      </c>
      <c r="B207" t="s">
        <v>1150</v>
      </c>
      <c r="C207" t="s">
        <v>649</v>
      </c>
      <c r="D207" t="s">
        <v>98</v>
      </c>
      <c r="E207" s="70">
        <v>45127</v>
      </c>
      <c r="F207" s="54">
        <v>184443.21948500001</v>
      </c>
      <c r="G207" s="54">
        <v>1.0237130000000001</v>
      </c>
      <c r="H207" s="54">
        <v>1.8881687819999999</v>
      </c>
      <c r="I207" s="55">
        <f t="shared" si="3"/>
        <v>6.5288345295019617E-4</v>
      </c>
      <c r="J207" s="55">
        <f>H207/'סכום נכסי הקרן'!$C$41</f>
        <v>5.4857378921808547E-6</v>
      </c>
    </row>
    <row r="208" spans="1:10">
      <c r="A208" t="s">
        <v>1151</v>
      </c>
      <c r="B208" t="s">
        <v>1152</v>
      </c>
      <c r="C208" t="s">
        <v>649</v>
      </c>
      <c r="D208" t="s">
        <v>98</v>
      </c>
      <c r="E208" s="70">
        <v>45267</v>
      </c>
      <c r="F208" s="54">
        <v>88823.596804999994</v>
      </c>
      <c r="G208" s="54">
        <v>-2.7613349999999999</v>
      </c>
      <c r="H208" s="54">
        <v>-2.452717314</v>
      </c>
      <c r="I208" s="55">
        <f t="shared" si="3"/>
        <v>-8.4809078740242117E-4</v>
      </c>
      <c r="J208" s="55">
        <f>H208/'סכום נכסי הקרן'!$C$41</f>
        <v>-7.1259330397179755E-6</v>
      </c>
    </row>
    <row r="209" spans="1:10">
      <c r="A209" t="s">
        <v>1153</v>
      </c>
      <c r="B209" t="s">
        <v>1154</v>
      </c>
      <c r="C209" t="s">
        <v>649</v>
      </c>
      <c r="D209" t="s">
        <v>100</v>
      </c>
      <c r="E209" s="70">
        <v>45195</v>
      </c>
      <c r="F209" s="54">
        <v>171849.581244</v>
      </c>
      <c r="G209" s="54">
        <v>-3.9586079999999999</v>
      </c>
      <c r="H209" s="54">
        <v>-6.8028508180000005</v>
      </c>
      <c r="I209" s="55">
        <f t="shared" si="3"/>
        <v>-2.3522625595241448E-3</v>
      </c>
      <c r="J209" s="55">
        <f>H209/'סכום נכסי הקרן'!$C$41</f>
        <v>-1.9764470667514788E-5</v>
      </c>
    </row>
    <row r="210" spans="1:10">
      <c r="A210" t="s">
        <v>1155</v>
      </c>
      <c r="B210" t="s">
        <v>1156</v>
      </c>
      <c r="C210" t="s">
        <v>649</v>
      </c>
      <c r="D210" t="s">
        <v>100</v>
      </c>
      <c r="E210" s="70">
        <v>45195</v>
      </c>
      <c r="F210" s="54">
        <v>171889.855343</v>
      </c>
      <c r="G210" s="54">
        <v>-3.93425</v>
      </c>
      <c r="H210" s="54">
        <v>-6.7625767190000001</v>
      </c>
      <c r="I210" s="55">
        <f t="shared" si="3"/>
        <v>-2.3383367425790481E-3</v>
      </c>
      <c r="J210" s="55">
        <f>H210/'סכום נכסי הקרן'!$C$41</f>
        <v>-1.9647461450402466E-5</v>
      </c>
    </row>
    <row r="211" spans="1:10">
      <c r="A211" t="s">
        <v>1157</v>
      </c>
      <c r="B211" t="s">
        <v>1158</v>
      </c>
      <c r="C211" t="s">
        <v>649</v>
      </c>
      <c r="D211" t="s">
        <v>100</v>
      </c>
      <c r="E211" s="70">
        <v>45210</v>
      </c>
      <c r="F211" s="54">
        <v>173230.01105100001</v>
      </c>
      <c r="G211" s="54">
        <v>-3.9090379999999998</v>
      </c>
      <c r="H211" s="54">
        <v>-6.7716276260000008</v>
      </c>
      <c r="I211" s="55">
        <f t="shared" si="3"/>
        <v>-2.3414663290179426E-3</v>
      </c>
      <c r="J211" s="55">
        <f>H211/'סכום נכסי הקרן'!$C$41</f>
        <v>-1.9673757247664784E-5</v>
      </c>
    </row>
    <row r="212" spans="1:10">
      <c r="A212" t="s">
        <v>1159</v>
      </c>
      <c r="B212" t="s">
        <v>1160</v>
      </c>
      <c r="C212" t="s">
        <v>649</v>
      </c>
      <c r="D212" t="s">
        <v>100</v>
      </c>
      <c r="E212" s="70">
        <v>45232</v>
      </c>
      <c r="F212" s="54">
        <v>215124.10082299999</v>
      </c>
      <c r="G212" s="54">
        <v>-3.938898</v>
      </c>
      <c r="H212" s="54">
        <v>-8.4735190340000006</v>
      </c>
      <c r="I212" s="55">
        <f t="shared" si="3"/>
        <v>-2.9299395362830075E-3</v>
      </c>
      <c r="J212" s="55">
        <f>H212/'סכום נכסי הקרן'!$C$41</f>
        <v>-2.4618299427497639E-5</v>
      </c>
    </row>
    <row r="213" spans="1:10">
      <c r="A213" t="s">
        <v>1161</v>
      </c>
      <c r="B213" t="s">
        <v>1162</v>
      </c>
      <c r="C213" t="s">
        <v>649</v>
      </c>
      <c r="D213" t="s">
        <v>100</v>
      </c>
      <c r="E213" s="70">
        <v>45232</v>
      </c>
      <c r="F213" s="54">
        <v>115463.793229</v>
      </c>
      <c r="G213" s="54">
        <v>-3.8902739999999998</v>
      </c>
      <c r="H213" s="54">
        <v>-4.4918578710000006</v>
      </c>
      <c r="I213" s="55">
        <f t="shared" si="3"/>
        <v>-1.5531766571596655E-3</v>
      </c>
      <c r="J213" s="55">
        <f>H213/'סכום נכסי הקרן'!$C$41</f>
        <v>-1.3050292518412967E-5</v>
      </c>
    </row>
    <row r="214" spans="1:10">
      <c r="A214" t="s">
        <v>1161</v>
      </c>
      <c r="B214" t="s">
        <v>1163</v>
      </c>
      <c r="C214" t="s">
        <v>649</v>
      </c>
      <c r="D214" t="s">
        <v>100</v>
      </c>
      <c r="E214" s="70">
        <v>45232</v>
      </c>
      <c r="F214" s="54">
        <v>287228.11878600001</v>
      </c>
      <c r="G214" s="54">
        <v>-3.8902739999999998</v>
      </c>
      <c r="H214" s="54">
        <v>-11.173960682000001</v>
      </c>
      <c r="I214" s="55">
        <f t="shared" si="3"/>
        <v>-3.8636874535477252E-3</v>
      </c>
      <c r="J214" s="55">
        <f>H214/'סכום נכסי הקרן'!$C$41</f>
        <v>-3.246395137094605E-5</v>
      </c>
    </row>
    <row r="215" spans="1:10">
      <c r="A215" t="s">
        <v>1164</v>
      </c>
      <c r="B215" t="s">
        <v>1165</v>
      </c>
      <c r="C215" t="s">
        <v>649</v>
      </c>
      <c r="D215" t="s">
        <v>100</v>
      </c>
      <c r="E215" s="70">
        <v>45181</v>
      </c>
      <c r="F215" s="54">
        <v>479054.36875000002</v>
      </c>
      <c r="G215" s="54">
        <v>-2.554996</v>
      </c>
      <c r="H215" s="54">
        <v>-12.239819408999999</v>
      </c>
      <c r="I215" s="55">
        <f t="shared" si="3"/>
        <v>-4.2322358230974869E-3</v>
      </c>
      <c r="J215" s="55">
        <f>H215/'סכום נכסי הקרן'!$C$41</f>
        <v>-3.5560613948018325E-5</v>
      </c>
    </row>
    <row r="216" spans="1:10">
      <c r="A216" t="s">
        <v>1166</v>
      </c>
      <c r="B216" t="s">
        <v>1167</v>
      </c>
      <c r="C216" t="s">
        <v>649</v>
      </c>
      <c r="D216" t="s">
        <v>100</v>
      </c>
      <c r="E216" s="70">
        <v>45181</v>
      </c>
      <c r="F216" s="54">
        <v>174233.80791599999</v>
      </c>
      <c r="G216" s="54">
        <v>-2.5360309999999999</v>
      </c>
      <c r="H216" s="54">
        <v>-4.418624146</v>
      </c>
      <c r="I216" s="55">
        <f t="shared" si="3"/>
        <v>-1.5278541925017335E-3</v>
      </c>
      <c r="J216" s="55">
        <f>H216/'סכום נכסי הקרן'!$C$41</f>
        <v>-1.2837524981925832E-5</v>
      </c>
    </row>
    <row r="217" spans="1:10">
      <c r="A217" t="s">
        <v>1168</v>
      </c>
      <c r="B217" t="s">
        <v>1169</v>
      </c>
      <c r="C217" t="s">
        <v>649</v>
      </c>
      <c r="D217" t="s">
        <v>100</v>
      </c>
      <c r="E217" s="70">
        <v>45176</v>
      </c>
      <c r="F217" s="54">
        <v>784088.38231000002</v>
      </c>
      <c r="G217" s="54">
        <v>-2.5915659999999998</v>
      </c>
      <c r="H217" s="54">
        <v>-20.320170205</v>
      </c>
      <c r="I217" s="55">
        <f t="shared" si="3"/>
        <v>-7.0262272178462995E-3</v>
      </c>
      <c r="J217" s="55">
        <f>H217/'סכום נכסי הקרן'!$C$41</f>
        <v>-5.9036633129300887E-5</v>
      </c>
    </row>
    <row r="218" spans="1:10">
      <c r="A218" t="s">
        <v>1170</v>
      </c>
      <c r="B218" t="s">
        <v>1171</v>
      </c>
      <c r="C218" t="s">
        <v>649</v>
      </c>
      <c r="D218" t="s">
        <v>100</v>
      </c>
      <c r="E218" s="70">
        <v>45181</v>
      </c>
      <c r="F218" s="54">
        <v>581362.82688099996</v>
      </c>
      <c r="G218" s="54">
        <v>-2.5265520000000001</v>
      </c>
      <c r="H218" s="54">
        <v>-14.688433206999999</v>
      </c>
      <c r="I218" s="55">
        <f t="shared" si="3"/>
        <v>-5.0789077131423964E-3</v>
      </c>
      <c r="J218" s="55">
        <f>H218/'סכום נכסי הקרן'!$C$41</f>
        <v>-4.2674624953314927E-5</v>
      </c>
    </row>
    <row r="219" spans="1:10">
      <c r="A219" t="s">
        <v>1172</v>
      </c>
      <c r="B219" t="s">
        <v>1173</v>
      </c>
      <c r="C219" t="s">
        <v>649</v>
      </c>
      <c r="D219" t="s">
        <v>100</v>
      </c>
      <c r="E219" s="70">
        <v>45176</v>
      </c>
      <c r="F219" s="54">
        <v>247861.31315199996</v>
      </c>
      <c r="G219" s="54">
        <v>-2.5725989999999999</v>
      </c>
      <c r="H219" s="54">
        <v>-6.3764788239999994</v>
      </c>
      <c r="I219" s="55">
        <f t="shared" si="3"/>
        <v>-2.2048333559816931E-3</v>
      </c>
      <c r="J219" s="55">
        <f>H219/'סכום נכסי הקרן'!$C$41</f>
        <v>-1.8525722825718032E-5</v>
      </c>
    </row>
    <row r="220" spans="1:10">
      <c r="A220" t="s">
        <v>1174</v>
      </c>
      <c r="B220" t="s">
        <v>1175</v>
      </c>
      <c r="C220" t="s">
        <v>649</v>
      </c>
      <c r="D220" t="s">
        <v>100</v>
      </c>
      <c r="E220" s="70">
        <v>45176</v>
      </c>
      <c r="F220" s="54">
        <v>250622.17609699999</v>
      </c>
      <c r="G220" s="54">
        <v>-2.5725989999999999</v>
      </c>
      <c r="H220" s="54">
        <v>-6.4475047660000007</v>
      </c>
      <c r="I220" s="55">
        <f t="shared" si="3"/>
        <v>-2.2293924222601233E-3</v>
      </c>
      <c r="J220" s="55">
        <f>H220/'סכום נכסי הקרן'!$C$41</f>
        <v>-1.8732076042163299E-5</v>
      </c>
    </row>
    <row r="221" spans="1:10">
      <c r="A221" t="s">
        <v>1176</v>
      </c>
      <c r="B221" t="s">
        <v>1177</v>
      </c>
      <c r="C221" t="s">
        <v>649</v>
      </c>
      <c r="D221" t="s">
        <v>100</v>
      </c>
      <c r="E221" s="70">
        <v>45175</v>
      </c>
      <c r="F221" s="54">
        <v>220784.005183</v>
      </c>
      <c r="G221" s="54">
        <v>-2.3767309999999999</v>
      </c>
      <c r="H221" s="54">
        <v>-5.2474423039999998</v>
      </c>
      <c r="I221" s="55">
        <f t="shared" si="3"/>
        <v>-1.8144396217395214E-3</v>
      </c>
      <c r="J221" s="55">
        <f>H221/'סכום נכסי הקרן'!$C$41</f>
        <v>-1.5245508430445815E-5</v>
      </c>
    </row>
    <row r="222" spans="1:10">
      <c r="A222" t="s">
        <v>1178</v>
      </c>
      <c r="B222" t="s">
        <v>1179</v>
      </c>
      <c r="C222" t="s">
        <v>649</v>
      </c>
      <c r="D222" t="s">
        <v>100</v>
      </c>
      <c r="E222" s="70">
        <v>45183</v>
      </c>
      <c r="F222" s="54">
        <v>241968.274381</v>
      </c>
      <c r="G222" s="54">
        <v>-2.4464760000000001</v>
      </c>
      <c r="H222" s="54">
        <v>-5.9196965959999996</v>
      </c>
      <c r="I222" s="55">
        <f t="shared" si="3"/>
        <v>-2.0468890233002498E-3</v>
      </c>
      <c r="J222" s="55">
        <f>H222/'סכום נכסי הקרן'!$C$41</f>
        <v>-1.7198623468657273E-5</v>
      </c>
    </row>
    <row r="223" spans="1:10">
      <c r="A223" t="s">
        <v>1178</v>
      </c>
      <c r="B223" t="s">
        <v>1180</v>
      </c>
      <c r="C223" t="s">
        <v>649</v>
      </c>
      <c r="D223" t="s">
        <v>100</v>
      </c>
      <c r="E223" s="70">
        <v>45183</v>
      </c>
      <c r="F223" s="54">
        <v>1244469.4233260001</v>
      </c>
      <c r="G223" s="54">
        <v>-2.4464760000000001</v>
      </c>
      <c r="H223" s="54">
        <v>-30.445650108000002</v>
      </c>
      <c r="I223" s="55">
        <f t="shared" si="3"/>
        <v>-1.0527375179230431E-2</v>
      </c>
      <c r="J223" s="55">
        <f>H223/'סכום נכסי הקרן'!$C$41</f>
        <v>-8.8454410454041568E-5</v>
      </c>
    </row>
    <row r="224" spans="1:10">
      <c r="A224" t="s">
        <v>1181</v>
      </c>
      <c r="B224" t="s">
        <v>1182</v>
      </c>
      <c r="C224" t="s">
        <v>649</v>
      </c>
      <c r="D224" t="s">
        <v>100</v>
      </c>
      <c r="E224" s="70">
        <v>45183</v>
      </c>
      <c r="F224" s="54">
        <v>157329.57922499999</v>
      </c>
      <c r="G224" s="54">
        <v>-2.4464760000000001</v>
      </c>
      <c r="H224" s="54">
        <v>-3.849030935</v>
      </c>
      <c r="I224" s="55">
        <f t="shared" si="3"/>
        <v>-1.3309025291124224E-3</v>
      </c>
      <c r="J224" s="55">
        <f>H224/'סכום נכסי הקרן'!$C$41</f>
        <v>-1.1182673418602153E-5</v>
      </c>
    </row>
    <row r="225" spans="1:10">
      <c r="A225" t="s">
        <v>1183</v>
      </c>
      <c r="B225" t="s">
        <v>1184</v>
      </c>
      <c r="C225" t="s">
        <v>649</v>
      </c>
      <c r="D225" t="s">
        <v>100</v>
      </c>
      <c r="E225" s="70">
        <v>45183</v>
      </c>
      <c r="F225" s="54">
        <v>1075263.2601320001</v>
      </c>
      <c r="G225" s="54">
        <v>-2.4417490000000002</v>
      </c>
      <c r="H225" s="54">
        <v>-26.255227513000001</v>
      </c>
      <c r="I225" s="55">
        <f t="shared" si="3"/>
        <v>-9.07842760673311E-3</v>
      </c>
      <c r="J225" s="55">
        <f>H225/'סכום נכסי הקרן'!$C$41</f>
        <v>-7.6279884409132984E-5</v>
      </c>
    </row>
    <row r="226" spans="1:10">
      <c r="A226" t="s">
        <v>1185</v>
      </c>
      <c r="B226" t="s">
        <v>1186</v>
      </c>
      <c r="C226" t="s">
        <v>649</v>
      </c>
      <c r="D226" t="s">
        <v>100</v>
      </c>
      <c r="E226" s="70">
        <v>45266</v>
      </c>
      <c r="F226" s="54">
        <v>56937.751289</v>
      </c>
      <c r="G226" s="54">
        <v>-2.3862839999999998</v>
      </c>
      <c r="H226" s="54">
        <v>-1.358696355</v>
      </c>
      <c r="I226" s="55">
        <f t="shared" si="3"/>
        <v>-4.6980459385820175E-4</v>
      </c>
      <c r="J226" s="55">
        <f>H226/'סכום נכסי הקרן'!$C$41</f>
        <v>-3.9474501165603477E-6</v>
      </c>
    </row>
    <row r="227" spans="1:10">
      <c r="A227" t="s">
        <v>1187</v>
      </c>
      <c r="B227" t="s">
        <v>1188</v>
      </c>
      <c r="C227" t="s">
        <v>649</v>
      </c>
      <c r="D227" t="s">
        <v>100</v>
      </c>
      <c r="E227" s="70">
        <v>45274</v>
      </c>
      <c r="F227" s="54">
        <v>351302.91241500003</v>
      </c>
      <c r="G227" s="54">
        <v>-1.485609</v>
      </c>
      <c r="H227" s="54">
        <v>-5.2189864889999997</v>
      </c>
      <c r="I227" s="55">
        <f t="shared" si="3"/>
        <v>-1.8046002837890055E-3</v>
      </c>
      <c r="J227" s="55">
        <f>H227/'סכום נכסי הקרן'!$C$41</f>
        <v>-1.5162835131275472E-5</v>
      </c>
    </row>
    <row r="228" spans="1:10">
      <c r="A228" t="s">
        <v>1189</v>
      </c>
      <c r="B228" t="s">
        <v>1190</v>
      </c>
      <c r="C228" t="s">
        <v>649</v>
      </c>
      <c r="D228" t="s">
        <v>100</v>
      </c>
      <c r="E228" s="70">
        <v>45161</v>
      </c>
      <c r="F228" s="54">
        <v>219876.44452799999</v>
      </c>
      <c r="G228" s="54">
        <v>-1.5385150000000001</v>
      </c>
      <c r="H228" s="54">
        <v>-3.382832633</v>
      </c>
      <c r="I228" s="55">
        <f t="shared" si="3"/>
        <v>-1.1697023440066831E-3</v>
      </c>
      <c r="J228" s="55">
        <f>H228/'סכום נכסי הקרן'!$C$41</f>
        <v>-9.8282173366395755E-6</v>
      </c>
    </row>
    <row r="229" spans="1:10">
      <c r="A229" t="s">
        <v>1191</v>
      </c>
      <c r="B229" t="s">
        <v>1192</v>
      </c>
      <c r="C229" t="s">
        <v>649</v>
      </c>
      <c r="D229" t="s">
        <v>100</v>
      </c>
      <c r="E229" s="70">
        <v>45279</v>
      </c>
      <c r="F229" s="54">
        <v>132463.525941</v>
      </c>
      <c r="G229" s="54">
        <v>-0.93020800000000003</v>
      </c>
      <c r="H229" s="54">
        <v>-1.232186142</v>
      </c>
      <c r="I229" s="55">
        <f t="shared" si="3"/>
        <v>-4.2606039816748794E-4</v>
      </c>
      <c r="J229" s="55">
        <f>H229/'סכום נכסי הקרן'!$C$41</f>
        <v>-3.5798972389691482E-6</v>
      </c>
    </row>
    <row r="230" spans="1:10">
      <c r="A230" t="s">
        <v>1193</v>
      </c>
      <c r="B230" t="s">
        <v>1194</v>
      </c>
      <c r="C230" t="s">
        <v>649</v>
      </c>
      <c r="D230" t="s">
        <v>100</v>
      </c>
      <c r="E230" s="70">
        <v>45279</v>
      </c>
      <c r="F230" s="54">
        <v>132572.26600900001</v>
      </c>
      <c r="G230" s="54">
        <v>-0.84742200000000001</v>
      </c>
      <c r="H230" s="54">
        <v>-1.1234460750000002</v>
      </c>
      <c r="I230" s="55">
        <f t="shared" si="3"/>
        <v>-3.8846069251945994E-4</v>
      </c>
      <c r="J230" s="55">
        <f>H230/'סכום נכסי הקרן'!$C$41</f>
        <v>-3.2639723536374808E-6</v>
      </c>
    </row>
    <row r="231" spans="1:10">
      <c r="A231" t="s">
        <v>1195</v>
      </c>
      <c r="B231" t="s">
        <v>1196</v>
      </c>
      <c r="C231" t="s">
        <v>649</v>
      </c>
      <c r="D231" t="s">
        <v>100</v>
      </c>
      <c r="E231" s="70">
        <v>45257</v>
      </c>
      <c r="F231" s="54">
        <v>869153.68</v>
      </c>
      <c r="G231" s="54">
        <v>-0.80812099999999998</v>
      </c>
      <c r="H231" s="54">
        <v>-7.0238100000000001</v>
      </c>
      <c r="I231" s="55">
        <f t="shared" si="3"/>
        <v>-2.4286649421291604E-3</v>
      </c>
      <c r="J231" s="55">
        <f>H231/'סכום נכסי הקרן'!$C$41</f>
        <v>-2.0406428192116361E-5</v>
      </c>
    </row>
    <row r="232" spans="1:10">
      <c r="A232" t="s">
        <v>1197</v>
      </c>
      <c r="B232" t="s">
        <v>1198</v>
      </c>
      <c r="C232" t="s">
        <v>649</v>
      </c>
      <c r="D232" t="s">
        <v>100</v>
      </c>
      <c r="E232" s="70">
        <v>45288</v>
      </c>
      <c r="F232" s="54">
        <v>89448.774300999998</v>
      </c>
      <c r="G232" s="54">
        <v>0.37514199999999998</v>
      </c>
      <c r="H232" s="54">
        <v>0.33555993000000001</v>
      </c>
      <c r="I232" s="55">
        <f t="shared" si="3"/>
        <v>1.1602857109949089E-4</v>
      </c>
      <c r="J232" s="55">
        <f>H232/'סכום נכסי הקרן'!$C$41</f>
        <v>9.749095741053065E-7</v>
      </c>
    </row>
    <row r="233" spans="1:10">
      <c r="A233" t="s">
        <v>1199</v>
      </c>
      <c r="B233" t="s">
        <v>1200</v>
      </c>
      <c r="C233" t="s">
        <v>649</v>
      </c>
      <c r="D233" t="s">
        <v>100</v>
      </c>
      <c r="E233" s="70">
        <v>45099</v>
      </c>
      <c r="F233" s="54">
        <v>555850.79598099994</v>
      </c>
      <c r="G233" s="54">
        <v>0.38185999999999998</v>
      </c>
      <c r="H233" s="54">
        <v>2.1225735049999996</v>
      </c>
      <c r="I233" s="55">
        <f t="shared" si="3"/>
        <v>7.3393498096983173E-4</v>
      </c>
      <c r="J233" s="55">
        <f>H233/'סכום נכסי הקרן'!$C$41</f>
        <v>6.166759039932918E-6</v>
      </c>
    </row>
    <row r="234" spans="1:10">
      <c r="A234" t="s">
        <v>1199</v>
      </c>
      <c r="B234" t="s">
        <v>1201</v>
      </c>
      <c r="C234" t="s">
        <v>649</v>
      </c>
      <c r="D234" t="s">
        <v>100</v>
      </c>
      <c r="E234" s="70">
        <v>45099</v>
      </c>
      <c r="F234" s="54">
        <v>170855.985705</v>
      </c>
      <c r="G234" s="54">
        <v>0.38185999999999998</v>
      </c>
      <c r="H234" s="54">
        <v>0.65243116800000001</v>
      </c>
      <c r="I234" s="55">
        <f t="shared" si="3"/>
        <v>2.2559504099256396E-4</v>
      </c>
      <c r="J234" s="55">
        <f>H234/'סכום נכסי הקרן'!$C$41</f>
        <v>1.8955224842486634E-6</v>
      </c>
    </row>
    <row r="235" spans="1:10">
      <c r="A235" t="s">
        <v>1202</v>
      </c>
      <c r="B235" t="s">
        <v>1203</v>
      </c>
      <c r="C235" t="s">
        <v>649</v>
      </c>
      <c r="D235" t="s">
        <v>100</v>
      </c>
      <c r="E235" s="70">
        <v>45288</v>
      </c>
      <c r="F235" s="54">
        <v>89529.322499000002</v>
      </c>
      <c r="G235" s="54">
        <v>0.46477299999999999</v>
      </c>
      <c r="H235" s="54">
        <v>0.41610812899999999</v>
      </c>
      <c r="I235" s="55">
        <f t="shared" si="3"/>
        <v>1.4388020533546013E-4</v>
      </c>
      <c r="J235" s="55">
        <f>H235/'סכום נכסי הקרן'!$C$41</f>
        <v>1.2089280112352685E-6</v>
      </c>
    </row>
    <row r="236" spans="1:10">
      <c r="A236" t="s">
        <v>1204</v>
      </c>
      <c r="B236" t="s">
        <v>1205</v>
      </c>
      <c r="C236" t="s">
        <v>649</v>
      </c>
      <c r="D236" t="s">
        <v>100</v>
      </c>
      <c r="E236" s="70">
        <v>45148</v>
      </c>
      <c r="F236" s="54">
        <v>129036.99143899999</v>
      </c>
      <c r="G236" s="54">
        <v>0.43294700000000003</v>
      </c>
      <c r="H236" s="54">
        <v>0.55866185099999999</v>
      </c>
      <c r="I236" s="55">
        <f t="shared" si="3"/>
        <v>1.9317186142972043E-4</v>
      </c>
      <c r="J236" s="55">
        <f>H236/'סכום נכסי הקרן'!$C$41</f>
        <v>1.6230924449986985E-6</v>
      </c>
    </row>
    <row r="237" spans="1:10">
      <c r="A237" t="s">
        <v>1206</v>
      </c>
      <c r="B237" t="s">
        <v>1207</v>
      </c>
      <c r="C237" t="s">
        <v>649</v>
      </c>
      <c r="D237" t="s">
        <v>100</v>
      </c>
      <c r="E237" s="70">
        <v>45288</v>
      </c>
      <c r="F237" s="54">
        <v>335269.36</v>
      </c>
      <c r="G237" s="54">
        <v>0.50074700000000005</v>
      </c>
      <c r="H237" s="54">
        <v>1.67885</v>
      </c>
      <c r="I237" s="55">
        <f t="shared" si="3"/>
        <v>5.8050604132138268E-4</v>
      </c>
      <c r="J237" s="55">
        <f>H237/'סכום נכסי הקרן'!$C$41</f>
        <v>4.8775994752612254E-6</v>
      </c>
    </row>
    <row r="238" spans="1:10">
      <c r="A238" t="s">
        <v>1208</v>
      </c>
      <c r="B238" t="s">
        <v>1209</v>
      </c>
      <c r="C238" t="s">
        <v>649</v>
      </c>
      <c r="D238" t="s">
        <v>100</v>
      </c>
      <c r="E238" s="70">
        <v>45148</v>
      </c>
      <c r="F238" s="54">
        <v>103326.39399900001</v>
      </c>
      <c r="G238" s="54">
        <v>0.56599999999999995</v>
      </c>
      <c r="H238" s="54">
        <v>0.58482696599999995</v>
      </c>
      <c r="I238" s="55">
        <f t="shared" si="3"/>
        <v>2.0221913029195868E-4</v>
      </c>
      <c r="J238" s="55">
        <f>H238/'סכום נכסי הקרן'!$C$41</f>
        <v>1.6991105235608986E-6</v>
      </c>
    </row>
    <row r="239" spans="1:10">
      <c r="A239" t="s">
        <v>1208</v>
      </c>
      <c r="B239" t="s">
        <v>1210</v>
      </c>
      <c r="C239" t="s">
        <v>649</v>
      </c>
      <c r="D239" t="s">
        <v>100</v>
      </c>
      <c r="E239" s="70">
        <v>45148</v>
      </c>
      <c r="F239" s="54">
        <v>179624.09335099999</v>
      </c>
      <c r="G239" s="54">
        <v>0.56599999999999995</v>
      </c>
      <c r="H239" s="54">
        <v>1.016671632</v>
      </c>
      <c r="I239" s="55">
        <f t="shared" si="3"/>
        <v>3.5154065248001285E-4</v>
      </c>
      <c r="J239" s="55">
        <f>H239/'סכום נכסי הקרן'!$C$41</f>
        <v>2.9537582385300498E-6</v>
      </c>
    </row>
    <row r="240" spans="1:10">
      <c r="A240" t="s">
        <v>1211</v>
      </c>
      <c r="B240" t="s">
        <v>1212</v>
      </c>
      <c r="C240" t="s">
        <v>649</v>
      </c>
      <c r="D240" t="s">
        <v>100</v>
      </c>
      <c r="E240" s="70">
        <v>45133</v>
      </c>
      <c r="F240" s="54">
        <v>269941.17723099998</v>
      </c>
      <c r="G240" s="54">
        <v>0.80726500000000001</v>
      </c>
      <c r="H240" s="54">
        <v>2.1791393659999998</v>
      </c>
      <c r="I240" s="55">
        <f t="shared" si="3"/>
        <v>7.5349409824835309E-4</v>
      </c>
      <c r="J240" s="55">
        <f>H240/'סכום נכסי הקרן'!$C$41</f>
        <v>6.3311010680660443E-6</v>
      </c>
    </row>
    <row r="241" spans="1:10">
      <c r="A241" t="s">
        <v>1213</v>
      </c>
      <c r="B241" t="s">
        <v>1214</v>
      </c>
      <c r="C241" t="s">
        <v>649</v>
      </c>
      <c r="D241" t="s">
        <v>100</v>
      </c>
      <c r="E241" s="70">
        <v>45133</v>
      </c>
      <c r="F241" s="54">
        <v>1148618.694319</v>
      </c>
      <c r="G241" s="54">
        <v>0.85164200000000001</v>
      </c>
      <c r="H241" s="54">
        <v>9.7821202550000006</v>
      </c>
      <c r="I241" s="55">
        <f t="shared" si="3"/>
        <v>3.3824224349761831E-3</v>
      </c>
      <c r="J241" s="55">
        <f>H241/'סכום נכסי הקרן'!$C$41</f>
        <v>2.8420207060029312E-5</v>
      </c>
    </row>
    <row r="242" spans="1:10">
      <c r="A242" t="s">
        <v>1215</v>
      </c>
      <c r="B242" t="s">
        <v>1216</v>
      </c>
      <c r="C242" t="s">
        <v>649</v>
      </c>
      <c r="D242" t="s">
        <v>100</v>
      </c>
      <c r="E242" s="70">
        <v>45133</v>
      </c>
      <c r="F242" s="54">
        <v>310699.21686799999</v>
      </c>
      <c r="G242" s="54">
        <v>0.85164200000000001</v>
      </c>
      <c r="H242" s="54">
        <v>2.646045312</v>
      </c>
      <c r="I242" s="55">
        <f t="shared" si="3"/>
        <v>9.1493896966740509E-4</v>
      </c>
      <c r="J242" s="55">
        <f>H242/'סכום נכסי הקרן'!$C$41</f>
        <v>7.6876130835563795E-6</v>
      </c>
    </row>
    <row r="243" spans="1:10">
      <c r="A243" t="s">
        <v>1217</v>
      </c>
      <c r="B243" t="s">
        <v>1218</v>
      </c>
      <c r="C243" t="s">
        <v>649</v>
      </c>
      <c r="D243" t="s">
        <v>100</v>
      </c>
      <c r="E243" s="70">
        <v>45133</v>
      </c>
      <c r="F243" s="54">
        <v>414273.03597700002</v>
      </c>
      <c r="G243" s="54">
        <v>0.85341599999999995</v>
      </c>
      <c r="H243" s="54">
        <v>3.5354739030000002</v>
      </c>
      <c r="I243" s="55">
        <f t="shared" si="3"/>
        <v>1.2224820321205517E-3</v>
      </c>
      <c r="J243" s="55">
        <f>H243/'סכום נכסי הקרן'!$C$41</f>
        <v>1.0271689343343692E-5</v>
      </c>
    </row>
    <row r="244" spans="1:10">
      <c r="A244" t="s">
        <v>1219</v>
      </c>
      <c r="B244" t="s">
        <v>1220</v>
      </c>
      <c r="C244" t="s">
        <v>649</v>
      </c>
      <c r="D244" t="s">
        <v>100</v>
      </c>
      <c r="E244" s="70">
        <v>45127</v>
      </c>
      <c r="F244" s="54">
        <v>599396.68866800005</v>
      </c>
      <c r="G244" s="54">
        <v>2.1140620000000001</v>
      </c>
      <c r="H244" s="54">
        <v>12.671615450999999</v>
      </c>
      <c r="I244" s="55">
        <f t="shared" si="3"/>
        <v>4.3815405322732088E-3</v>
      </c>
      <c r="J244" s="55">
        <f>H244/'סכום נכסי הקרן'!$C$41</f>
        <v>3.6815120394621104E-5</v>
      </c>
    </row>
    <row r="245" spans="1:10">
      <c r="A245" t="s">
        <v>1219</v>
      </c>
      <c r="B245" t="s">
        <v>1221</v>
      </c>
      <c r="C245" t="s">
        <v>649</v>
      </c>
      <c r="D245" t="s">
        <v>100</v>
      </c>
      <c r="E245" s="70">
        <v>45127</v>
      </c>
      <c r="F245" s="54">
        <v>366521.62456899998</v>
      </c>
      <c r="G245" s="54">
        <v>2.1140620000000001</v>
      </c>
      <c r="H245" s="54">
        <v>7.7484930629999988</v>
      </c>
      <c r="I245" s="55">
        <f t="shared" si="3"/>
        <v>2.6792429545273995E-3</v>
      </c>
      <c r="J245" s="55">
        <f>H245/'סכום נכסי הקרן'!$C$41</f>
        <v>2.2511865680766026E-5</v>
      </c>
    </row>
    <row r="246" spans="1:10">
      <c r="A246" t="s">
        <v>1222</v>
      </c>
      <c r="B246" t="s">
        <v>1223</v>
      </c>
      <c r="C246" t="s">
        <v>649</v>
      </c>
      <c r="D246" t="s">
        <v>100</v>
      </c>
      <c r="E246" s="70">
        <v>45127</v>
      </c>
      <c r="F246" s="54">
        <v>83159.603195000003</v>
      </c>
      <c r="G246" s="54">
        <v>2.1140620000000001</v>
      </c>
      <c r="H246" s="54">
        <v>1.758045267</v>
      </c>
      <c r="I246" s="55">
        <f t="shared" si="3"/>
        <v>6.0788986413912096E-4</v>
      </c>
      <c r="J246" s="55">
        <f>H246/'סכום נכסי הקרן'!$C$41</f>
        <v>5.1076872095807731E-6</v>
      </c>
    </row>
    <row r="247" spans="1:10">
      <c r="A247" t="s">
        <v>1224</v>
      </c>
      <c r="B247" t="s">
        <v>1225</v>
      </c>
      <c r="C247" t="s">
        <v>649</v>
      </c>
      <c r="D247" t="s">
        <v>100</v>
      </c>
      <c r="E247" s="70">
        <v>45127</v>
      </c>
      <c r="F247" s="54">
        <v>637812.85405199998</v>
      </c>
      <c r="G247" s="54">
        <v>2.1486749999999999</v>
      </c>
      <c r="H247" s="54">
        <v>13.704523882</v>
      </c>
      <c r="I247" s="55">
        <f t="shared" si="3"/>
        <v>4.7386954802002374E-3</v>
      </c>
      <c r="J247" s="55">
        <f>H247/'סכום נכסי הקרן'!$C$41</f>
        <v>3.9816051758970807E-5</v>
      </c>
    </row>
    <row r="248" spans="1:10">
      <c r="A248" t="s">
        <v>1226</v>
      </c>
      <c r="B248" t="s">
        <v>1227</v>
      </c>
      <c r="C248" t="s">
        <v>649</v>
      </c>
      <c r="D248" t="s">
        <v>101</v>
      </c>
      <c r="E248" s="70">
        <v>45195</v>
      </c>
      <c r="F248" s="54">
        <v>147411.660596</v>
      </c>
      <c r="G248" s="54">
        <v>-4.4603770000000003</v>
      </c>
      <c r="H248" s="54">
        <v>-6.575115855</v>
      </c>
      <c r="I248" s="55">
        <f t="shared" si="3"/>
        <v>-2.2735172744530532E-3</v>
      </c>
      <c r="J248" s="55">
        <f>H248/'סכום נכסי הקרן'!$C$41</f>
        <v>-1.9102827318777594E-5</v>
      </c>
    </row>
    <row r="249" spans="1:10">
      <c r="A249" t="s">
        <v>1228</v>
      </c>
      <c r="B249" t="s">
        <v>1229</v>
      </c>
      <c r="C249" t="s">
        <v>649</v>
      </c>
      <c r="D249" t="s">
        <v>101</v>
      </c>
      <c r="E249" s="70">
        <v>45272</v>
      </c>
      <c r="F249" s="54">
        <v>684083.03</v>
      </c>
      <c r="G249" s="54">
        <v>-1.330362</v>
      </c>
      <c r="H249" s="54">
        <v>-9.1007800000000003</v>
      </c>
      <c r="I249" s="55">
        <f t="shared" si="3"/>
        <v>-3.1468313254530266E-3</v>
      </c>
      <c r="J249" s="55">
        <f>H249/'סכום נכסי הקרן'!$C$41</f>
        <v>-2.6440694375595116E-5</v>
      </c>
    </row>
    <row r="250" spans="1:10">
      <c r="A250" t="s">
        <v>1230</v>
      </c>
      <c r="B250" t="s">
        <v>1231</v>
      </c>
      <c r="C250" t="s">
        <v>649</v>
      </c>
      <c r="D250" t="s">
        <v>101</v>
      </c>
      <c r="E250" s="70">
        <v>45280</v>
      </c>
      <c r="F250" s="54">
        <v>148107.36344700001</v>
      </c>
      <c r="G250" s="54">
        <v>-0.50404000000000004</v>
      </c>
      <c r="H250" s="54">
        <v>-0.746520458</v>
      </c>
      <c r="I250" s="55">
        <f t="shared" si="3"/>
        <v>-2.5812885954016473E-4</v>
      </c>
      <c r="J250" s="55">
        <f>H250/'סכום נכסי הקרן'!$C$41</f>
        <v>-2.1688821480254759E-6</v>
      </c>
    </row>
    <row r="251" spans="1:10">
      <c r="A251" t="s">
        <v>1232</v>
      </c>
      <c r="B251" t="s">
        <v>1233</v>
      </c>
      <c r="C251" t="s">
        <v>649</v>
      </c>
      <c r="D251" t="s">
        <v>101</v>
      </c>
      <c r="E251" s="70">
        <v>45153</v>
      </c>
      <c r="F251" s="54">
        <v>613243.23710000003</v>
      </c>
      <c r="G251" s="54">
        <v>-0.432533</v>
      </c>
      <c r="H251" s="54">
        <v>-2.6524790659999997</v>
      </c>
      <c r="I251" s="55">
        <f t="shared" si="3"/>
        <v>-9.1716360740477017E-4</v>
      </c>
      <c r="J251" s="55">
        <f>H251/'סכום נכסי הקרן'!$C$41</f>
        <v>-7.7063052091985487E-6</v>
      </c>
    </row>
    <row r="252" spans="1:10">
      <c r="A252" t="s">
        <v>1234</v>
      </c>
      <c r="B252" t="s">
        <v>1235</v>
      </c>
      <c r="C252" t="s">
        <v>649</v>
      </c>
      <c r="D252" t="s">
        <v>101</v>
      </c>
      <c r="E252" s="70">
        <v>45153</v>
      </c>
      <c r="F252" s="54">
        <v>204431.32748800001</v>
      </c>
      <c r="G252" s="54">
        <v>-0.42422300000000002</v>
      </c>
      <c r="H252" s="54">
        <v>-0.86724457500000007</v>
      </c>
      <c r="I252" s="55">
        <f t="shared" si="3"/>
        <v>-2.9987236208755695E-4</v>
      </c>
      <c r="J252" s="55">
        <f>H252/'סכום נכסי הקרן'!$C$41</f>
        <v>-2.5196245548697888E-6</v>
      </c>
    </row>
    <row r="253" spans="1:10">
      <c r="A253" t="s">
        <v>1236</v>
      </c>
      <c r="B253" t="s">
        <v>1237</v>
      </c>
      <c r="C253" t="s">
        <v>649</v>
      </c>
      <c r="D253" t="s">
        <v>101</v>
      </c>
      <c r="E253" s="70">
        <v>45152</v>
      </c>
      <c r="F253" s="54">
        <v>180891.81221800001</v>
      </c>
      <c r="G253" s="54">
        <v>-0.41677599999999998</v>
      </c>
      <c r="H253" s="54">
        <v>-0.75391380900000005</v>
      </c>
      <c r="I253" s="55">
        <f t="shared" si="3"/>
        <v>-2.6068530289192902E-4</v>
      </c>
      <c r="J253" s="55">
        <f>H253/'סכום נכסי הקרן'!$C$41</f>
        <v>-2.1903622117345754E-6</v>
      </c>
    </row>
    <row r="254" spans="1:10">
      <c r="A254" t="s">
        <v>1238</v>
      </c>
      <c r="B254" t="s">
        <v>1239</v>
      </c>
      <c r="C254" t="s">
        <v>649</v>
      </c>
      <c r="D254" t="s">
        <v>101</v>
      </c>
      <c r="E254" s="70">
        <v>45153</v>
      </c>
      <c r="F254" s="54">
        <v>439596.625551</v>
      </c>
      <c r="G254" s="54">
        <v>-0.40839799999999998</v>
      </c>
      <c r="H254" s="54">
        <v>-1.7953043709999996</v>
      </c>
      <c r="I254" s="55">
        <f t="shared" si="3"/>
        <v>-6.2077316816641442E-4</v>
      </c>
      <c r="J254" s="55">
        <f>H254/'סכום נכסי הקרן'!$C$41</f>
        <v>-5.2159368960441867E-6</v>
      </c>
    </row>
    <row r="255" spans="1:10">
      <c r="A255" t="s">
        <v>1240</v>
      </c>
      <c r="B255" t="s">
        <v>1241</v>
      </c>
      <c r="C255" t="s">
        <v>649</v>
      </c>
      <c r="D255" t="s">
        <v>101</v>
      </c>
      <c r="E255" s="70">
        <v>45281</v>
      </c>
      <c r="F255" s="54">
        <v>153353.701191</v>
      </c>
      <c r="G255" s="54">
        <v>-0.41282000000000002</v>
      </c>
      <c r="H255" s="54">
        <v>-0.633075261</v>
      </c>
      <c r="I255" s="55">
        <f t="shared" si="3"/>
        <v>-2.1890223285082715E-4</v>
      </c>
      <c r="J255" s="55">
        <f>H255/'סכום נכסי הקרן'!$C$41</f>
        <v>-1.8392873460133208E-6</v>
      </c>
    </row>
    <row r="256" spans="1:10">
      <c r="A256" t="s">
        <v>1242</v>
      </c>
      <c r="B256" t="s">
        <v>1243</v>
      </c>
      <c r="C256" t="s">
        <v>649</v>
      </c>
      <c r="D256" t="s">
        <v>101</v>
      </c>
      <c r="E256" s="70">
        <v>45113</v>
      </c>
      <c r="F256" s="54">
        <v>42775.302288999992</v>
      </c>
      <c r="G256" s="54">
        <v>-0.28002100000000002</v>
      </c>
      <c r="H256" s="54">
        <v>-0.11977990200000001</v>
      </c>
      <c r="I256" s="55">
        <f t="shared" si="3"/>
        <v>-4.1417015659459257E-5</v>
      </c>
      <c r="J256" s="55">
        <f>H256/'סכום נכסי הקרן'!$C$41</f>
        <v>-3.4799915843704979E-7</v>
      </c>
    </row>
    <row r="257" spans="1:10">
      <c r="A257" t="s">
        <v>1242</v>
      </c>
      <c r="B257" t="s">
        <v>1244</v>
      </c>
      <c r="C257" t="s">
        <v>649</v>
      </c>
      <c r="D257" t="s">
        <v>101</v>
      </c>
      <c r="E257" s="70">
        <v>45113</v>
      </c>
      <c r="F257" s="54">
        <v>488879.36347600003</v>
      </c>
      <c r="G257" s="54">
        <v>-0.28002100000000002</v>
      </c>
      <c r="H257" s="54">
        <v>-1.368965733</v>
      </c>
      <c r="I257" s="55">
        <f t="shared" si="3"/>
        <v>-4.7335549832829319E-4</v>
      </c>
      <c r="J257" s="55">
        <f>H257/'סכום נכסי הקרן'!$C$41</f>
        <v>-3.977285964160824E-6</v>
      </c>
    </row>
    <row r="258" spans="1:10">
      <c r="A258" t="s">
        <v>1245</v>
      </c>
      <c r="B258" t="s">
        <v>1246</v>
      </c>
      <c r="C258" t="s">
        <v>649</v>
      </c>
      <c r="D258" t="s">
        <v>101</v>
      </c>
      <c r="E258" s="70">
        <v>45113</v>
      </c>
      <c r="F258" s="54">
        <v>511791.170277</v>
      </c>
      <c r="G258" s="54">
        <v>-0.26344899999999999</v>
      </c>
      <c r="H258" s="54">
        <v>-1.3483111939999999</v>
      </c>
      <c r="I258" s="55">
        <f t="shared" si="3"/>
        <v>-4.6621365440524575E-4</v>
      </c>
      <c r="J258" s="55">
        <f>H258/'סכום נכסי הקרן'!$C$41</f>
        <v>-3.9172778820878794E-6</v>
      </c>
    </row>
    <row r="259" spans="1:10">
      <c r="A259" t="s">
        <v>1247</v>
      </c>
      <c r="B259" t="s">
        <v>1248</v>
      </c>
      <c r="C259" t="s">
        <v>649</v>
      </c>
      <c r="D259" t="s">
        <v>101</v>
      </c>
      <c r="E259" s="70">
        <v>45113</v>
      </c>
      <c r="F259" s="54">
        <v>716693.70472599997</v>
      </c>
      <c r="G259" s="54">
        <v>-0.23741899999999999</v>
      </c>
      <c r="H259" s="54">
        <v>-1.7015693429999998</v>
      </c>
      <c r="I259" s="55">
        <f t="shared" si="3"/>
        <v>-5.8836184491691099E-4</v>
      </c>
      <c r="J259" s="55">
        <f>H259/'סכום נכסי הקרן'!$C$41</f>
        <v>-4.9436064773728377E-6</v>
      </c>
    </row>
    <row r="260" spans="1:10">
      <c r="A260" t="s">
        <v>1249</v>
      </c>
      <c r="B260" t="s">
        <v>841</v>
      </c>
      <c r="C260" t="s">
        <v>649</v>
      </c>
      <c r="D260" t="s">
        <v>98</v>
      </c>
      <c r="E260" s="70">
        <v>45127</v>
      </c>
      <c r="F260" s="54">
        <v>25406.080000000002</v>
      </c>
      <c r="G260" s="54">
        <v>3.8558880000000002</v>
      </c>
      <c r="H260" s="54">
        <v>0.97963</v>
      </c>
      <c r="I260" s="55">
        <f t="shared" si="3"/>
        <v>3.3873254505147342E-4</v>
      </c>
      <c r="J260" s="55">
        <f>H260/'סכום נכסי הקרן'!$C$41</f>
        <v>2.8461403782054113E-6</v>
      </c>
    </row>
    <row r="261" spans="1:10">
      <c r="A261" t="s">
        <v>1250</v>
      </c>
      <c r="B261" t="s">
        <v>1251</v>
      </c>
      <c r="C261" t="s">
        <v>649</v>
      </c>
      <c r="D261" t="s">
        <v>98</v>
      </c>
      <c r="E261" s="70">
        <v>45141</v>
      </c>
      <c r="F261" s="54">
        <v>327350.76740299998</v>
      </c>
      <c r="G261" s="54">
        <v>1.3473010000000001</v>
      </c>
      <c r="H261" s="54">
        <v>4.4104010569999996</v>
      </c>
      <c r="I261" s="55">
        <f t="shared" si="3"/>
        <v>1.525010845661442E-3</v>
      </c>
      <c r="J261" s="55">
        <f>H261/'סכום נכסי הקרן'!$C$41</f>
        <v>1.2813634262331211E-5</v>
      </c>
    </row>
    <row r="262" spans="1:10">
      <c r="A262" t="s">
        <v>1252</v>
      </c>
      <c r="B262" t="s">
        <v>1253</v>
      </c>
      <c r="C262" t="s">
        <v>649</v>
      </c>
      <c r="D262" t="s">
        <v>98</v>
      </c>
      <c r="E262" s="70">
        <v>45251</v>
      </c>
      <c r="F262" s="54">
        <v>121158.236323</v>
      </c>
      <c r="G262" s="54">
        <v>-3.6627640000000001</v>
      </c>
      <c r="H262" s="54">
        <v>-4.4377398750000001</v>
      </c>
      <c r="I262" s="55">
        <f t="shared" si="3"/>
        <v>-1.53446395285481E-3</v>
      </c>
      <c r="J262" s="55">
        <f>H262/'סכום נכסי הקרן'!$C$41</f>
        <v>-1.2893062325785995E-5</v>
      </c>
    </row>
    <row r="263" spans="1:10">
      <c r="A263" t="s">
        <v>1254</v>
      </c>
      <c r="B263" t="s">
        <v>1255</v>
      </c>
      <c r="C263" t="s">
        <v>649</v>
      </c>
      <c r="D263" t="s">
        <v>98</v>
      </c>
      <c r="E263" s="70">
        <v>45251</v>
      </c>
      <c r="F263" s="54">
        <v>121009.311965</v>
      </c>
      <c r="G263" s="54">
        <v>-3.7899940000000001</v>
      </c>
      <c r="H263" s="54">
        <v>-4.5862462130000008</v>
      </c>
      <c r="I263" s="55">
        <f t="shared" si="3"/>
        <v>-1.5858138807122813E-3</v>
      </c>
      <c r="J263" s="55">
        <f>H263/'סכום נכסי הקרן'!$C$41</f>
        <v>-1.3324521024479606E-5</v>
      </c>
    </row>
    <row r="264" spans="1:10">
      <c r="A264" t="s">
        <v>1256</v>
      </c>
      <c r="B264" t="s">
        <v>1257</v>
      </c>
      <c r="C264" t="s">
        <v>649</v>
      </c>
      <c r="D264" t="s">
        <v>98</v>
      </c>
      <c r="E264" s="70">
        <v>45251</v>
      </c>
      <c r="F264" s="54">
        <v>247383.90164900001</v>
      </c>
      <c r="G264" s="54">
        <v>-3.8465410000000002</v>
      </c>
      <c r="H264" s="54">
        <v>-9.5157243549999997</v>
      </c>
      <c r="I264" s="55">
        <f t="shared" si="3"/>
        <v>-3.2903091256672829E-3</v>
      </c>
      <c r="J264" s="55">
        <f>H264/'סכום נכסי הקרן'!$C$41</f>
        <v>-2.764624124887778E-5</v>
      </c>
    </row>
    <row r="265" spans="1:10">
      <c r="A265" t="s">
        <v>1258</v>
      </c>
      <c r="B265" t="s">
        <v>1259</v>
      </c>
      <c r="C265" t="s">
        <v>649</v>
      </c>
      <c r="D265" t="s">
        <v>98</v>
      </c>
      <c r="E265" s="70">
        <v>45250</v>
      </c>
      <c r="F265" s="54">
        <v>82124.998319000006</v>
      </c>
      <c r="G265" s="54">
        <v>-4.2706439999999999</v>
      </c>
      <c r="H265" s="54">
        <v>-3.5072663410000007</v>
      </c>
      <c r="I265" s="55">
        <f t="shared" si="3"/>
        <v>-1.2127285340999144E-3</v>
      </c>
      <c r="J265" s="55">
        <f>H265/'סכום נכסי הקרן'!$C$41</f>
        <v>-1.0189737299021927E-5</v>
      </c>
    </row>
    <row r="266" spans="1:10">
      <c r="A266" t="s">
        <v>1260</v>
      </c>
      <c r="B266" t="s">
        <v>1261</v>
      </c>
      <c r="C266" t="s">
        <v>649</v>
      </c>
      <c r="D266" t="s">
        <v>98</v>
      </c>
      <c r="E266" s="70">
        <v>45250</v>
      </c>
      <c r="F266" s="54">
        <v>246324.76572699996</v>
      </c>
      <c r="G266" s="54">
        <v>-4.291849</v>
      </c>
      <c r="H266" s="54">
        <v>-10.571887388999999</v>
      </c>
      <c r="I266" s="55">
        <f t="shared" ref="I266:I280" si="4">H266/$H$9</f>
        <v>-3.6555049572527848E-3</v>
      </c>
      <c r="J266" s="55">
        <f>H266/'סכום נכסי הקרן'!$C$41</f>
        <v>-3.0714734717876617E-5</v>
      </c>
    </row>
    <row r="267" spans="1:10">
      <c r="A267" t="s">
        <v>1262</v>
      </c>
      <c r="B267" t="s">
        <v>1263</v>
      </c>
      <c r="C267" t="s">
        <v>649</v>
      </c>
      <c r="D267" t="s">
        <v>98</v>
      </c>
      <c r="E267" s="70">
        <v>45253</v>
      </c>
      <c r="F267" s="54">
        <v>163262.34385500001</v>
      </c>
      <c r="G267" s="54">
        <v>-4.8997299999999999</v>
      </c>
      <c r="H267" s="54">
        <v>-7.9994132259999997</v>
      </c>
      <c r="I267" s="55">
        <f t="shared" si="4"/>
        <v>-2.766005125365084E-3</v>
      </c>
      <c r="J267" s="55">
        <f>H267/'סכום נכסי הקרן'!$C$41</f>
        <v>-2.3240869496104661E-5</v>
      </c>
    </row>
    <row r="268" spans="1:10">
      <c r="A268" t="s">
        <v>1264</v>
      </c>
      <c r="B268" t="s">
        <v>1265</v>
      </c>
      <c r="C268" t="s">
        <v>649</v>
      </c>
      <c r="D268" t="s">
        <v>98</v>
      </c>
      <c r="E268" s="70">
        <v>45252</v>
      </c>
      <c r="F268" s="54">
        <v>163036.53150000001</v>
      </c>
      <c r="G268" s="54">
        <v>-5.0446309999999999</v>
      </c>
      <c r="H268" s="54">
        <v>-8.2245917439999996</v>
      </c>
      <c r="I268" s="55">
        <f t="shared" si="4"/>
        <v>-2.8438664531041883E-3</v>
      </c>
      <c r="J268" s="55">
        <f>H268/'סכום נכסי הקרן'!$C$41</f>
        <v>-2.3895085549496504E-5</v>
      </c>
    </row>
    <row r="269" spans="1:10" s="65" customFormat="1">
      <c r="A269" s="56" t="s">
        <v>1266</v>
      </c>
      <c r="B269" s="115" t="s">
        <v>1283</v>
      </c>
      <c r="C269" s="115" t="s">
        <v>1283</v>
      </c>
      <c r="D269" s="115" t="s">
        <v>1283</v>
      </c>
      <c r="E269" s="115" t="s">
        <v>1283</v>
      </c>
      <c r="F269" s="115" t="s">
        <v>1283</v>
      </c>
      <c r="G269" s="115" t="s">
        <v>1283</v>
      </c>
      <c r="H269" s="58">
        <f>H270+H278</f>
        <v>1652.3846428319998</v>
      </c>
      <c r="I269" s="57">
        <f t="shared" si="4"/>
        <v>0.57135495592259644</v>
      </c>
      <c r="J269" s="57">
        <f>H269/'סכום נכסי הקרן'!$C$41</f>
        <v>4.800709096588183E-3</v>
      </c>
    </row>
    <row r="270" spans="1:10" s="65" customFormat="1">
      <c r="A270" s="56" t="s">
        <v>644</v>
      </c>
      <c r="B270" s="115" t="s">
        <v>1283</v>
      </c>
      <c r="C270" s="115" t="s">
        <v>1283</v>
      </c>
      <c r="D270" s="115" t="s">
        <v>1283</v>
      </c>
      <c r="E270" s="115" t="s">
        <v>1283</v>
      </c>
      <c r="F270" s="115" t="s">
        <v>1283</v>
      </c>
      <c r="G270" s="115" t="s">
        <v>1283</v>
      </c>
      <c r="H270" s="58">
        <f>SUM(H271:H277)</f>
        <v>1520.1674679089999</v>
      </c>
      <c r="I270" s="57">
        <f t="shared" si="4"/>
        <v>0.52563742975334526</v>
      </c>
      <c r="J270" s="57">
        <f>H270/'סכום נכסי הקרן'!$C$41</f>
        <v>4.4165756582077755E-3</v>
      </c>
    </row>
    <row r="271" spans="1:10">
      <c r="A271" t="s">
        <v>1267</v>
      </c>
      <c r="B271" t="s">
        <v>1268</v>
      </c>
      <c r="C271" t="s">
        <v>649</v>
      </c>
      <c r="D271" t="s">
        <v>98</v>
      </c>
      <c r="E271" s="70">
        <v>45068</v>
      </c>
      <c r="F271" s="54">
        <v>404058.61760599999</v>
      </c>
      <c r="G271" s="54">
        <v>14.887363000000001</v>
      </c>
      <c r="H271" s="54">
        <v>60.153672505000003</v>
      </c>
      <c r="I271" s="55">
        <f t="shared" si="4"/>
        <v>2.079969639742708E-2</v>
      </c>
      <c r="J271" s="55">
        <f>H271/'סכום נכסי הקרן'!$C$41</f>
        <v>1.7476577505162678E-4</v>
      </c>
    </row>
    <row r="272" spans="1:10">
      <c r="A272" t="s">
        <v>1269</v>
      </c>
      <c r="B272" t="s">
        <v>1270</v>
      </c>
      <c r="C272" t="s">
        <v>649</v>
      </c>
      <c r="D272" t="s">
        <v>98</v>
      </c>
      <c r="E272" s="70">
        <v>44972</v>
      </c>
      <c r="F272" s="54">
        <v>4014724.2384859999</v>
      </c>
      <c r="G272" s="54">
        <v>6.601216</v>
      </c>
      <c r="H272" s="54">
        <v>265.02060966900001</v>
      </c>
      <c r="I272" s="55">
        <f t="shared" si="4"/>
        <v>9.1637766916359747E-2</v>
      </c>
      <c r="J272" s="55">
        <f>H272/'סכום נכסי הקרן'!$C$41</f>
        <v>7.6997015019502908E-4</v>
      </c>
    </row>
    <row r="273" spans="1:10">
      <c r="A273" t="s">
        <v>1269</v>
      </c>
      <c r="B273" t="s">
        <v>1271</v>
      </c>
      <c r="C273" t="s">
        <v>649</v>
      </c>
      <c r="D273" t="s">
        <v>98</v>
      </c>
      <c r="E273" s="70">
        <v>45069</v>
      </c>
      <c r="F273" s="54">
        <v>3186584.3523289994</v>
      </c>
      <c r="G273" s="54">
        <v>12.757655</v>
      </c>
      <c r="H273" s="54">
        <f>406.533428489+71.45</f>
        <v>477.983428489</v>
      </c>
      <c r="I273" s="55">
        <f t="shared" si="4"/>
        <v>0.16527519902872301</v>
      </c>
      <c r="J273" s="55">
        <f>H273/'סכום נכסי הקרן'!$C$41</f>
        <v>1.3886956666655794E-3</v>
      </c>
    </row>
    <row r="274" spans="1:10">
      <c r="A274" t="s">
        <v>1269</v>
      </c>
      <c r="B274" t="s">
        <v>1272</v>
      </c>
      <c r="C274" t="s">
        <v>649</v>
      </c>
      <c r="D274" t="s">
        <v>98</v>
      </c>
      <c r="E274" s="70">
        <v>45153</v>
      </c>
      <c r="F274" s="54">
        <v>4273113.9233689997</v>
      </c>
      <c r="G274" s="54">
        <v>5.9078999999999997</v>
      </c>
      <c r="H274" s="54">
        <v>252.45127941700002</v>
      </c>
      <c r="I274" s="55">
        <f t="shared" si="4"/>
        <v>8.7291594151282695E-2</v>
      </c>
      <c r="J274" s="55">
        <f>H274/'סכום נכסי הקרן'!$C$41</f>
        <v>7.3345220121713345E-4</v>
      </c>
    </row>
    <row r="275" spans="1:10">
      <c r="A275" t="s">
        <v>1273</v>
      </c>
      <c r="B275" t="s">
        <v>1274</v>
      </c>
      <c r="C275" t="s">
        <v>649</v>
      </c>
      <c r="D275" t="s">
        <v>98</v>
      </c>
      <c r="E275" s="70">
        <v>45126</v>
      </c>
      <c r="F275" s="54">
        <v>544507.06649200001</v>
      </c>
      <c r="G275" s="54">
        <v>-7.2860750000000003</v>
      </c>
      <c r="H275" s="54">
        <v>-39.673193595999997</v>
      </c>
      <c r="I275" s="55">
        <f t="shared" si="4"/>
        <v>-1.3718038276791132E-2</v>
      </c>
      <c r="J275" s="55">
        <f>H275/'סכום נכסי הקרן'!$C$41</f>
        <v>-1.1526339355260244E-4</v>
      </c>
    </row>
    <row r="276" spans="1:10">
      <c r="A276" t="s">
        <v>1275</v>
      </c>
      <c r="B276" t="s">
        <v>1276</v>
      </c>
      <c r="C276" t="s">
        <v>649</v>
      </c>
      <c r="D276" t="s">
        <v>159</v>
      </c>
      <c r="E276" s="70">
        <v>45082</v>
      </c>
      <c r="F276" s="54">
        <v>1043644.893325</v>
      </c>
      <c r="G276" s="54">
        <v>7.888477</v>
      </c>
      <c r="H276" s="54">
        <v>82.327690254000004</v>
      </c>
      <c r="I276" s="55">
        <f t="shared" si="4"/>
        <v>2.846693960775681E-2</v>
      </c>
      <c r="J276" s="55">
        <f>H276/'סכום נכסי הקרן'!$C$41</f>
        <v>2.3918843183273023E-4</v>
      </c>
    </row>
    <row r="277" spans="1:10">
      <c r="A277" t="s">
        <v>1275</v>
      </c>
      <c r="B277" t="s">
        <v>1277</v>
      </c>
      <c r="C277" t="s">
        <v>649</v>
      </c>
      <c r="D277" t="s">
        <v>159</v>
      </c>
      <c r="E277" s="70">
        <v>44972</v>
      </c>
      <c r="F277" s="54">
        <v>1999890.5053369999</v>
      </c>
      <c r="G277" s="54">
        <v>21.096354000000002</v>
      </c>
      <c r="H277" s="54">
        <v>421.903981171</v>
      </c>
      <c r="I277" s="55">
        <f t="shared" si="4"/>
        <v>0.14588427192858708</v>
      </c>
      <c r="J277" s="55">
        <f>H277/'סכום נכסי הקרן'!$C$41</f>
        <v>1.2257668267982797E-3</v>
      </c>
    </row>
    <row r="278" spans="1:10" s="65" customFormat="1">
      <c r="A278" s="56" t="s">
        <v>646</v>
      </c>
      <c r="B278" s="115" t="s">
        <v>1283</v>
      </c>
      <c r="C278" s="115" t="s">
        <v>1283</v>
      </c>
      <c r="D278" s="115" t="s">
        <v>1283</v>
      </c>
      <c r="E278" s="115" t="s">
        <v>1283</v>
      </c>
      <c r="F278" s="115" t="s">
        <v>1283</v>
      </c>
      <c r="G278" s="115" t="s">
        <v>1283</v>
      </c>
      <c r="H278" s="58">
        <f>SUM(H279:H280)</f>
        <v>132.21717492299999</v>
      </c>
      <c r="I278" s="57">
        <f t="shared" si="4"/>
        <v>4.5717526169251281E-2</v>
      </c>
      <c r="J278" s="57">
        <f>H278/'סכום נכסי הקרן'!$C$41</f>
        <v>3.8413343838040711E-4</v>
      </c>
    </row>
    <row r="279" spans="1:10">
      <c r="A279" t="s">
        <v>1278</v>
      </c>
      <c r="B279">
        <v>10001064</v>
      </c>
      <c r="C279" t="s">
        <v>649</v>
      </c>
      <c r="D279" t="s">
        <v>98</v>
      </c>
      <c r="E279" s="70">
        <v>45195</v>
      </c>
      <c r="F279" s="54">
        <v>1386053.045432</v>
      </c>
      <c r="G279" s="54">
        <v>6.3506020000000003</v>
      </c>
      <c r="H279" s="54">
        <v>88.02271752999998</v>
      </c>
      <c r="I279" s="55">
        <f t="shared" si="4"/>
        <v>3.0436143371766724E-2</v>
      </c>
      <c r="J279" s="55">
        <f>H279/'סכום נכסי הקרן'!$C$41</f>
        <v>2.557343186320368E-4</v>
      </c>
    </row>
    <row r="280" spans="1:10">
      <c r="A280" t="s">
        <v>1278</v>
      </c>
      <c r="B280" t="s">
        <v>1279</v>
      </c>
      <c r="C280" t="s">
        <v>649</v>
      </c>
      <c r="D280" t="s">
        <v>98</v>
      </c>
      <c r="E280" s="70">
        <v>45252</v>
      </c>
      <c r="F280" s="54">
        <v>927398.47877599997</v>
      </c>
      <c r="G280" s="54">
        <v>4.7654230000000002</v>
      </c>
      <c r="H280" s="54">
        <v>44.194457393</v>
      </c>
      <c r="I280" s="55">
        <f t="shared" si="4"/>
        <v>1.5281382797484555E-2</v>
      </c>
      <c r="J280" s="55">
        <f>H280/'סכום נכסי הקרן'!$C$41</f>
        <v>1.2839911974837025E-4</v>
      </c>
    </row>
    <row r="281" spans="1:10" hidden="1">
      <c r="A281"/>
      <c r="B281"/>
      <c r="C281"/>
      <c r="D281"/>
      <c r="E281" s="70"/>
      <c r="F281" s="54"/>
      <c r="G281" s="54"/>
      <c r="H281" s="54"/>
      <c r="I281" s="55"/>
      <c r="J281" s="55"/>
    </row>
    <row r="282" spans="1:10" hidden="1">
      <c r="A282" s="56"/>
      <c r="B282" s="13"/>
      <c r="C282" s="13"/>
      <c r="F282" s="58"/>
      <c r="H282" s="58"/>
      <c r="I282" s="57"/>
      <c r="J282" s="57"/>
    </row>
    <row r="283" spans="1:10" hidden="1">
      <c r="A283"/>
      <c r="B283"/>
      <c r="C283"/>
      <c r="D283"/>
      <c r="F283" s="54"/>
      <c r="G283" s="54"/>
      <c r="H283" s="54"/>
      <c r="I283" s="55"/>
      <c r="J283" s="55"/>
    </row>
    <row r="284" spans="1:10" hidden="1">
      <c r="A284" s="56"/>
      <c r="B284" s="13"/>
      <c r="C284" s="13"/>
      <c r="F284" s="58"/>
      <c r="H284" s="58"/>
      <c r="I284" s="57"/>
      <c r="J284" s="57"/>
    </row>
    <row r="285" spans="1:10" hidden="1">
      <c r="A285"/>
      <c r="B285"/>
      <c r="C285"/>
      <c r="D285"/>
      <c r="F285" s="54"/>
      <c r="G285" s="54"/>
      <c r="H285" s="54"/>
      <c r="I285" s="55"/>
      <c r="J285" s="55"/>
    </row>
    <row r="286" spans="1:10" hidden="1">
      <c r="A286" s="56"/>
      <c r="B286" s="13"/>
      <c r="C286" s="13"/>
      <c r="F286" s="58"/>
      <c r="H286" s="58"/>
      <c r="I286" s="57"/>
      <c r="J286" s="57"/>
    </row>
    <row r="287" spans="1:10" hidden="1">
      <c r="A287"/>
      <c r="B287"/>
      <c r="C287"/>
      <c r="D287"/>
      <c r="F287" s="54"/>
      <c r="G287" s="54"/>
      <c r="H287" s="54"/>
      <c r="I287" s="55"/>
      <c r="J287" s="55"/>
    </row>
    <row r="288" spans="1:10" hidden="1">
      <c r="A288"/>
      <c r="B288" s="13"/>
      <c r="C288" s="13"/>
    </row>
    <row r="289" spans="1:3" hidden="1">
      <c r="A289"/>
      <c r="B289" s="13"/>
      <c r="C289" s="13"/>
    </row>
    <row r="290" spans="1:3" hidden="1">
      <c r="A290"/>
      <c r="B290" s="13"/>
      <c r="C290" s="13"/>
    </row>
    <row r="291" spans="1:3" hidden="1">
      <c r="A291"/>
      <c r="B291" s="13"/>
      <c r="C291" s="13"/>
    </row>
    <row r="292" spans="1:3" hidden="1">
      <c r="B292" s="13"/>
      <c r="C292" s="13"/>
    </row>
    <row r="293" spans="1:3" hidden="1">
      <c r="B293" s="13"/>
      <c r="C293" s="13"/>
    </row>
    <row r="294" spans="1:3" hidden="1">
      <c r="B294" s="13"/>
      <c r="C294" s="13"/>
    </row>
    <row r="295" spans="1:3" hidden="1">
      <c r="B295" s="13"/>
      <c r="C295" s="13"/>
    </row>
    <row r="296" spans="1:3" hidden="1">
      <c r="B296" s="13"/>
      <c r="C296" s="13"/>
    </row>
    <row r="297" spans="1:3" hidden="1">
      <c r="B297" s="13"/>
      <c r="C297" s="13"/>
    </row>
    <row r="298" spans="1:3" hidden="1">
      <c r="B298" s="13"/>
      <c r="C298" s="13"/>
    </row>
    <row r="299" spans="1:3" hidden="1">
      <c r="B299" s="13"/>
      <c r="C299" s="13"/>
    </row>
    <row r="300" spans="1:3" hidden="1">
      <c r="B300" s="13"/>
      <c r="C300" s="13"/>
    </row>
    <row r="301" spans="1:3" hidden="1">
      <c r="B301" s="13"/>
      <c r="C301" s="13"/>
    </row>
    <row r="302" spans="1:3" hidden="1">
      <c r="B302" s="13"/>
      <c r="C302" s="13"/>
    </row>
    <row r="303" spans="1:3" hidden="1">
      <c r="B303" s="13"/>
      <c r="C303" s="13"/>
    </row>
    <row r="304" spans="1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1282</v>
      </c>
    </row>
    <row r="2" spans="1:21" s="1" customFormat="1">
      <c r="A2" s="2" t="s">
        <v>1</v>
      </c>
      <c r="B2" s="9" t="s">
        <v>735</v>
      </c>
    </row>
    <row r="3" spans="1:21" s="1" customFormat="1">
      <c r="A3" s="2" t="s">
        <v>2</v>
      </c>
      <c r="B3" s="61" t="s">
        <v>736</v>
      </c>
    </row>
    <row r="4" spans="1:21" s="1" customFormat="1">
      <c r="A4" s="2" t="s">
        <v>3</v>
      </c>
      <c r="B4" s="62" t="s">
        <v>156</v>
      </c>
    </row>
    <row r="5" spans="1:21" ht="18.75">
      <c r="A5" s="76" t="s">
        <v>116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8"/>
    </row>
    <row r="6" spans="1:21" s="15" customFormat="1">
      <c r="A6" s="31" t="s">
        <v>92</v>
      </c>
      <c r="B6" s="32" t="s">
        <v>46</v>
      </c>
      <c r="C6" s="32" t="s">
        <v>107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146</v>
      </c>
      <c r="L6" s="32" t="s">
        <v>147</v>
      </c>
      <c r="M6" s="32" t="s">
        <v>5</v>
      </c>
      <c r="N6" s="32" t="s">
        <v>69</v>
      </c>
      <c r="O6" s="32" t="s">
        <v>54</v>
      </c>
      <c r="P6" s="33" t="s">
        <v>142</v>
      </c>
      <c r="Q6" s="13"/>
      <c r="R6" s="13"/>
      <c r="S6" s="13"/>
      <c r="T6" s="13"/>
      <c r="U6" s="13"/>
    </row>
    <row r="7" spans="1:21" s="15" customFormat="1">
      <c r="A7" s="93" t="s">
        <v>1283</v>
      </c>
      <c r="B7" s="94" t="s">
        <v>1283</v>
      </c>
      <c r="C7" s="94" t="s">
        <v>1283</v>
      </c>
      <c r="D7" s="94" t="s">
        <v>1283</v>
      </c>
      <c r="E7" s="94" t="s">
        <v>1283</v>
      </c>
      <c r="F7" s="16" t="s">
        <v>70</v>
      </c>
      <c r="G7" s="16" t="s">
        <v>71</v>
      </c>
      <c r="H7" s="94" t="s">
        <v>1283</v>
      </c>
      <c r="I7" s="16" t="s">
        <v>7</v>
      </c>
      <c r="J7" s="16" t="s">
        <v>7</v>
      </c>
      <c r="K7" s="16" t="s">
        <v>143</v>
      </c>
      <c r="L7" s="94" t="s">
        <v>1283</v>
      </c>
      <c r="M7" s="16" t="s">
        <v>6</v>
      </c>
      <c r="N7" s="16" t="s">
        <v>7</v>
      </c>
      <c r="O7" s="20" t="s">
        <v>7</v>
      </c>
      <c r="P7" s="28" t="s">
        <v>7</v>
      </c>
      <c r="Q7" s="13"/>
      <c r="R7" s="13"/>
      <c r="S7" s="13"/>
      <c r="T7" s="13"/>
      <c r="U7" s="13"/>
    </row>
    <row r="8" spans="1:21" s="17" customFormat="1" ht="20.25">
      <c r="A8" s="95" t="s">
        <v>1283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23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108</v>
      </c>
      <c r="B9" s="96" t="s">
        <v>1283</v>
      </c>
      <c r="C9" s="96" t="s">
        <v>1283</v>
      </c>
      <c r="D9" s="96" t="s">
        <v>1283</v>
      </c>
      <c r="E9" s="96" t="s">
        <v>1283</v>
      </c>
      <c r="F9" s="96" t="s">
        <v>1283</v>
      </c>
      <c r="G9" s="96" t="s">
        <v>1283</v>
      </c>
      <c r="H9" s="96" t="s">
        <v>1283</v>
      </c>
      <c r="I9" s="96" t="s">
        <v>1283</v>
      </c>
      <c r="J9" s="96" t="s">
        <v>1283</v>
      </c>
      <c r="K9" s="52">
        <v>0</v>
      </c>
      <c r="L9" s="96" t="s">
        <v>1283</v>
      </c>
      <c r="M9" s="52">
        <v>0</v>
      </c>
      <c r="N9" s="96" t="s">
        <v>1283</v>
      </c>
      <c r="O9" s="53">
        <v>0</v>
      </c>
      <c r="P9" s="53">
        <v>0</v>
      </c>
      <c r="Q9" s="13"/>
      <c r="R9" s="13"/>
      <c r="S9" s="13"/>
      <c r="T9" s="13"/>
      <c r="U9" s="13"/>
    </row>
    <row r="10" spans="1:21">
      <c r="A10" s="56" t="s">
        <v>161</v>
      </c>
      <c r="B10" s="100" t="s">
        <v>1283</v>
      </c>
      <c r="C10" s="101" t="s">
        <v>1283</v>
      </c>
      <c r="D10" s="101" t="s">
        <v>1283</v>
      </c>
      <c r="E10" s="101" t="s">
        <v>1283</v>
      </c>
      <c r="F10" s="101" t="s">
        <v>1283</v>
      </c>
      <c r="G10" s="58">
        <v>0</v>
      </c>
      <c r="H10" s="101" t="s">
        <v>1283</v>
      </c>
      <c r="I10" s="101" t="s">
        <v>1283</v>
      </c>
      <c r="J10" s="57">
        <v>0</v>
      </c>
      <c r="K10" s="58">
        <v>0</v>
      </c>
      <c r="L10" s="101" t="s">
        <v>1283</v>
      </c>
      <c r="M10" s="58">
        <v>0</v>
      </c>
      <c r="N10" s="101" t="s">
        <v>1283</v>
      </c>
      <c r="O10" s="57">
        <v>0</v>
      </c>
      <c r="P10" s="57">
        <v>0</v>
      </c>
    </row>
    <row r="11" spans="1:21">
      <c r="A11" s="56" t="s">
        <v>666</v>
      </c>
      <c r="B11" s="100" t="s">
        <v>1283</v>
      </c>
      <c r="C11" s="101" t="s">
        <v>1283</v>
      </c>
      <c r="D11" s="101" t="s">
        <v>1283</v>
      </c>
      <c r="E11" s="101" t="s">
        <v>1283</v>
      </c>
      <c r="F11" s="101" t="s">
        <v>1283</v>
      </c>
      <c r="G11" s="58">
        <v>0</v>
      </c>
      <c r="H11" s="101" t="s">
        <v>1283</v>
      </c>
      <c r="I11" s="101" t="s">
        <v>1283</v>
      </c>
      <c r="J11" s="57">
        <v>0</v>
      </c>
      <c r="K11" s="58">
        <v>0</v>
      </c>
      <c r="L11" s="101" t="s">
        <v>1283</v>
      </c>
      <c r="M11" s="58">
        <v>0</v>
      </c>
      <c r="N11" s="101" t="s">
        <v>1283</v>
      </c>
      <c r="O11" s="57">
        <v>0</v>
      </c>
      <c r="P11" s="57">
        <v>0</v>
      </c>
    </row>
    <row r="12" spans="1:21">
      <c r="A12" t="s">
        <v>167</v>
      </c>
      <c r="B12" t="s">
        <v>167</v>
      </c>
      <c r="C12" s="101" t="s">
        <v>1283</v>
      </c>
      <c r="D12" t="s">
        <v>167</v>
      </c>
      <c r="E12" s="101" t="s">
        <v>1283</v>
      </c>
      <c r="F12" s="101" t="s">
        <v>1283</v>
      </c>
      <c r="G12" s="54">
        <v>0</v>
      </c>
      <c r="H12" t="s">
        <v>167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1">
      <c r="A13" s="56" t="s">
        <v>667</v>
      </c>
      <c r="B13" s="100" t="s">
        <v>1283</v>
      </c>
      <c r="C13" s="101" t="s">
        <v>1283</v>
      </c>
      <c r="D13" s="101" t="s">
        <v>1283</v>
      </c>
      <c r="E13" s="101" t="s">
        <v>1283</v>
      </c>
      <c r="F13" s="101" t="s">
        <v>1283</v>
      </c>
      <c r="G13" s="58">
        <v>0</v>
      </c>
      <c r="H13" s="101" t="s">
        <v>1283</v>
      </c>
      <c r="I13" s="101" t="s">
        <v>1283</v>
      </c>
      <c r="J13" s="57">
        <v>0</v>
      </c>
      <c r="K13" s="58">
        <v>0</v>
      </c>
      <c r="L13" s="101" t="s">
        <v>1283</v>
      </c>
      <c r="M13" s="58">
        <v>0</v>
      </c>
      <c r="N13" s="101" t="s">
        <v>1283</v>
      </c>
      <c r="O13" s="57">
        <v>0</v>
      </c>
      <c r="P13" s="57">
        <v>0</v>
      </c>
    </row>
    <row r="14" spans="1:21">
      <c r="A14" t="s">
        <v>167</v>
      </c>
      <c r="B14" t="s">
        <v>167</v>
      </c>
      <c r="C14" s="101" t="s">
        <v>1283</v>
      </c>
      <c r="D14" t="s">
        <v>167</v>
      </c>
      <c r="E14" s="101" t="s">
        <v>1283</v>
      </c>
      <c r="F14" s="101" t="s">
        <v>1283</v>
      </c>
      <c r="G14" s="54">
        <v>0</v>
      </c>
      <c r="H14" t="s">
        <v>167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1">
      <c r="A15" s="56" t="s">
        <v>668</v>
      </c>
      <c r="B15" s="100" t="s">
        <v>1283</v>
      </c>
      <c r="C15" s="101" t="s">
        <v>1283</v>
      </c>
      <c r="D15" s="101" t="s">
        <v>1283</v>
      </c>
      <c r="E15" s="101" t="s">
        <v>1283</v>
      </c>
      <c r="F15" s="101" t="s">
        <v>1283</v>
      </c>
      <c r="G15" s="58">
        <v>0</v>
      </c>
      <c r="H15" s="101" t="s">
        <v>1283</v>
      </c>
      <c r="I15" s="101" t="s">
        <v>1283</v>
      </c>
      <c r="J15" s="57">
        <v>0</v>
      </c>
      <c r="K15" s="58">
        <v>0</v>
      </c>
      <c r="L15" s="101" t="s">
        <v>1283</v>
      </c>
      <c r="M15" s="58">
        <v>0</v>
      </c>
      <c r="N15" s="101" t="s">
        <v>1283</v>
      </c>
      <c r="O15" s="57">
        <v>0</v>
      </c>
      <c r="P15" s="57">
        <v>0</v>
      </c>
    </row>
    <row r="16" spans="1:21">
      <c r="A16" t="s">
        <v>167</v>
      </c>
      <c r="B16" t="s">
        <v>167</v>
      </c>
      <c r="C16" s="101" t="s">
        <v>1283</v>
      </c>
      <c r="D16" t="s">
        <v>167</v>
      </c>
      <c r="E16" s="101" t="s">
        <v>1283</v>
      </c>
      <c r="F16" s="101" t="s">
        <v>1283</v>
      </c>
      <c r="G16" s="54">
        <v>0</v>
      </c>
      <c r="H16" t="s">
        <v>167</v>
      </c>
      <c r="I16" s="55">
        <v>0</v>
      </c>
      <c r="J16" s="55">
        <v>0</v>
      </c>
      <c r="K16" s="54">
        <v>0</v>
      </c>
      <c r="L16" s="54">
        <v>0</v>
      </c>
      <c r="M16" s="54">
        <v>0</v>
      </c>
      <c r="N16" s="55">
        <v>0</v>
      </c>
      <c r="O16" s="55">
        <v>0</v>
      </c>
      <c r="P16" s="55">
        <v>0</v>
      </c>
    </row>
    <row r="17" spans="1:16">
      <c r="A17" t="s">
        <v>167</v>
      </c>
      <c r="B17" t="s">
        <v>167</v>
      </c>
      <c r="C17" s="101" t="s">
        <v>1283</v>
      </c>
      <c r="D17" t="s">
        <v>167</v>
      </c>
      <c r="E17" s="101" t="s">
        <v>1283</v>
      </c>
      <c r="F17" s="101" t="s">
        <v>1283</v>
      </c>
      <c r="G17" s="54">
        <v>0</v>
      </c>
      <c r="H17" t="s">
        <v>167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t="s">
        <v>167</v>
      </c>
      <c r="B18" t="s">
        <v>167</v>
      </c>
      <c r="C18" s="101" t="s">
        <v>1283</v>
      </c>
      <c r="D18" t="s">
        <v>167</v>
      </c>
      <c r="E18" s="101" t="s">
        <v>1283</v>
      </c>
      <c r="F18" s="101" t="s">
        <v>1283</v>
      </c>
      <c r="G18" s="54">
        <v>0</v>
      </c>
      <c r="H18" t="s">
        <v>167</v>
      </c>
      <c r="I18" s="55">
        <v>0</v>
      </c>
      <c r="J18" s="55">
        <v>0</v>
      </c>
      <c r="K18" s="54">
        <v>0</v>
      </c>
      <c r="L18" s="54">
        <v>0</v>
      </c>
      <c r="M18" s="54">
        <v>0</v>
      </c>
      <c r="N18" s="55">
        <v>0</v>
      </c>
      <c r="O18" s="55">
        <v>0</v>
      </c>
      <c r="P18" s="55">
        <v>0</v>
      </c>
    </row>
    <row r="19" spans="1:16">
      <c r="A19" t="s">
        <v>167</v>
      </c>
      <c r="B19" t="s">
        <v>167</v>
      </c>
      <c r="C19" s="101" t="s">
        <v>1283</v>
      </c>
      <c r="D19" t="s">
        <v>167</v>
      </c>
      <c r="E19" s="101" t="s">
        <v>1283</v>
      </c>
      <c r="F19" s="101" t="s">
        <v>1283</v>
      </c>
      <c r="G19" s="54">
        <v>0</v>
      </c>
      <c r="H19" t="s">
        <v>167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173</v>
      </c>
      <c r="B20" s="100" t="s">
        <v>1283</v>
      </c>
      <c r="C20" s="101" t="s">
        <v>1283</v>
      </c>
      <c r="D20" s="101" t="s">
        <v>1283</v>
      </c>
      <c r="E20" s="101" t="s">
        <v>1283</v>
      </c>
      <c r="F20" s="101" t="s">
        <v>1283</v>
      </c>
      <c r="G20" s="58">
        <v>0</v>
      </c>
      <c r="H20" s="101" t="s">
        <v>1283</v>
      </c>
      <c r="I20" s="101" t="s">
        <v>1283</v>
      </c>
      <c r="J20" s="57">
        <v>0</v>
      </c>
      <c r="K20" s="58">
        <v>0</v>
      </c>
      <c r="L20" s="101" t="s">
        <v>1283</v>
      </c>
      <c r="M20" s="58">
        <v>0</v>
      </c>
      <c r="N20" s="101" t="s">
        <v>1283</v>
      </c>
      <c r="O20" s="57">
        <v>0</v>
      </c>
      <c r="P20" s="57">
        <v>0</v>
      </c>
    </row>
    <row r="21" spans="1:16">
      <c r="A21" s="56" t="s">
        <v>666</v>
      </c>
      <c r="B21" s="100" t="s">
        <v>1283</v>
      </c>
      <c r="C21" s="101" t="s">
        <v>1283</v>
      </c>
      <c r="D21" s="101" t="s">
        <v>1283</v>
      </c>
      <c r="E21" s="101" t="s">
        <v>1283</v>
      </c>
      <c r="F21" s="101" t="s">
        <v>1283</v>
      </c>
      <c r="G21" s="58">
        <v>0</v>
      </c>
      <c r="H21" s="101" t="s">
        <v>1283</v>
      </c>
      <c r="I21" s="101" t="s">
        <v>1283</v>
      </c>
      <c r="J21" s="57">
        <v>0</v>
      </c>
      <c r="K21" s="58">
        <v>0</v>
      </c>
      <c r="L21" s="101" t="s">
        <v>1283</v>
      </c>
      <c r="M21" s="58">
        <v>0</v>
      </c>
      <c r="N21" s="101" t="s">
        <v>1283</v>
      </c>
      <c r="O21" s="57">
        <v>0</v>
      </c>
      <c r="P21" s="57">
        <v>0</v>
      </c>
    </row>
    <row r="22" spans="1:16">
      <c r="A22" t="s">
        <v>167</v>
      </c>
      <c r="B22" t="s">
        <v>167</v>
      </c>
      <c r="C22" s="101" t="s">
        <v>1283</v>
      </c>
      <c r="D22" t="s">
        <v>167</v>
      </c>
      <c r="E22" s="101" t="s">
        <v>1283</v>
      </c>
      <c r="F22" s="101" t="s">
        <v>1283</v>
      </c>
      <c r="G22" s="54">
        <v>0</v>
      </c>
      <c r="H22" t="s">
        <v>167</v>
      </c>
      <c r="I22" s="55">
        <v>0</v>
      </c>
      <c r="J22" s="55">
        <v>0</v>
      </c>
      <c r="K22" s="54">
        <v>0</v>
      </c>
      <c r="L22" s="54">
        <v>0</v>
      </c>
      <c r="M22" s="54">
        <v>0</v>
      </c>
      <c r="N22" s="55">
        <v>0</v>
      </c>
      <c r="O22" s="55">
        <v>0</v>
      </c>
      <c r="P22" s="55">
        <v>0</v>
      </c>
    </row>
    <row r="23" spans="1:16">
      <c r="A23" s="56" t="s">
        <v>667</v>
      </c>
      <c r="B23" s="100" t="s">
        <v>1283</v>
      </c>
      <c r="C23" s="101" t="s">
        <v>1283</v>
      </c>
      <c r="D23" s="101" t="s">
        <v>1283</v>
      </c>
      <c r="E23" s="101" t="s">
        <v>1283</v>
      </c>
      <c r="F23" s="101" t="s">
        <v>1283</v>
      </c>
      <c r="G23" s="58">
        <v>0</v>
      </c>
      <c r="H23" s="101" t="s">
        <v>1283</v>
      </c>
      <c r="I23" s="101" t="s">
        <v>1283</v>
      </c>
      <c r="J23" s="57">
        <v>0</v>
      </c>
      <c r="K23" s="58">
        <v>0</v>
      </c>
      <c r="L23" s="101" t="s">
        <v>1283</v>
      </c>
      <c r="M23" s="58">
        <v>0</v>
      </c>
      <c r="N23" s="101" t="s">
        <v>1283</v>
      </c>
      <c r="O23" s="57">
        <v>0</v>
      </c>
      <c r="P23" s="57">
        <v>0</v>
      </c>
    </row>
    <row r="24" spans="1:16">
      <c r="A24" t="s">
        <v>167</v>
      </c>
      <c r="B24" t="s">
        <v>167</v>
      </c>
      <c r="C24" s="101" t="s">
        <v>1283</v>
      </c>
      <c r="D24" t="s">
        <v>167</v>
      </c>
      <c r="E24" s="101" t="s">
        <v>1283</v>
      </c>
      <c r="F24" s="101" t="s">
        <v>1283</v>
      </c>
      <c r="G24" s="54">
        <v>0</v>
      </c>
      <c r="H24" t="s">
        <v>167</v>
      </c>
      <c r="I24" s="55">
        <v>0</v>
      </c>
      <c r="J24" s="55">
        <v>0</v>
      </c>
      <c r="K24" s="54">
        <v>0</v>
      </c>
      <c r="L24" s="54">
        <v>0</v>
      </c>
      <c r="M24" s="54">
        <v>0</v>
      </c>
      <c r="N24" s="55">
        <v>0</v>
      </c>
      <c r="O24" s="55">
        <v>0</v>
      </c>
      <c r="P24" s="55">
        <v>0</v>
      </c>
    </row>
    <row r="25" spans="1:16">
      <c r="A25" s="56" t="s">
        <v>668</v>
      </c>
      <c r="B25" s="100" t="s">
        <v>1283</v>
      </c>
      <c r="C25" s="101" t="s">
        <v>1283</v>
      </c>
      <c r="D25" s="101" t="s">
        <v>1283</v>
      </c>
      <c r="E25" s="101" t="s">
        <v>1283</v>
      </c>
      <c r="F25" s="101" t="s">
        <v>1283</v>
      </c>
      <c r="G25" s="58">
        <v>0</v>
      </c>
      <c r="H25" s="101" t="s">
        <v>1283</v>
      </c>
      <c r="I25" s="101" t="s">
        <v>1283</v>
      </c>
      <c r="J25" s="57">
        <v>0</v>
      </c>
      <c r="K25" s="58">
        <v>0</v>
      </c>
      <c r="L25" s="101" t="s">
        <v>1283</v>
      </c>
      <c r="M25" s="58">
        <v>0</v>
      </c>
      <c r="N25" s="101" t="s">
        <v>1283</v>
      </c>
      <c r="O25" s="57">
        <v>0</v>
      </c>
      <c r="P25" s="57">
        <v>0</v>
      </c>
    </row>
    <row r="26" spans="1:16">
      <c r="A26" t="s">
        <v>167</v>
      </c>
      <c r="B26" t="s">
        <v>167</v>
      </c>
      <c r="C26" s="101" t="s">
        <v>1283</v>
      </c>
      <c r="D26" t="s">
        <v>167</v>
      </c>
      <c r="E26" s="101" t="s">
        <v>1283</v>
      </c>
      <c r="F26" s="101" t="s">
        <v>1283</v>
      </c>
      <c r="G26" s="54">
        <v>0</v>
      </c>
      <c r="H26" t="s">
        <v>167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t="s">
        <v>167</v>
      </c>
      <c r="B27" t="s">
        <v>167</v>
      </c>
      <c r="C27" s="101" t="s">
        <v>1283</v>
      </c>
      <c r="D27" t="s">
        <v>167</v>
      </c>
      <c r="E27" s="101" t="s">
        <v>1283</v>
      </c>
      <c r="F27" s="101" t="s">
        <v>1283</v>
      </c>
      <c r="G27" s="54">
        <v>0</v>
      </c>
      <c r="H27" t="s">
        <v>167</v>
      </c>
      <c r="I27" s="55">
        <v>0</v>
      </c>
      <c r="J27" s="55">
        <v>0</v>
      </c>
      <c r="K27" s="54">
        <v>0</v>
      </c>
      <c r="L27" s="54">
        <v>0</v>
      </c>
      <c r="M27" s="54">
        <v>0</v>
      </c>
      <c r="N27" s="55">
        <v>0</v>
      </c>
      <c r="O27" s="55">
        <v>0</v>
      </c>
      <c r="P27" s="55">
        <v>0</v>
      </c>
    </row>
    <row r="28" spans="1:16">
      <c r="A28" t="s">
        <v>167</v>
      </c>
      <c r="B28" t="s">
        <v>167</v>
      </c>
      <c r="C28" s="101" t="s">
        <v>1283</v>
      </c>
      <c r="D28" t="s">
        <v>167</v>
      </c>
      <c r="E28" s="101" t="s">
        <v>1283</v>
      </c>
      <c r="F28" s="101" t="s">
        <v>1283</v>
      </c>
      <c r="G28" s="54">
        <v>0</v>
      </c>
      <c r="H28" t="s">
        <v>167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t="s">
        <v>167</v>
      </c>
      <c r="B29" t="s">
        <v>167</v>
      </c>
      <c r="C29" s="101" t="s">
        <v>1283</v>
      </c>
      <c r="D29" t="s">
        <v>167</v>
      </c>
      <c r="E29" s="101" t="s">
        <v>1283</v>
      </c>
      <c r="F29" s="101" t="s">
        <v>1283</v>
      </c>
      <c r="G29" s="54">
        <v>0</v>
      </c>
      <c r="H29" t="s">
        <v>167</v>
      </c>
      <c r="I29" s="55">
        <v>0</v>
      </c>
      <c r="J29" s="55">
        <v>0</v>
      </c>
      <c r="K29" s="54">
        <v>0</v>
      </c>
      <c r="L29" s="54">
        <v>0</v>
      </c>
      <c r="M29" s="54">
        <v>0</v>
      </c>
      <c r="N29" s="55">
        <v>0</v>
      </c>
      <c r="O29" s="55">
        <v>0</v>
      </c>
      <c r="P29" s="55">
        <v>0</v>
      </c>
    </row>
    <row r="30" spans="1:16">
      <c r="A30" t="s">
        <v>175</v>
      </c>
      <c r="B30" s="100" t="s">
        <v>1283</v>
      </c>
      <c r="C30" s="101" t="s">
        <v>1283</v>
      </c>
      <c r="D30" s="101" t="s">
        <v>1283</v>
      </c>
      <c r="E30" s="101" t="s">
        <v>1283</v>
      </c>
      <c r="F30" s="101" t="s">
        <v>1283</v>
      </c>
      <c r="G30" s="101" t="s">
        <v>1283</v>
      </c>
      <c r="H30" s="101" t="s">
        <v>1283</v>
      </c>
      <c r="I30" s="101" t="s">
        <v>1283</v>
      </c>
      <c r="J30" s="101" t="s">
        <v>1283</v>
      </c>
      <c r="K30" s="101" t="s">
        <v>1283</v>
      </c>
      <c r="L30" s="101" t="s">
        <v>1283</v>
      </c>
      <c r="M30" s="101" t="s">
        <v>1283</v>
      </c>
      <c r="N30" s="101" t="s">
        <v>1283</v>
      </c>
      <c r="O30" s="101" t="s">
        <v>1283</v>
      </c>
      <c r="P30" s="101" t="s">
        <v>1283</v>
      </c>
    </row>
    <row r="31" spans="1:16">
      <c r="A31" t="s">
        <v>190</v>
      </c>
      <c r="B31" s="100" t="s">
        <v>1283</v>
      </c>
      <c r="C31" s="101" t="s">
        <v>1283</v>
      </c>
      <c r="D31" s="101" t="s">
        <v>1283</v>
      </c>
      <c r="E31" s="101" t="s">
        <v>1283</v>
      </c>
      <c r="F31" s="101" t="s">
        <v>1283</v>
      </c>
      <c r="G31" s="101" t="s">
        <v>1283</v>
      </c>
      <c r="H31" s="101" t="s">
        <v>1283</v>
      </c>
      <c r="I31" s="101" t="s">
        <v>1283</v>
      </c>
      <c r="J31" s="101" t="s">
        <v>1283</v>
      </c>
      <c r="K31" s="101" t="s">
        <v>1283</v>
      </c>
      <c r="L31" s="101" t="s">
        <v>1283</v>
      </c>
      <c r="M31" s="101" t="s">
        <v>1283</v>
      </c>
      <c r="N31" s="101" t="s">
        <v>1283</v>
      </c>
      <c r="O31" s="101" t="s">
        <v>1283</v>
      </c>
      <c r="P31" s="101" t="s">
        <v>1283</v>
      </c>
    </row>
    <row r="32" spans="1:16">
      <c r="A32" t="s">
        <v>191</v>
      </c>
      <c r="B32" s="100" t="s">
        <v>1283</v>
      </c>
      <c r="C32" s="101" t="s">
        <v>1283</v>
      </c>
      <c r="D32" s="101" t="s">
        <v>1283</v>
      </c>
      <c r="E32" s="101" t="s">
        <v>1283</v>
      </c>
      <c r="F32" s="101" t="s">
        <v>1283</v>
      </c>
      <c r="G32" s="101" t="s">
        <v>1283</v>
      </c>
      <c r="H32" s="101" t="s">
        <v>1283</v>
      </c>
      <c r="I32" s="101" t="s">
        <v>1283</v>
      </c>
      <c r="J32" s="101" t="s">
        <v>1283</v>
      </c>
      <c r="K32" s="101" t="s">
        <v>1283</v>
      </c>
      <c r="L32" s="101" t="s">
        <v>1283</v>
      </c>
      <c r="M32" s="101" t="s">
        <v>1283</v>
      </c>
      <c r="N32" s="101" t="s">
        <v>1283</v>
      </c>
      <c r="O32" s="101" t="s">
        <v>1283</v>
      </c>
      <c r="P32" s="101" t="s">
        <v>1283</v>
      </c>
    </row>
    <row r="33" spans="1:16">
      <c r="A33" t="s">
        <v>192</v>
      </c>
      <c r="B33" s="100" t="s">
        <v>1283</v>
      </c>
      <c r="C33" s="101" t="s">
        <v>1283</v>
      </c>
      <c r="D33" s="101" t="s">
        <v>1283</v>
      </c>
      <c r="E33" s="101" t="s">
        <v>1283</v>
      </c>
      <c r="F33" s="101" t="s">
        <v>1283</v>
      </c>
      <c r="G33" s="101" t="s">
        <v>1283</v>
      </c>
      <c r="H33" s="101" t="s">
        <v>1283</v>
      </c>
      <c r="I33" s="101" t="s">
        <v>1283</v>
      </c>
      <c r="J33" s="101" t="s">
        <v>1283</v>
      </c>
      <c r="K33" s="101" t="s">
        <v>1283</v>
      </c>
      <c r="L33" s="101" t="s">
        <v>1283</v>
      </c>
      <c r="M33" s="101" t="s">
        <v>1283</v>
      </c>
      <c r="N33" s="101" t="s">
        <v>1283</v>
      </c>
      <c r="O33" s="101" t="s">
        <v>1283</v>
      </c>
      <c r="P33" s="101" t="s">
        <v>1283</v>
      </c>
    </row>
    <row r="34" spans="1:16" hidden="1">
      <c r="C34" s="13"/>
    </row>
    <row r="35" spans="1:16" hidden="1">
      <c r="C35" s="13"/>
    </row>
    <row r="36" spans="1:16" hidden="1">
      <c r="C36" s="13"/>
    </row>
    <row r="37" spans="1:16" hidden="1">
      <c r="C37" s="13"/>
    </row>
    <row r="38" spans="1:16" hidden="1">
      <c r="C38" s="13"/>
    </row>
    <row r="39" spans="1:16" hidden="1">
      <c r="C39" s="13"/>
    </row>
    <row r="40" spans="1:16" hidden="1">
      <c r="C40" s="13"/>
    </row>
    <row r="41" spans="1:16" hidden="1">
      <c r="C41" s="13"/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1282</v>
      </c>
    </row>
    <row r="2" spans="1:21" s="1" customFormat="1">
      <c r="A2" s="2" t="s">
        <v>1</v>
      </c>
      <c r="B2" s="9" t="s">
        <v>735</v>
      </c>
    </row>
    <row r="3" spans="1:21" s="1" customFormat="1">
      <c r="A3" s="2" t="s">
        <v>2</v>
      </c>
      <c r="B3" s="61" t="s">
        <v>736</v>
      </c>
    </row>
    <row r="4" spans="1:21" s="1" customFormat="1">
      <c r="A4" s="2" t="s">
        <v>3</v>
      </c>
      <c r="B4" s="62" t="s">
        <v>156</v>
      </c>
    </row>
    <row r="5" spans="1:21" s="15" customFormat="1">
      <c r="A5" s="31" t="s">
        <v>92</v>
      </c>
      <c r="B5" s="32" t="s">
        <v>117</v>
      </c>
      <c r="C5" s="32" t="s">
        <v>46</v>
      </c>
      <c r="D5" s="108" t="s">
        <v>47</v>
      </c>
      <c r="E5" s="108" t="s">
        <v>48</v>
      </c>
      <c r="F5" s="108" t="s">
        <v>67</v>
      </c>
      <c r="G5" s="108" t="s">
        <v>49</v>
      </c>
      <c r="H5" s="32" t="s">
        <v>68</v>
      </c>
      <c r="I5" s="32" t="s">
        <v>155</v>
      </c>
      <c r="J5" s="32" t="s">
        <v>50</v>
      </c>
      <c r="K5" s="34" t="s">
        <v>118</v>
      </c>
      <c r="L5" s="108" t="s">
        <v>52</v>
      </c>
      <c r="M5" s="32" t="s">
        <v>146</v>
      </c>
      <c r="N5" s="32" t="s">
        <v>147</v>
      </c>
      <c r="O5" s="32" t="s">
        <v>5</v>
      </c>
      <c r="P5" s="32" t="s">
        <v>54</v>
      </c>
      <c r="Q5" s="33" t="s">
        <v>142</v>
      </c>
      <c r="R5" s="13"/>
      <c r="S5" s="13"/>
      <c r="T5" s="13"/>
      <c r="U5" s="13"/>
    </row>
    <row r="6" spans="1:21" s="15" customFormat="1">
      <c r="A6" s="93" t="s">
        <v>1283</v>
      </c>
      <c r="B6" s="116" t="s">
        <v>1283</v>
      </c>
      <c r="C6" s="94" t="s">
        <v>1283</v>
      </c>
      <c r="D6" s="94" t="s">
        <v>1283</v>
      </c>
      <c r="E6" s="94" t="s">
        <v>1283</v>
      </c>
      <c r="F6" s="16" t="s">
        <v>70</v>
      </c>
      <c r="G6" s="94" t="s">
        <v>1283</v>
      </c>
      <c r="H6" s="16" t="s">
        <v>71</v>
      </c>
      <c r="I6" s="94" t="s">
        <v>1283</v>
      </c>
      <c r="J6" s="94" t="s">
        <v>1283</v>
      </c>
      <c r="K6" s="16" t="s">
        <v>7</v>
      </c>
      <c r="L6" s="16" t="s">
        <v>7</v>
      </c>
      <c r="M6" s="16" t="s">
        <v>143</v>
      </c>
      <c r="N6" s="94" t="s">
        <v>1283</v>
      </c>
      <c r="O6" s="16" t="s">
        <v>144</v>
      </c>
      <c r="P6" s="20" t="s">
        <v>7</v>
      </c>
      <c r="Q6" s="28" t="s">
        <v>7</v>
      </c>
      <c r="R6" s="13"/>
      <c r="S6" s="13"/>
      <c r="T6" s="13"/>
      <c r="U6" s="13"/>
    </row>
    <row r="7" spans="1:21" s="17" customFormat="1" ht="20.25">
      <c r="A7" s="95" t="s">
        <v>1283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96" t="s">
        <v>1283</v>
      </c>
      <c r="J7" s="5" t="s">
        <v>61</v>
      </c>
      <c r="K7" s="5" t="s">
        <v>62</v>
      </c>
      <c r="L7" s="5" t="s">
        <v>63</v>
      </c>
      <c r="M7" s="23" t="s">
        <v>72</v>
      </c>
      <c r="N7" s="23" t="s">
        <v>73</v>
      </c>
      <c r="O7" s="23" t="s">
        <v>74</v>
      </c>
      <c r="P7" s="23" t="s">
        <v>75</v>
      </c>
      <c r="Q7" s="23" t="s">
        <v>76</v>
      </c>
      <c r="R7" s="13"/>
      <c r="S7" s="13"/>
      <c r="T7" s="13"/>
      <c r="U7" s="13"/>
    </row>
    <row r="8" spans="1:21" s="17" customFormat="1" ht="20.25">
      <c r="A8" s="18" t="s">
        <v>119</v>
      </c>
      <c r="B8" s="111" t="s">
        <v>1283</v>
      </c>
      <c r="C8" s="111" t="s">
        <v>1283</v>
      </c>
      <c r="D8" s="111" t="s">
        <v>1283</v>
      </c>
      <c r="E8" s="111" t="s">
        <v>1283</v>
      </c>
      <c r="F8" s="111" t="s">
        <v>1283</v>
      </c>
      <c r="G8" s="111" t="s">
        <v>1283</v>
      </c>
      <c r="H8" s="111" t="s">
        <v>1283</v>
      </c>
      <c r="I8" s="111" t="s">
        <v>1283</v>
      </c>
      <c r="J8" s="111" t="s">
        <v>1283</v>
      </c>
      <c r="K8" s="111" t="s">
        <v>1283</v>
      </c>
      <c r="L8" s="96" t="s">
        <v>1283</v>
      </c>
      <c r="M8" s="52">
        <v>0</v>
      </c>
      <c r="N8" s="96" t="s">
        <v>1283</v>
      </c>
      <c r="O8" s="52">
        <v>0</v>
      </c>
      <c r="P8" s="53">
        <v>0</v>
      </c>
      <c r="Q8" s="53">
        <v>0</v>
      </c>
      <c r="R8" s="13"/>
      <c r="S8" s="13"/>
      <c r="T8" s="13"/>
      <c r="U8" s="13"/>
    </row>
    <row r="9" spans="1:21">
      <c r="A9" s="56" t="s">
        <v>161</v>
      </c>
      <c r="B9" s="100" t="s">
        <v>1283</v>
      </c>
      <c r="C9" s="100" t="s">
        <v>1283</v>
      </c>
      <c r="D9" s="101" t="s">
        <v>1283</v>
      </c>
      <c r="E9" s="101" t="s">
        <v>1283</v>
      </c>
      <c r="F9" s="101" t="s">
        <v>1283</v>
      </c>
      <c r="G9" s="101" t="s">
        <v>1283</v>
      </c>
      <c r="H9" s="58">
        <v>0</v>
      </c>
      <c r="I9" s="101" t="s">
        <v>1283</v>
      </c>
      <c r="J9" s="101" t="s">
        <v>1283</v>
      </c>
      <c r="K9" s="101" t="s">
        <v>1283</v>
      </c>
      <c r="L9" s="57">
        <v>0</v>
      </c>
      <c r="M9" s="58">
        <v>0</v>
      </c>
      <c r="N9" s="101" t="s">
        <v>1283</v>
      </c>
      <c r="O9" s="58">
        <v>0</v>
      </c>
      <c r="P9" s="57">
        <v>0</v>
      </c>
      <c r="Q9" s="57">
        <v>0</v>
      </c>
    </row>
    <row r="10" spans="1:21">
      <c r="A10" s="56" t="s">
        <v>693</v>
      </c>
      <c r="B10" s="100" t="s">
        <v>1283</v>
      </c>
      <c r="C10" s="100" t="s">
        <v>1283</v>
      </c>
      <c r="D10" s="101" t="s">
        <v>1283</v>
      </c>
      <c r="E10" s="101" t="s">
        <v>1283</v>
      </c>
      <c r="F10" s="101" t="s">
        <v>1283</v>
      </c>
      <c r="G10" s="101" t="s">
        <v>1283</v>
      </c>
      <c r="H10" s="58">
        <v>0</v>
      </c>
      <c r="I10" s="101" t="s">
        <v>1283</v>
      </c>
      <c r="J10" s="101" t="s">
        <v>1283</v>
      </c>
      <c r="K10" s="101" t="s">
        <v>1283</v>
      </c>
      <c r="L10" s="57">
        <v>0</v>
      </c>
      <c r="M10" s="58">
        <v>0</v>
      </c>
      <c r="N10" s="101" t="s">
        <v>1283</v>
      </c>
      <c r="O10" s="58">
        <v>0</v>
      </c>
      <c r="P10" s="57">
        <v>0</v>
      </c>
      <c r="Q10" s="57">
        <v>0</v>
      </c>
    </row>
    <row r="11" spans="1:21">
      <c r="A11" t="s">
        <v>167</v>
      </c>
      <c r="B11" s="100" t="s">
        <v>1283</v>
      </c>
      <c r="C11" t="s">
        <v>167</v>
      </c>
      <c r="D11" s="101" t="s">
        <v>1283</v>
      </c>
      <c r="E11" t="s">
        <v>167</v>
      </c>
      <c r="F11" s="101" t="s">
        <v>1283</v>
      </c>
      <c r="G11" s="101" t="s">
        <v>1283</v>
      </c>
      <c r="H11" s="54">
        <v>0</v>
      </c>
      <c r="I11" t="s">
        <v>167</v>
      </c>
      <c r="J11" t="s">
        <v>167</v>
      </c>
      <c r="K11" s="55">
        <v>0</v>
      </c>
      <c r="L11" s="55">
        <v>0</v>
      </c>
      <c r="M11" s="54">
        <v>0</v>
      </c>
      <c r="N11" s="54">
        <v>0</v>
      </c>
      <c r="O11" s="54">
        <v>0</v>
      </c>
      <c r="P11" s="55">
        <v>0</v>
      </c>
      <c r="Q11" s="55">
        <v>0</v>
      </c>
    </row>
    <row r="12" spans="1:21">
      <c r="A12" s="56" t="s">
        <v>694</v>
      </c>
      <c r="B12" s="100" t="s">
        <v>1283</v>
      </c>
      <c r="C12" s="100" t="s">
        <v>1283</v>
      </c>
      <c r="D12" s="101" t="s">
        <v>1283</v>
      </c>
      <c r="E12" s="101" t="s">
        <v>1283</v>
      </c>
      <c r="F12" s="101" t="s">
        <v>1283</v>
      </c>
      <c r="G12" s="101" t="s">
        <v>1283</v>
      </c>
      <c r="H12" s="58">
        <v>0</v>
      </c>
      <c r="I12" s="101" t="s">
        <v>1283</v>
      </c>
      <c r="J12" s="101" t="s">
        <v>1283</v>
      </c>
      <c r="K12" s="101" t="s">
        <v>1283</v>
      </c>
      <c r="L12" s="57">
        <v>0</v>
      </c>
      <c r="M12" s="58">
        <v>0</v>
      </c>
      <c r="N12" s="101" t="s">
        <v>1283</v>
      </c>
      <c r="O12" s="58">
        <v>0</v>
      </c>
      <c r="P12" s="57">
        <v>0</v>
      </c>
      <c r="Q12" s="57">
        <v>0</v>
      </c>
    </row>
    <row r="13" spans="1:21">
      <c r="A13" t="s">
        <v>167</v>
      </c>
      <c r="B13" s="100" t="s">
        <v>1283</v>
      </c>
      <c r="C13" t="s">
        <v>167</v>
      </c>
      <c r="D13" s="101" t="s">
        <v>1283</v>
      </c>
      <c r="E13" t="s">
        <v>167</v>
      </c>
      <c r="F13" s="101" t="s">
        <v>1283</v>
      </c>
      <c r="G13" s="101" t="s">
        <v>1283</v>
      </c>
      <c r="H13" s="54">
        <v>0</v>
      </c>
      <c r="I13" t="s">
        <v>167</v>
      </c>
      <c r="J13" t="s">
        <v>167</v>
      </c>
      <c r="K13" s="55">
        <v>0</v>
      </c>
      <c r="L13" s="55">
        <v>0</v>
      </c>
      <c r="M13" s="54">
        <v>0</v>
      </c>
      <c r="N13" s="54">
        <v>0</v>
      </c>
      <c r="O13" s="54">
        <v>0</v>
      </c>
      <c r="P13" s="55">
        <v>0</v>
      </c>
      <c r="Q13" s="55">
        <v>0</v>
      </c>
    </row>
    <row r="14" spans="1:21">
      <c r="A14" s="56" t="s">
        <v>695</v>
      </c>
      <c r="B14" s="100" t="s">
        <v>1283</v>
      </c>
      <c r="C14" s="100" t="s">
        <v>1283</v>
      </c>
      <c r="D14" s="101" t="s">
        <v>1283</v>
      </c>
      <c r="E14" s="101" t="s">
        <v>1283</v>
      </c>
      <c r="F14" s="101" t="s">
        <v>1283</v>
      </c>
      <c r="G14" s="101" t="s">
        <v>1283</v>
      </c>
      <c r="H14" s="58">
        <v>0</v>
      </c>
      <c r="I14" s="101" t="s">
        <v>1283</v>
      </c>
      <c r="J14" s="101" t="s">
        <v>1283</v>
      </c>
      <c r="K14" s="101" t="s">
        <v>1283</v>
      </c>
      <c r="L14" s="57">
        <v>0</v>
      </c>
      <c r="M14" s="58">
        <v>0</v>
      </c>
      <c r="N14" s="101" t="s">
        <v>1283</v>
      </c>
      <c r="O14" s="58">
        <v>0</v>
      </c>
      <c r="P14" s="57">
        <v>0</v>
      </c>
      <c r="Q14" s="57">
        <v>0</v>
      </c>
    </row>
    <row r="15" spans="1:21">
      <c r="A15" t="s">
        <v>167</v>
      </c>
      <c r="B15" s="100" t="s">
        <v>1283</v>
      </c>
      <c r="C15" t="s">
        <v>167</v>
      </c>
      <c r="D15" s="101" t="s">
        <v>1283</v>
      </c>
      <c r="E15" t="s">
        <v>167</v>
      </c>
      <c r="F15" s="101" t="s">
        <v>1283</v>
      </c>
      <c r="G15" s="101" t="s">
        <v>1283</v>
      </c>
      <c r="H15" s="54">
        <v>0</v>
      </c>
      <c r="I15" t="s">
        <v>167</v>
      </c>
      <c r="J15" t="s">
        <v>167</v>
      </c>
      <c r="K15" s="55">
        <v>0</v>
      </c>
      <c r="L15" s="55">
        <v>0</v>
      </c>
      <c r="M15" s="54">
        <v>0</v>
      </c>
      <c r="N15" s="54">
        <v>0</v>
      </c>
      <c r="O15" s="54">
        <v>0</v>
      </c>
      <c r="P15" s="55">
        <v>0</v>
      </c>
      <c r="Q15" s="55">
        <v>0</v>
      </c>
    </row>
    <row r="16" spans="1:21">
      <c r="A16" s="56" t="s">
        <v>696</v>
      </c>
      <c r="B16" s="100" t="s">
        <v>1283</v>
      </c>
      <c r="C16" s="100" t="s">
        <v>1283</v>
      </c>
      <c r="D16" s="101" t="s">
        <v>1283</v>
      </c>
      <c r="E16" s="101" t="s">
        <v>1283</v>
      </c>
      <c r="F16" s="101" t="s">
        <v>1283</v>
      </c>
      <c r="G16" s="101" t="s">
        <v>1283</v>
      </c>
      <c r="H16" s="58">
        <v>0</v>
      </c>
      <c r="I16" s="101" t="s">
        <v>1283</v>
      </c>
      <c r="J16" s="101" t="s">
        <v>1283</v>
      </c>
      <c r="K16" s="101" t="s">
        <v>1283</v>
      </c>
      <c r="L16" s="57">
        <v>0</v>
      </c>
      <c r="M16" s="58">
        <v>0</v>
      </c>
      <c r="N16" s="101" t="s">
        <v>1283</v>
      </c>
      <c r="O16" s="58">
        <v>0</v>
      </c>
      <c r="P16" s="57">
        <v>0</v>
      </c>
      <c r="Q16" s="57">
        <v>0</v>
      </c>
    </row>
    <row r="17" spans="1:17">
      <c r="A17" t="s">
        <v>167</v>
      </c>
      <c r="B17" s="100" t="s">
        <v>1283</v>
      </c>
      <c r="C17" t="s">
        <v>167</v>
      </c>
      <c r="D17" s="101" t="s">
        <v>1283</v>
      </c>
      <c r="E17" t="s">
        <v>167</v>
      </c>
      <c r="F17" s="101" t="s">
        <v>1283</v>
      </c>
      <c r="G17" s="101" t="s">
        <v>1283</v>
      </c>
      <c r="H17" s="54">
        <v>0</v>
      </c>
      <c r="I17" t="s">
        <v>167</v>
      </c>
      <c r="J17" t="s">
        <v>167</v>
      </c>
      <c r="K17" s="55">
        <v>0</v>
      </c>
      <c r="L17" s="55">
        <v>0</v>
      </c>
      <c r="M17" s="54">
        <v>0</v>
      </c>
      <c r="N17" s="54">
        <v>0</v>
      </c>
      <c r="O17" s="54">
        <v>0</v>
      </c>
      <c r="P17" s="55">
        <v>0</v>
      </c>
      <c r="Q17" s="55">
        <v>0</v>
      </c>
    </row>
    <row r="18" spans="1:17">
      <c r="A18" s="56" t="s">
        <v>697</v>
      </c>
      <c r="B18" s="100" t="s">
        <v>1283</v>
      </c>
      <c r="C18" s="100" t="s">
        <v>1283</v>
      </c>
      <c r="D18" s="101" t="s">
        <v>1283</v>
      </c>
      <c r="E18" s="101" t="s">
        <v>1283</v>
      </c>
      <c r="F18" s="101" t="s">
        <v>1283</v>
      </c>
      <c r="G18" s="101" t="s">
        <v>1283</v>
      </c>
      <c r="H18" s="58">
        <v>0</v>
      </c>
      <c r="I18" s="101" t="s">
        <v>1283</v>
      </c>
      <c r="J18" s="101" t="s">
        <v>1283</v>
      </c>
      <c r="K18" s="101" t="s">
        <v>1283</v>
      </c>
      <c r="L18" s="57">
        <v>0</v>
      </c>
      <c r="M18" s="58">
        <v>0</v>
      </c>
      <c r="N18" s="101" t="s">
        <v>1283</v>
      </c>
      <c r="O18" s="58">
        <v>0</v>
      </c>
      <c r="P18" s="57">
        <v>0</v>
      </c>
      <c r="Q18" s="57">
        <v>0</v>
      </c>
    </row>
    <row r="19" spans="1:17">
      <c r="A19" t="s">
        <v>167</v>
      </c>
      <c r="B19" s="100" t="s">
        <v>1283</v>
      </c>
      <c r="C19" t="s">
        <v>167</v>
      </c>
      <c r="D19" s="101" t="s">
        <v>1283</v>
      </c>
      <c r="E19" t="s">
        <v>167</v>
      </c>
      <c r="F19" s="101" t="s">
        <v>1283</v>
      </c>
      <c r="G19" s="101" t="s">
        <v>1283</v>
      </c>
      <c r="H19" s="54">
        <v>0</v>
      </c>
      <c r="I19" t="s">
        <v>167</v>
      </c>
      <c r="J19" t="s">
        <v>167</v>
      </c>
      <c r="K19" s="55">
        <v>0</v>
      </c>
      <c r="L19" s="55">
        <v>0</v>
      </c>
      <c r="M19" s="54">
        <v>0</v>
      </c>
      <c r="N19" s="54">
        <v>0</v>
      </c>
      <c r="O19" s="54">
        <v>0</v>
      </c>
      <c r="P19" s="55">
        <v>0</v>
      </c>
      <c r="Q19" s="55">
        <v>0</v>
      </c>
    </row>
    <row r="20" spans="1:17">
      <c r="A20" s="56" t="s">
        <v>698</v>
      </c>
      <c r="B20" s="100" t="s">
        <v>1283</v>
      </c>
      <c r="C20" s="100" t="s">
        <v>1283</v>
      </c>
      <c r="D20" s="101" t="s">
        <v>1283</v>
      </c>
      <c r="E20" s="101" t="s">
        <v>1283</v>
      </c>
      <c r="F20" s="101" t="s">
        <v>1283</v>
      </c>
      <c r="G20" s="101" t="s">
        <v>1283</v>
      </c>
      <c r="H20" s="58">
        <v>0</v>
      </c>
      <c r="I20" s="101" t="s">
        <v>1283</v>
      </c>
      <c r="J20" s="101" t="s">
        <v>1283</v>
      </c>
      <c r="K20" s="101" t="s">
        <v>1283</v>
      </c>
      <c r="L20" s="57">
        <v>0</v>
      </c>
      <c r="M20" s="58">
        <v>0</v>
      </c>
      <c r="N20" s="101" t="s">
        <v>1283</v>
      </c>
      <c r="O20" s="58">
        <v>0</v>
      </c>
      <c r="P20" s="57">
        <v>0</v>
      </c>
      <c r="Q20" s="57">
        <v>0</v>
      </c>
    </row>
    <row r="21" spans="1:17">
      <c r="A21" s="56" t="s">
        <v>699</v>
      </c>
      <c r="B21" s="100" t="s">
        <v>1283</v>
      </c>
      <c r="C21" s="100" t="s">
        <v>1283</v>
      </c>
      <c r="D21" s="101" t="s">
        <v>1283</v>
      </c>
      <c r="E21" s="101" t="s">
        <v>1283</v>
      </c>
      <c r="F21" s="101" t="s">
        <v>1283</v>
      </c>
      <c r="G21" s="101" t="s">
        <v>1283</v>
      </c>
      <c r="H21" s="58">
        <v>0</v>
      </c>
      <c r="I21" s="101" t="s">
        <v>1283</v>
      </c>
      <c r="J21" s="101" t="s">
        <v>1283</v>
      </c>
      <c r="K21" s="101" t="s">
        <v>1283</v>
      </c>
      <c r="L21" s="57">
        <v>0</v>
      </c>
      <c r="M21" s="58">
        <v>0</v>
      </c>
      <c r="N21" s="101" t="s">
        <v>1283</v>
      </c>
      <c r="O21" s="58">
        <v>0</v>
      </c>
      <c r="P21" s="57">
        <v>0</v>
      </c>
      <c r="Q21" s="57">
        <v>0</v>
      </c>
    </row>
    <row r="22" spans="1:17">
      <c r="A22" t="s">
        <v>167</v>
      </c>
      <c r="B22" s="100" t="s">
        <v>1283</v>
      </c>
      <c r="C22" t="s">
        <v>167</v>
      </c>
      <c r="D22" s="101" t="s">
        <v>1283</v>
      </c>
      <c r="E22" t="s">
        <v>167</v>
      </c>
      <c r="F22" s="101" t="s">
        <v>1283</v>
      </c>
      <c r="G22" s="101" t="s">
        <v>1283</v>
      </c>
      <c r="H22" s="54">
        <v>0</v>
      </c>
      <c r="I22" t="s">
        <v>167</v>
      </c>
      <c r="J22" t="s">
        <v>167</v>
      </c>
      <c r="K22" s="55">
        <v>0</v>
      </c>
      <c r="L22" s="55">
        <v>0</v>
      </c>
      <c r="M22" s="54">
        <v>0</v>
      </c>
      <c r="N22" s="54">
        <v>0</v>
      </c>
      <c r="O22" s="54">
        <v>0</v>
      </c>
      <c r="P22" s="55">
        <v>0</v>
      </c>
      <c r="Q22" s="55">
        <v>0</v>
      </c>
    </row>
    <row r="23" spans="1:17">
      <c r="A23" s="56" t="s">
        <v>700</v>
      </c>
      <c r="B23" s="100" t="s">
        <v>1283</v>
      </c>
      <c r="C23" s="100" t="s">
        <v>1283</v>
      </c>
      <c r="D23" s="101" t="s">
        <v>1283</v>
      </c>
      <c r="E23" s="101" t="s">
        <v>1283</v>
      </c>
      <c r="F23" s="101" t="s">
        <v>1283</v>
      </c>
      <c r="G23" s="101" t="s">
        <v>1283</v>
      </c>
      <c r="H23" s="58">
        <v>0</v>
      </c>
      <c r="I23" s="101" t="s">
        <v>1283</v>
      </c>
      <c r="J23" s="101" t="s">
        <v>1283</v>
      </c>
      <c r="K23" s="101" t="s">
        <v>1283</v>
      </c>
      <c r="L23" s="57">
        <v>0</v>
      </c>
      <c r="M23" s="58">
        <v>0</v>
      </c>
      <c r="N23" s="101" t="s">
        <v>1283</v>
      </c>
      <c r="O23" s="58">
        <v>0</v>
      </c>
      <c r="P23" s="57">
        <v>0</v>
      </c>
      <c r="Q23" s="57">
        <v>0</v>
      </c>
    </row>
    <row r="24" spans="1:17">
      <c r="A24" t="s">
        <v>167</v>
      </c>
      <c r="B24" s="100" t="s">
        <v>1283</v>
      </c>
      <c r="C24" t="s">
        <v>167</v>
      </c>
      <c r="D24" s="101" t="s">
        <v>1283</v>
      </c>
      <c r="E24" t="s">
        <v>167</v>
      </c>
      <c r="F24" s="101" t="s">
        <v>1283</v>
      </c>
      <c r="G24" s="101" t="s">
        <v>1283</v>
      </c>
      <c r="H24" s="54">
        <v>0</v>
      </c>
      <c r="I24" t="s">
        <v>167</v>
      </c>
      <c r="J24" t="s">
        <v>167</v>
      </c>
      <c r="K24" s="55">
        <v>0</v>
      </c>
      <c r="L24" s="55">
        <v>0</v>
      </c>
      <c r="M24" s="54">
        <v>0</v>
      </c>
      <c r="N24" s="54">
        <v>0</v>
      </c>
      <c r="O24" s="54">
        <v>0</v>
      </c>
      <c r="P24" s="55">
        <v>0</v>
      </c>
      <c r="Q24" s="55">
        <v>0</v>
      </c>
    </row>
    <row r="25" spans="1:17">
      <c r="A25" s="56" t="s">
        <v>701</v>
      </c>
      <c r="B25" s="100" t="s">
        <v>1283</v>
      </c>
      <c r="C25" s="100" t="s">
        <v>1283</v>
      </c>
      <c r="D25" s="101" t="s">
        <v>1283</v>
      </c>
      <c r="E25" s="101" t="s">
        <v>1283</v>
      </c>
      <c r="F25" s="101" t="s">
        <v>1283</v>
      </c>
      <c r="G25" s="101" t="s">
        <v>1283</v>
      </c>
      <c r="H25" s="58">
        <v>0</v>
      </c>
      <c r="I25" s="101" t="s">
        <v>1283</v>
      </c>
      <c r="J25" s="101" t="s">
        <v>1283</v>
      </c>
      <c r="K25" s="101" t="s">
        <v>1283</v>
      </c>
      <c r="L25" s="57">
        <v>0</v>
      </c>
      <c r="M25" s="58">
        <v>0</v>
      </c>
      <c r="N25" s="101" t="s">
        <v>1283</v>
      </c>
      <c r="O25" s="58">
        <v>0</v>
      </c>
      <c r="P25" s="57">
        <v>0</v>
      </c>
      <c r="Q25" s="57">
        <v>0</v>
      </c>
    </row>
    <row r="26" spans="1:17">
      <c r="A26" t="s">
        <v>167</v>
      </c>
      <c r="B26" s="100" t="s">
        <v>1283</v>
      </c>
      <c r="C26" t="s">
        <v>167</v>
      </c>
      <c r="D26" s="101" t="s">
        <v>1283</v>
      </c>
      <c r="E26" t="s">
        <v>167</v>
      </c>
      <c r="F26" s="101" t="s">
        <v>1283</v>
      </c>
      <c r="G26" s="101" t="s">
        <v>1283</v>
      </c>
      <c r="H26" s="54">
        <v>0</v>
      </c>
      <c r="I26" t="s">
        <v>167</v>
      </c>
      <c r="J26" t="s">
        <v>167</v>
      </c>
      <c r="K26" s="55">
        <v>0</v>
      </c>
      <c r="L26" s="55">
        <v>0</v>
      </c>
      <c r="M26" s="54">
        <v>0</v>
      </c>
      <c r="N26" s="54">
        <v>0</v>
      </c>
      <c r="O26" s="54">
        <v>0</v>
      </c>
      <c r="P26" s="55">
        <v>0</v>
      </c>
      <c r="Q26" s="55">
        <v>0</v>
      </c>
    </row>
    <row r="27" spans="1:17">
      <c r="A27" s="56" t="s">
        <v>702</v>
      </c>
      <c r="B27" s="100" t="s">
        <v>1283</v>
      </c>
      <c r="C27" s="100" t="s">
        <v>1283</v>
      </c>
      <c r="D27" s="101" t="s">
        <v>1283</v>
      </c>
      <c r="E27" s="101" t="s">
        <v>1283</v>
      </c>
      <c r="F27" s="101" t="s">
        <v>1283</v>
      </c>
      <c r="G27" s="101" t="s">
        <v>1283</v>
      </c>
      <c r="H27" s="58">
        <v>0</v>
      </c>
      <c r="I27" s="101" t="s">
        <v>1283</v>
      </c>
      <c r="J27" s="101" t="s">
        <v>1283</v>
      </c>
      <c r="K27" s="101" t="s">
        <v>1283</v>
      </c>
      <c r="L27" s="57">
        <v>0</v>
      </c>
      <c r="M27" s="58">
        <v>0</v>
      </c>
      <c r="N27" s="101" t="s">
        <v>1283</v>
      </c>
      <c r="O27" s="58">
        <v>0</v>
      </c>
      <c r="P27" s="57">
        <v>0</v>
      </c>
      <c r="Q27" s="57">
        <v>0</v>
      </c>
    </row>
    <row r="28" spans="1:17">
      <c r="A28" t="s">
        <v>167</v>
      </c>
      <c r="B28" s="100" t="s">
        <v>1283</v>
      </c>
      <c r="C28" t="s">
        <v>167</v>
      </c>
      <c r="D28" s="101" t="s">
        <v>1283</v>
      </c>
      <c r="E28" t="s">
        <v>167</v>
      </c>
      <c r="F28" s="101" t="s">
        <v>1283</v>
      </c>
      <c r="G28" s="101" t="s">
        <v>1283</v>
      </c>
      <c r="H28" s="54">
        <v>0</v>
      </c>
      <c r="I28" t="s">
        <v>167</v>
      </c>
      <c r="J28" t="s">
        <v>167</v>
      </c>
      <c r="K28" s="55">
        <v>0</v>
      </c>
      <c r="L28" s="55">
        <v>0</v>
      </c>
      <c r="M28" s="54">
        <v>0</v>
      </c>
      <c r="N28" s="54">
        <v>0</v>
      </c>
      <c r="O28" s="54">
        <v>0</v>
      </c>
      <c r="P28" s="55">
        <v>0</v>
      </c>
      <c r="Q28" s="55">
        <v>0</v>
      </c>
    </row>
    <row r="29" spans="1:17">
      <c r="A29" s="56" t="s">
        <v>173</v>
      </c>
      <c r="B29" s="100" t="s">
        <v>1283</v>
      </c>
      <c r="C29" s="100" t="s">
        <v>1283</v>
      </c>
      <c r="D29" s="101" t="s">
        <v>1283</v>
      </c>
      <c r="E29" s="101" t="s">
        <v>1283</v>
      </c>
      <c r="F29" s="101" t="s">
        <v>1283</v>
      </c>
      <c r="G29" s="101" t="s">
        <v>1283</v>
      </c>
      <c r="H29" s="58">
        <v>0</v>
      </c>
      <c r="I29" s="101" t="s">
        <v>1283</v>
      </c>
      <c r="J29" s="101" t="s">
        <v>1283</v>
      </c>
      <c r="K29" s="101" t="s">
        <v>1283</v>
      </c>
      <c r="L29" s="57">
        <v>0</v>
      </c>
      <c r="M29" s="58">
        <v>0</v>
      </c>
      <c r="N29" s="101" t="s">
        <v>1283</v>
      </c>
      <c r="O29" s="58">
        <v>0</v>
      </c>
      <c r="P29" s="57">
        <v>0</v>
      </c>
      <c r="Q29" s="57">
        <v>0</v>
      </c>
    </row>
    <row r="30" spans="1:17">
      <c r="A30" s="56" t="s">
        <v>703</v>
      </c>
      <c r="B30" s="100" t="s">
        <v>1283</v>
      </c>
      <c r="C30" s="100" t="s">
        <v>1283</v>
      </c>
      <c r="D30" s="101" t="s">
        <v>1283</v>
      </c>
      <c r="E30" s="101" t="s">
        <v>1283</v>
      </c>
      <c r="F30" s="101" t="s">
        <v>1283</v>
      </c>
      <c r="G30" s="101" t="s">
        <v>1283</v>
      </c>
      <c r="H30" s="58">
        <v>0</v>
      </c>
      <c r="I30" s="101" t="s">
        <v>1283</v>
      </c>
      <c r="J30" s="101" t="s">
        <v>1283</v>
      </c>
      <c r="K30" s="101" t="s">
        <v>1283</v>
      </c>
      <c r="L30" s="57">
        <v>0</v>
      </c>
      <c r="M30" s="58">
        <v>0</v>
      </c>
      <c r="N30" s="101" t="s">
        <v>1283</v>
      </c>
      <c r="O30" s="58">
        <v>0</v>
      </c>
      <c r="P30" s="57">
        <v>0</v>
      </c>
      <c r="Q30" s="57">
        <v>0</v>
      </c>
    </row>
    <row r="31" spans="1:17">
      <c r="A31" t="s">
        <v>167</v>
      </c>
      <c r="B31" s="100" t="s">
        <v>1283</v>
      </c>
      <c r="C31" t="s">
        <v>167</v>
      </c>
      <c r="D31" s="101" t="s">
        <v>1283</v>
      </c>
      <c r="E31" t="s">
        <v>167</v>
      </c>
      <c r="F31" s="101" t="s">
        <v>1283</v>
      </c>
      <c r="G31" s="101" t="s">
        <v>1283</v>
      </c>
      <c r="H31" s="54">
        <v>0</v>
      </c>
      <c r="I31" t="s">
        <v>167</v>
      </c>
      <c r="J31" t="s">
        <v>167</v>
      </c>
      <c r="K31" s="55">
        <v>0</v>
      </c>
      <c r="L31" s="55">
        <v>0</v>
      </c>
      <c r="M31" s="54">
        <v>0</v>
      </c>
      <c r="N31" s="54">
        <v>0</v>
      </c>
      <c r="O31" s="54">
        <v>0</v>
      </c>
      <c r="P31" s="55">
        <v>0</v>
      </c>
      <c r="Q31" s="55">
        <v>0</v>
      </c>
    </row>
    <row r="32" spans="1:17">
      <c r="A32" s="56" t="s">
        <v>695</v>
      </c>
      <c r="B32" s="100" t="s">
        <v>1283</v>
      </c>
      <c r="C32" s="100" t="s">
        <v>1283</v>
      </c>
      <c r="D32" s="101" t="s">
        <v>1283</v>
      </c>
      <c r="E32" s="101" t="s">
        <v>1283</v>
      </c>
      <c r="F32" s="101" t="s">
        <v>1283</v>
      </c>
      <c r="G32" s="101" t="s">
        <v>1283</v>
      </c>
      <c r="H32" s="58">
        <v>0</v>
      </c>
      <c r="I32" s="101" t="s">
        <v>1283</v>
      </c>
      <c r="J32" s="101" t="s">
        <v>1283</v>
      </c>
      <c r="K32" s="101" t="s">
        <v>1283</v>
      </c>
      <c r="L32" s="57">
        <v>0</v>
      </c>
      <c r="M32" s="58">
        <v>0</v>
      </c>
      <c r="N32" s="101" t="s">
        <v>1283</v>
      </c>
      <c r="O32" s="58">
        <v>0</v>
      </c>
      <c r="P32" s="57">
        <v>0</v>
      </c>
      <c r="Q32" s="57">
        <v>0</v>
      </c>
    </row>
    <row r="33" spans="1:17">
      <c r="A33" t="s">
        <v>167</v>
      </c>
      <c r="B33" s="100" t="s">
        <v>1283</v>
      </c>
      <c r="C33" t="s">
        <v>167</v>
      </c>
      <c r="D33" s="101" t="s">
        <v>1283</v>
      </c>
      <c r="E33" t="s">
        <v>167</v>
      </c>
      <c r="F33" s="101" t="s">
        <v>1283</v>
      </c>
      <c r="G33" s="101" t="s">
        <v>1283</v>
      </c>
      <c r="H33" s="54">
        <v>0</v>
      </c>
      <c r="I33" t="s">
        <v>167</v>
      </c>
      <c r="J33" t="s">
        <v>167</v>
      </c>
      <c r="K33" s="55">
        <v>0</v>
      </c>
      <c r="L33" s="55">
        <v>0</v>
      </c>
      <c r="M33" s="54">
        <v>0</v>
      </c>
      <c r="N33" s="54">
        <v>0</v>
      </c>
      <c r="O33" s="54">
        <v>0</v>
      </c>
      <c r="P33" s="55">
        <v>0</v>
      </c>
      <c r="Q33" s="55">
        <v>0</v>
      </c>
    </row>
    <row r="34" spans="1:17">
      <c r="A34" s="56" t="s">
        <v>696</v>
      </c>
      <c r="B34" s="100" t="s">
        <v>1283</v>
      </c>
      <c r="C34" s="100" t="s">
        <v>1283</v>
      </c>
      <c r="D34" s="101" t="s">
        <v>1283</v>
      </c>
      <c r="E34" s="101" t="s">
        <v>1283</v>
      </c>
      <c r="F34" s="101" t="s">
        <v>1283</v>
      </c>
      <c r="G34" s="101" t="s">
        <v>1283</v>
      </c>
      <c r="H34" s="58">
        <v>0</v>
      </c>
      <c r="I34" s="101" t="s">
        <v>1283</v>
      </c>
      <c r="J34" s="101" t="s">
        <v>1283</v>
      </c>
      <c r="K34" s="101" t="s">
        <v>1283</v>
      </c>
      <c r="L34" s="57">
        <v>0</v>
      </c>
      <c r="M34" s="58">
        <v>0</v>
      </c>
      <c r="N34" s="101" t="s">
        <v>1283</v>
      </c>
      <c r="O34" s="58">
        <v>0</v>
      </c>
      <c r="P34" s="57">
        <v>0</v>
      </c>
      <c r="Q34" s="57">
        <v>0</v>
      </c>
    </row>
    <row r="35" spans="1:17">
      <c r="A35" t="s">
        <v>167</v>
      </c>
      <c r="B35" s="100" t="s">
        <v>1283</v>
      </c>
      <c r="C35" t="s">
        <v>167</v>
      </c>
      <c r="D35" s="101" t="s">
        <v>1283</v>
      </c>
      <c r="E35" t="s">
        <v>167</v>
      </c>
      <c r="F35" s="101" t="s">
        <v>1283</v>
      </c>
      <c r="G35" s="101" t="s">
        <v>1283</v>
      </c>
      <c r="H35" s="54">
        <v>0</v>
      </c>
      <c r="I35" t="s">
        <v>167</v>
      </c>
      <c r="J35" t="s">
        <v>167</v>
      </c>
      <c r="K35" s="55">
        <v>0</v>
      </c>
      <c r="L35" s="55">
        <v>0</v>
      </c>
      <c r="M35" s="54">
        <v>0</v>
      </c>
      <c r="N35" s="54">
        <v>0</v>
      </c>
      <c r="O35" s="54">
        <v>0</v>
      </c>
      <c r="P35" s="55">
        <v>0</v>
      </c>
      <c r="Q35" s="55">
        <v>0</v>
      </c>
    </row>
    <row r="36" spans="1:17">
      <c r="A36" s="56" t="s">
        <v>702</v>
      </c>
      <c r="B36" s="100" t="s">
        <v>1283</v>
      </c>
      <c r="C36" s="100" t="s">
        <v>1283</v>
      </c>
      <c r="D36" s="101" t="s">
        <v>1283</v>
      </c>
      <c r="E36" s="101" t="s">
        <v>1283</v>
      </c>
      <c r="F36" s="101" t="s">
        <v>1283</v>
      </c>
      <c r="G36" s="101" t="s">
        <v>1283</v>
      </c>
      <c r="H36" s="58">
        <v>0</v>
      </c>
      <c r="I36" s="101" t="s">
        <v>1283</v>
      </c>
      <c r="J36" s="101" t="s">
        <v>1283</v>
      </c>
      <c r="K36" s="101" t="s">
        <v>1283</v>
      </c>
      <c r="L36" s="57">
        <v>0</v>
      </c>
      <c r="M36" s="58">
        <v>0</v>
      </c>
      <c r="N36" s="101" t="s">
        <v>1283</v>
      </c>
      <c r="O36" s="58">
        <v>0</v>
      </c>
      <c r="P36" s="57">
        <v>0</v>
      </c>
      <c r="Q36" s="57">
        <v>0</v>
      </c>
    </row>
    <row r="37" spans="1:17">
      <c r="A37" t="s">
        <v>167</v>
      </c>
      <c r="B37" s="100" t="s">
        <v>1283</v>
      </c>
      <c r="C37" t="s">
        <v>167</v>
      </c>
      <c r="D37" s="101" t="s">
        <v>1283</v>
      </c>
      <c r="E37" t="s">
        <v>167</v>
      </c>
      <c r="F37" s="101" t="s">
        <v>1283</v>
      </c>
      <c r="G37" s="101" t="s">
        <v>1283</v>
      </c>
      <c r="H37" s="54">
        <v>0</v>
      </c>
      <c r="I37" t="s">
        <v>167</v>
      </c>
      <c r="J37" t="s">
        <v>167</v>
      </c>
      <c r="K37" s="55">
        <v>0</v>
      </c>
      <c r="L37" s="55">
        <v>0</v>
      </c>
      <c r="M37" s="54">
        <v>0</v>
      </c>
      <c r="N37" s="54">
        <v>0</v>
      </c>
      <c r="O37" s="54">
        <v>0</v>
      </c>
      <c r="P37" s="55">
        <v>0</v>
      </c>
      <c r="Q37" s="55">
        <v>0</v>
      </c>
    </row>
    <row r="38" spans="1:17">
      <c r="A38" t="s">
        <v>175</v>
      </c>
      <c r="B38" s="100" t="s">
        <v>1283</v>
      </c>
      <c r="C38" s="100" t="s">
        <v>1283</v>
      </c>
      <c r="D38" s="101" t="s">
        <v>1283</v>
      </c>
      <c r="E38" s="101" t="s">
        <v>1283</v>
      </c>
      <c r="F38" s="101" t="s">
        <v>1283</v>
      </c>
      <c r="G38" s="101" t="s">
        <v>1283</v>
      </c>
      <c r="H38" s="101" t="s">
        <v>1283</v>
      </c>
      <c r="I38" s="101" t="s">
        <v>1283</v>
      </c>
      <c r="J38" s="101" t="s">
        <v>1283</v>
      </c>
      <c r="K38" s="101" t="s">
        <v>1283</v>
      </c>
      <c r="L38" s="101" t="s">
        <v>1283</v>
      </c>
      <c r="M38" s="101" t="s">
        <v>1283</v>
      </c>
      <c r="N38" s="101" t="s">
        <v>1283</v>
      </c>
      <c r="O38" s="101" t="s">
        <v>1283</v>
      </c>
      <c r="P38" s="101" t="s">
        <v>1283</v>
      </c>
      <c r="Q38" s="101" t="s">
        <v>1283</v>
      </c>
    </row>
    <row r="39" spans="1:17">
      <c r="A39" t="s">
        <v>190</v>
      </c>
      <c r="B39" s="100" t="s">
        <v>1283</v>
      </c>
      <c r="C39" s="100" t="s">
        <v>1283</v>
      </c>
      <c r="D39" s="101" t="s">
        <v>1283</v>
      </c>
      <c r="E39" s="101" t="s">
        <v>1283</v>
      </c>
      <c r="F39" s="101" t="s">
        <v>1283</v>
      </c>
      <c r="G39" s="101" t="s">
        <v>1283</v>
      </c>
      <c r="H39" s="101" t="s">
        <v>1283</v>
      </c>
      <c r="I39" s="101" t="s">
        <v>1283</v>
      </c>
      <c r="J39" s="101" t="s">
        <v>1283</v>
      </c>
      <c r="K39" s="101" t="s">
        <v>1283</v>
      </c>
      <c r="L39" s="101" t="s">
        <v>1283</v>
      </c>
      <c r="M39" s="101" t="s">
        <v>1283</v>
      </c>
      <c r="N39" s="101" t="s">
        <v>1283</v>
      </c>
      <c r="O39" s="101" t="s">
        <v>1283</v>
      </c>
      <c r="P39" s="101" t="s">
        <v>1283</v>
      </c>
      <c r="Q39" s="101" t="s">
        <v>1283</v>
      </c>
    </row>
    <row r="40" spans="1:17">
      <c r="A40" t="s">
        <v>191</v>
      </c>
      <c r="B40" s="100" t="s">
        <v>1283</v>
      </c>
      <c r="C40" s="100" t="s">
        <v>1283</v>
      </c>
      <c r="D40" s="101" t="s">
        <v>1283</v>
      </c>
      <c r="E40" s="101" t="s">
        <v>1283</v>
      </c>
      <c r="F40" s="101" t="s">
        <v>1283</v>
      </c>
      <c r="G40" s="101" t="s">
        <v>1283</v>
      </c>
      <c r="H40" s="101" t="s">
        <v>1283</v>
      </c>
      <c r="I40" s="101" t="s">
        <v>1283</v>
      </c>
      <c r="J40" s="101" t="s">
        <v>1283</v>
      </c>
      <c r="K40" s="101" t="s">
        <v>1283</v>
      </c>
      <c r="L40" s="101" t="s">
        <v>1283</v>
      </c>
      <c r="M40" s="101" t="s">
        <v>1283</v>
      </c>
      <c r="N40" s="101" t="s">
        <v>1283</v>
      </c>
      <c r="O40" s="101" t="s">
        <v>1283</v>
      </c>
      <c r="P40" s="101" t="s">
        <v>1283</v>
      </c>
      <c r="Q40" s="101" t="s">
        <v>1283</v>
      </c>
    </row>
    <row r="41" spans="1:17">
      <c r="A41" t="s">
        <v>192</v>
      </c>
      <c r="B41" s="100" t="s">
        <v>1283</v>
      </c>
      <c r="C41" s="100" t="s">
        <v>1283</v>
      </c>
      <c r="D41" s="101" t="s">
        <v>1283</v>
      </c>
      <c r="E41" s="101" t="s">
        <v>1283</v>
      </c>
      <c r="F41" s="101" t="s">
        <v>1283</v>
      </c>
      <c r="G41" s="101" t="s">
        <v>1283</v>
      </c>
      <c r="H41" s="101" t="s">
        <v>1283</v>
      </c>
      <c r="I41" s="101" t="s">
        <v>1283</v>
      </c>
      <c r="J41" s="101" t="s">
        <v>1283</v>
      </c>
      <c r="K41" s="101" t="s">
        <v>1283</v>
      </c>
      <c r="L41" s="101" t="s">
        <v>1283</v>
      </c>
      <c r="M41" s="101" t="s">
        <v>1283</v>
      </c>
      <c r="N41" s="101" t="s">
        <v>1283</v>
      </c>
      <c r="O41" s="101" t="s">
        <v>1283</v>
      </c>
      <c r="P41" s="101" t="s">
        <v>1283</v>
      </c>
      <c r="Q41" s="101" t="s">
        <v>1283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1282</v>
      </c>
    </row>
    <row r="2" spans="1:20" s="1" customFormat="1">
      <c r="A2" s="2" t="s">
        <v>1</v>
      </c>
      <c r="B2" s="9" t="s">
        <v>735</v>
      </c>
    </row>
    <row r="3" spans="1:20" s="1" customFormat="1">
      <c r="A3" s="2" t="s">
        <v>2</v>
      </c>
      <c r="B3" s="61" t="s">
        <v>736</v>
      </c>
    </row>
    <row r="4" spans="1:20" s="1" customFormat="1">
      <c r="A4" s="2" t="s">
        <v>3</v>
      </c>
      <c r="B4" s="62" t="s">
        <v>156</v>
      </c>
    </row>
    <row r="5" spans="1:20" s="15" customFormat="1">
      <c r="A5" s="31" t="s">
        <v>92</v>
      </c>
      <c r="B5" s="32" t="s">
        <v>46</v>
      </c>
      <c r="C5" s="32" t="s">
        <v>47</v>
      </c>
      <c r="D5" s="32" t="s">
        <v>48</v>
      </c>
      <c r="E5" s="32" t="s">
        <v>49</v>
      </c>
      <c r="F5" s="32" t="s">
        <v>68</v>
      </c>
      <c r="G5" s="32" t="s">
        <v>50</v>
      </c>
      <c r="H5" s="32" t="s">
        <v>120</v>
      </c>
      <c r="I5" s="32" t="s">
        <v>52</v>
      </c>
      <c r="J5" s="32" t="s">
        <v>146</v>
      </c>
      <c r="K5" s="32" t="s">
        <v>147</v>
      </c>
      <c r="L5" s="32" t="s">
        <v>5</v>
      </c>
      <c r="M5" s="32" t="s">
        <v>54</v>
      </c>
      <c r="N5" s="33" t="s">
        <v>142</v>
      </c>
      <c r="O5" s="13"/>
      <c r="P5" s="13"/>
      <c r="Q5" s="13"/>
      <c r="R5" s="13"/>
      <c r="S5" s="13"/>
      <c r="T5" s="13"/>
    </row>
    <row r="6" spans="1:20" s="15" customFormat="1">
      <c r="A6" s="93" t="s">
        <v>1283</v>
      </c>
      <c r="B6" s="94" t="s">
        <v>1283</v>
      </c>
      <c r="C6" s="94" t="s">
        <v>1283</v>
      </c>
      <c r="D6" s="94" t="s">
        <v>1283</v>
      </c>
      <c r="E6" s="94" t="s">
        <v>1283</v>
      </c>
      <c r="F6" s="20" t="s">
        <v>71</v>
      </c>
      <c r="G6" s="94" t="s">
        <v>1283</v>
      </c>
      <c r="H6" s="20" t="s">
        <v>7</v>
      </c>
      <c r="I6" s="20" t="s">
        <v>7</v>
      </c>
      <c r="J6" s="20" t="s">
        <v>143</v>
      </c>
      <c r="K6" s="94" t="s">
        <v>1283</v>
      </c>
      <c r="L6" s="20" t="s">
        <v>6</v>
      </c>
      <c r="M6" s="20" t="s">
        <v>7</v>
      </c>
      <c r="N6" s="28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95" t="s">
        <v>1283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3" t="s">
        <v>73</v>
      </c>
      <c r="N7" s="23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121</v>
      </c>
      <c r="B8" s="96" t="s">
        <v>1283</v>
      </c>
      <c r="C8" s="96" t="s">
        <v>1283</v>
      </c>
      <c r="D8" s="96" t="s">
        <v>1283</v>
      </c>
      <c r="E8" s="96" t="s">
        <v>1283</v>
      </c>
      <c r="F8" s="96" t="s">
        <v>1283</v>
      </c>
      <c r="G8" s="96" t="s">
        <v>1283</v>
      </c>
      <c r="H8" s="96" t="s">
        <v>1283</v>
      </c>
      <c r="I8" s="96" t="s">
        <v>1283</v>
      </c>
      <c r="J8" s="52">
        <v>0</v>
      </c>
      <c r="K8" s="96" t="s">
        <v>1283</v>
      </c>
      <c r="L8" s="52">
        <v>0</v>
      </c>
      <c r="M8" s="53">
        <v>0</v>
      </c>
      <c r="N8" s="53">
        <v>0</v>
      </c>
      <c r="O8" s="13"/>
      <c r="P8" s="13"/>
      <c r="Q8" s="13"/>
      <c r="R8" s="13"/>
      <c r="S8" s="13"/>
      <c r="T8" s="13"/>
    </row>
    <row r="9" spans="1:20">
      <c r="A9" s="56" t="s">
        <v>161</v>
      </c>
      <c r="B9" s="100" t="s">
        <v>1283</v>
      </c>
      <c r="C9" s="100" t="s">
        <v>1283</v>
      </c>
      <c r="D9" s="101" t="s">
        <v>1283</v>
      </c>
      <c r="E9" s="101" t="s">
        <v>1283</v>
      </c>
      <c r="F9" s="58">
        <v>0</v>
      </c>
      <c r="G9" s="101" t="s">
        <v>1283</v>
      </c>
      <c r="H9" s="101" t="s">
        <v>1283</v>
      </c>
      <c r="I9" s="57">
        <v>0</v>
      </c>
      <c r="J9" s="58">
        <v>0</v>
      </c>
      <c r="K9" s="101" t="s">
        <v>1283</v>
      </c>
      <c r="L9" s="58">
        <v>0</v>
      </c>
      <c r="M9" s="57">
        <v>0</v>
      </c>
      <c r="N9" s="57">
        <v>0</v>
      </c>
    </row>
    <row r="10" spans="1:20">
      <c r="A10" s="56" t="s">
        <v>675</v>
      </c>
      <c r="B10" s="100" t="s">
        <v>1283</v>
      </c>
      <c r="C10" s="100" t="s">
        <v>1283</v>
      </c>
      <c r="D10" s="101" t="s">
        <v>1283</v>
      </c>
      <c r="E10" s="101" t="s">
        <v>1283</v>
      </c>
      <c r="F10" s="58">
        <v>0</v>
      </c>
      <c r="G10" s="101" t="s">
        <v>1283</v>
      </c>
      <c r="H10" s="101" t="s">
        <v>1283</v>
      </c>
      <c r="I10" s="57">
        <v>0</v>
      </c>
      <c r="J10" s="58">
        <v>0</v>
      </c>
      <c r="K10" s="101" t="s">
        <v>1283</v>
      </c>
      <c r="L10" s="58">
        <v>0</v>
      </c>
      <c r="M10" s="57">
        <v>0</v>
      </c>
      <c r="N10" s="57">
        <v>0</v>
      </c>
    </row>
    <row r="11" spans="1:20">
      <c r="A11" t="s">
        <v>167</v>
      </c>
      <c r="B11" t="s">
        <v>167</v>
      </c>
      <c r="C11" s="100" t="s">
        <v>1283</v>
      </c>
      <c r="D11" t="s">
        <v>167</v>
      </c>
      <c r="E11" s="101" t="s">
        <v>1283</v>
      </c>
      <c r="F11" s="54">
        <v>0</v>
      </c>
      <c r="G11" t="s">
        <v>167</v>
      </c>
      <c r="H11" s="55">
        <v>0</v>
      </c>
      <c r="I11" s="55">
        <v>0</v>
      </c>
      <c r="J11" s="54">
        <v>0</v>
      </c>
      <c r="K11" s="54">
        <v>0</v>
      </c>
      <c r="L11" s="54">
        <v>0</v>
      </c>
      <c r="M11" s="55">
        <v>0</v>
      </c>
      <c r="N11" s="55">
        <v>0</v>
      </c>
    </row>
    <row r="12" spans="1:20">
      <c r="A12" s="56" t="s">
        <v>676</v>
      </c>
      <c r="B12" s="100" t="s">
        <v>1283</v>
      </c>
      <c r="C12" s="100" t="s">
        <v>1283</v>
      </c>
      <c r="D12" s="101" t="s">
        <v>1283</v>
      </c>
      <c r="E12" s="101" t="s">
        <v>1283</v>
      </c>
      <c r="F12" s="58">
        <v>0</v>
      </c>
      <c r="G12" s="101" t="s">
        <v>1283</v>
      </c>
      <c r="H12" s="101" t="s">
        <v>1283</v>
      </c>
      <c r="I12" s="57">
        <v>0</v>
      </c>
      <c r="J12" s="58">
        <v>0</v>
      </c>
      <c r="K12" s="101" t="s">
        <v>1283</v>
      </c>
      <c r="L12" s="58">
        <v>0</v>
      </c>
      <c r="M12" s="57">
        <v>0</v>
      </c>
      <c r="N12" s="57">
        <v>0</v>
      </c>
    </row>
    <row r="13" spans="1:20">
      <c r="A13" t="s">
        <v>167</v>
      </c>
      <c r="B13" t="s">
        <v>167</v>
      </c>
      <c r="C13" s="100" t="s">
        <v>1283</v>
      </c>
      <c r="D13" t="s">
        <v>167</v>
      </c>
      <c r="E13" s="101" t="s">
        <v>1283</v>
      </c>
      <c r="F13" s="54">
        <v>0</v>
      </c>
      <c r="G13" t="s">
        <v>167</v>
      </c>
      <c r="H13" s="55">
        <v>0</v>
      </c>
      <c r="I13" s="55">
        <v>0</v>
      </c>
      <c r="J13" s="54">
        <v>0</v>
      </c>
      <c r="K13" s="54">
        <v>0</v>
      </c>
      <c r="L13" s="54">
        <v>0</v>
      </c>
      <c r="M13" s="55">
        <v>0</v>
      </c>
      <c r="N13" s="55">
        <v>0</v>
      </c>
    </row>
    <row r="14" spans="1:20">
      <c r="A14" s="56" t="s">
        <v>704</v>
      </c>
      <c r="B14" s="100" t="s">
        <v>1283</v>
      </c>
      <c r="C14" s="100" t="s">
        <v>1283</v>
      </c>
      <c r="D14" s="101" t="s">
        <v>1283</v>
      </c>
      <c r="E14" s="101" t="s">
        <v>1283</v>
      </c>
      <c r="F14" s="58">
        <v>0</v>
      </c>
      <c r="G14" s="101" t="s">
        <v>1283</v>
      </c>
      <c r="H14" s="101" t="s">
        <v>1283</v>
      </c>
      <c r="I14" s="57">
        <v>0</v>
      </c>
      <c r="J14" s="58">
        <v>0</v>
      </c>
      <c r="K14" s="101" t="s">
        <v>1283</v>
      </c>
      <c r="L14" s="58">
        <v>0</v>
      </c>
      <c r="M14" s="57">
        <v>0</v>
      </c>
      <c r="N14" s="57">
        <v>0</v>
      </c>
    </row>
    <row r="15" spans="1:20">
      <c r="A15" t="s">
        <v>167</v>
      </c>
      <c r="B15" t="s">
        <v>167</v>
      </c>
      <c r="C15" s="100" t="s">
        <v>1283</v>
      </c>
      <c r="D15" t="s">
        <v>167</v>
      </c>
      <c r="E15" s="101" t="s">
        <v>1283</v>
      </c>
      <c r="F15" s="54">
        <v>0</v>
      </c>
      <c r="G15" t="s">
        <v>167</v>
      </c>
      <c r="H15" s="55">
        <v>0</v>
      </c>
      <c r="I15" s="55">
        <v>0</v>
      </c>
      <c r="J15" s="54">
        <v>0</v>
      </c>
      <c r="K15" s="54">
        <v>0</v>
      </c>
      <c r="L15" s="54">
        <v>0</v>
      </c>
      <c r="M15" s="55">
        <v>0</v>
      </c>
      <c r="N15" s="55">
        <v>0</v>
      </c>
    </row>
    <row r="16" spans="1:20">
      <c r="A16" s="56" t="s">
        <v>705</v>
      </c>
      <c r="B16" s="100" t="s">
        <v>1283</v>
      </c>
      <c r="C16" s="100" t="s">
        <v>1283</v>
      </c>
      <c r="D16" s="101" t="s">
        <v>1283</v>
      </c>
      <c r="E16" s="101" t="s">
        <v>1283</v>
      </c>
      <c r="F16" s="58">
        <v>0</v>
      </c>
      <c r="G16" s="101" t="s">
        <v>1283</v>
      </c>
      <c r="H16" s="101" t="s">
        <v>1283</v>
      </c>
      <c r="I16" s="57">
        <v>0</v>
      </c>
      <c r="J16" s="58">
        <v>0</v>
      </c>
      <c r="K16" s="101" t="s">
        <v>1283</v>
      </c>
      <c r="L16" s="58">
        <v>0</v>
      </c>
      <c r="M16" s="57">
        <v>0</v>
      </c>
      <c r="N16" s="57">
        <v>0</v>
      </c>
    </row>
    <row r="17" spans="1:14">
      <c r="A17" t="s">
        <v>167</v>
      </c>
      <c r="B17" t="s">
        <v>167</v>
      </c>
      <c r="C17" s="100" t="s">
        <v>1283</v>
      </c>
      <c r="D17" t="s">
        <v>167</v>
      </c>
      <c r="E17" s="101" t="s">
        <v>1283</v>
      </c>
      <c r="F17" s="54">
        <v>0</v>
      </c>
      <c r="G17" t="s">
        <v>167</v>
      </c>
      <c r="H17" s="55">
        <v>0</v>
      </c>
      <c r="I17" s="55">
        <v>0</v>
      </c>
      <c r="J17" s="54">
        <v>0</v>
      </c>
      <c r="K17" s="54">
        <v>0</v>
      </c>
      <c r="L17" s="54">
        <v>0</v>
      </c>
      <c r="M17" s="55">
        <v>0</v>
      </c>
      <c r="N17" s="55">
        <v>0</v>
      </c>
    </row>
    <row r="18" spans="1:14">
      <c r="A18" s="56" t="s">
        <v>198</v>
      </c>
      <c r="B18" s="100" t="s">
        <v>1283</v>
      </c>
      <c r="C18" s="100" t="s">
        <v>1283</v>
      </c>
      <c r="D18" s="101" t="s">
        <v>1283</v>
      </c>
      <c r="E18" s="101" t="s">
        <v>1283</v>
      </c>
      <c r="F18" s="58">
        <v>0</v>
      </c>
      <c r="G18" s="101" t="s">
        <v>1283</v>
      </c>
      <c r="H18" s="101" t="s">
        <v>1283</v>
      </c>
      <c r="I18" s="57">
        <v>0</v>
      </c>
      <c r="J18" s="58">
        <v>0</v>
      </c>
      <c r="K18" s="101" t="s">
        <v>1283</v>
      </c>
      <c r="L18" s="58">
        <v>0</v>
      </c>
      <c r="M18" s="57">
        <v>0</v>
      </c>
      <c r="N18" s="57">
        <v>0</v>
      </c>
    </row>
    <row r="19" spans="1:14">
      <c r="A19" t="s">
        <v>167</v>
      </c>
      <c r="B19" t="s">
        <v>167</v>
      </c>
      <c r="C19" s="100" t="s">
        <v>1283</v>
      </c>
      <c r="D19" t="s">
        <v>167</v>
      </c>
      <c r="E19" s="101" t="s">
        <v>1283</v>
      </c>
      <c r="F19" s="54">
        <v>0</v>
      </c>
      <c r="G19" t="s">
        <v>167</v>
      </c>
      <c r="H19" s="55">
        <v>0</v>
      </c>
      <c r="I19" s="55">
        <v>0</v>
      </c>
      <c r="J19" s="54">
        <v>0</v>
      </c>
      <c r="K19" s="54">
        <v>0</v>
      </c>
      <c r="L19" s="54">
        <v>0</v>
      </c>
      <c r="M19" s="55">
        <v>0</v>
      </c>
      <c r="N19" s="55">
        <v>0</v>
      </c>
    </row>
    <row r="20" spans="1:14">
      <c r="A20" s="56" t="s">
        <v>173</v>
      </c>
      <c r="B20" s="100" t="s">
        <v>1283</v>
      </c>
      <c r="C20" s="100" t="s">
        <v>1283</v>
      </c>
      <c r="D20" s="101" t="s">
        <v>1283</v>
      </c>
      <c r="E20" s="101" t="s">
        <v>1283</v>
      </c>
      <c r="F20" s="58">
        <v>0</v>
      </c>
      <c r="G20" s="101" t="s">
        <v>1283</v>
      </c>
      <c r="H20" s="101" t="s">
        <v>1283</v>
      </c>
      <c r="I20" s="57">
        <v>0</v>
      </c>
      <c r="J20" s="58">
        <v>0</v>
      </c>
      <c r="K20" s="101" t="s">
        <v>1283</v>
      </c>
      <c r="L20" s="58">
        <v>0</v>
      </c>
      <c r="M20" s="57">
        <v>0</v>
      </c>
      <c r="N20" s="57">
        <v>0</v>
      </c>
    </row>
    <row r="21" spans="1:14">
      <c r="A21" t="s">
        <v>167</v>
      </c>
      <c r="B21" t="s">
        <v>167</v>
      </c>
      <c r="C21" s="100" t="s">
        <v>1283</v>
      </c>
      <c r="D21" t="s">
        <v>167</v>
      </c>
      <c r="E21" s="101" t="s">
        <v>1283</v>
      </c>
      <c r="F21" s="54">
        <v>0</v>
      </c>
      <c r="G21" t="s">
        <v>167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</row>
    <row r="22" spans="1:14">
      <c r="A22" t="s">
        <v>175</v>
      </c>
      <c r="B22" s="100" t="s">
        <v>1283</v>
      </c>
      <c r="C22" s="100" t="s">
        <v>1283</v>
      </c>
      <c r="D22" s="101" t="s">
        <v>1283</v>
      </c>
      <c r="E22" s="101" t="s">
        <v>1283</v>
      </c>
      <c r="F22" s="101" t="s">
        <v>1283</v>
      </c>
      <c r="G22" s="101" t="s">
        <v>1283</v>
      </c>
      <c r="H22" s="101" t="s">
        <v>1283</v>
      </c>
      <c r="I22" s="101" t="s">
        <v>1283</v>
      </c>
      <c r="J22" s="101" t="s">
        <v>1283</v>
      </c>
      <c r="K22" s="101" t="s">
        <v>1283</v>
      </c>
      <c r="L22" s="101" t="s">
        <v>1283</v>
      </c>
      <c r="M22" s="101" t="s">
        <v>1283</v>
      </c>
      <c r="N22" s="101" t="s">
        <v>1283</v>
      </c>
    </row>
    <row r="23" spans="1:14">
      <c r="A23" t="s">
        <v>190</v>
      </c>
      <c r="B23" s="100" t="s">
        <v>1283</v>
      </c>
      <c r="C23" s="100" t="s">
        <v>1283</v>
      </c>
      <c r="D23" s="101" t="s">
        <v>1283</v>
      </c>
      <c r="E23" s="101" t="s">
        <v>1283</v>
      </c>
      <c r="F23" s="101" t="s">
        <v>1283</v>
      </c>
      <c r="G23" s="101" t="s">
        <v>1283</v>
      </c>
      <c r="H23" s="101" t="s">
        <v>1283</v>
      </c>
      <c r="I23" s="101" t="s">
        <v>1283</v>
      </c>
      <c r="J23" s="101" t="s">
        <v>1283</v>
      </c>
      <c r="K23" s="101" t="s">
        <v>1283</v>
      </c>
      <c r="L23" s="101" t="s">
        <v>1283</v>
      </c>
      <c r="M23" s="101" t="s">
        <v>1283</v>
      </c>
      <c r="N23" s="101" t="s">
        <v>1283</v>
      </c>
    </row>
    <row r="24" spans="1:14">
      <c r="A24" t="s">
        <v>191</v>
      </c>
      <c r="B24" s="100" t="s">
        <v>1283</v>
      </c>
      <c r="C24" s="100" t="s">
        <v>1283</v>
      </c>
      <c r="D24" s="101" t="s">
        <v>1283</v>
      </c>
      <c r="E24" s="101" t="s">
        <v>1283</v>
      </c>
      <c r="F24" s="101" t="s">
        <v>1283</v>
      </c>
      <c r="G24" s="101" t="s">
        <v>1283</v>
      </c>
      <c r="H24" s="101" t="s">
        <v>1283</v>
      </c>
      <c r="I24" s="101" t="s">
        <v>1283</v>
      </c>
      <c r="J24" s="101" t="s">
        <v>1283</v>
      </c>
      <c r="K24" s="101" t="s">
        <v>1283</v>
      </c>
      <c r="L24" s="101" t="s">
        <v>1283</v>
      </c>
      <c r="M24" s="101" t="s">
        <v>1283</v>
      </c>
      <c r="N24" s="101" t="s">
        <v>1283</v>
      </c>
    </row>
    <row r="25" spans="1:14">
      <c r="A25" t="s">
        <v>192</v>
      </c>
      <c r="B25" s="100" t="s">
        <v>1283</v>
      </c>
      <c r="C25" s="100" t="s">
        <v>1283</v>
      </c>
      <c r="D25" s="101" t="s">
        <v>1283</v>
      </c>
      <c r="E25" s="101" t="s">
        <v>1283</v>
      </c>
      <c r="F25" s="101" t="s">
        <v>1283</v>
      </c>
      <c r="G25" s="101" t="s">
        <v>1283</v>
      </c>
      <c r="H25" s="101" t="s">
        <v>1283</v>
      </c>
      <c r="I25" s="101" t="s">
        <v>1283</v>
      </c>
      <c r="J25" s="101" t="s">
        <v>1283</v>
      </c>
      <c r="K25" s="101" t="s">
        <v>1283</v>
      </c>
      <c r="L25" s="101" t="s">
        <v>1283</v>
      </c>
      <c r="M25" s="101" t="s">
        <v>1283</v>
      </c>
      <c r="N25" s="101" t="s">
        <v>1283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1282</v>
      </c>
    </row>
    <row r="2" spans="1:34" s="1" customFormat="1">
      <c r="A2" s="2" t="s">
        <v>1</v>
      </c>
      <c r="B2" s="9" t="s">
        <v>735</v>
      </c>
    </row>
    <row r="3" spans="1:34" s="1" customFormat="1">
      <c r="A3" s="2" t="s">
        <v>2</v>
      </c>
      <c r="B3" s="61" t="s">
        <v>736</v>
      </c>
    </row>
    <row r="4" spans="1:34" s="1" customFormat="1">
      <c r="A4" s="2" t="s">
        <v>3</v>
      </c>
      <c r="B4" s="62" t="s">
        <v>156</v>
      </c>
    </row>
    <row r="5" spans="1:34" s="15" customFormat="1">
      <c r="A5" s="31" t="s">
        <v>92</v>
      </c>
      <c r="B5" s="34" t="s">
        <v>122</v>
      </c>
      <c r="C5" s="34" t="s">
        <v>123</v>
      </c>
      <c r="D5" s="34" t="s">
        <v>124</v>
      </c>
      <c r="E5" s="34" t="s">
        <v>50</v>
      </c>
      <c r="F5" s="34" t="s">
        <v>125</v>
      </c>
      <c r="G5" s="34" t="s">
        <v>54</v>
      </c>
      <c r="H5" s="35" t="s">
        <v>55</v>
      </c>
      <c r="I5" s="51" t="s">
        <v>140</v>
      </c>
    </row>
    <row r="6" spans="1:34" s="15" customFormat="1">
      <c r="A6" s="93" t="s">
        <v>1283</v>
      </c>
      <c r="B6" s="16" t="s">
        <v>70</v>
      </c>
      <c r="C6" s="94" t="s">
        <v>1283</v>
      </c>
      <c r="D6" s="16" t="s">
        <v>7</v>
      </c>
      <c r="E6" s="94" t="s">
        <v>1283</v>
      </c>
      <c r="F6" s="16" t="s">
        <v>141</v>
      </c>
      <c r="G6" s="20" t="s">
        <v>7</v>
      </c>
      <c r="H6" s="28" t="s">
        <v>7</v>
      </c>
      <c r="I6" s="117" t="s">
        <v>1283</v>
      </c>
    </row>
    <row r="7" spans="1:34" s="17" customFormat="1" ht="20.25">
      <c r="A7" s="95" t="s">
        <v>1283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3" t="s">
        <v>59</v>
      </c>
      <c r="H7" s="23" t="s">
        <v>60</v>
      </c>
      <c r="I7" s="23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126</v>
      </c>
      <c r="B8" s="96" t="s">
        <v>1283</v>
      </c>
      <c r="C8" s="96" t="s">
        <v>1283</v>
      </c>
      <c r="D8" s="96" t="s">
        <v>1283</v>
      </c>
      <c r="E8" s="96" t="s">
        <v>1283</v>
      </c>
      <c r="F8" s="52">
        <v>0</v>
      </c>
      <c r="G8" s="53">
        <v>0</v>
      </c>
      <c r="H8" s="53">
        <v>0</v>
      </c>
      <c r="I8" s="118" t="s">
        <v>1283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6" t="s">
        <v>161</v>
      </c>
      <c r="B9" s="100" t="s">
        <v>1283</v>
      </c>
      <c r="C9" s="101" t="s">
        <v>1283</v>
      </c>
      <c r="D9" s="57">
        <v>0</v>
      </c>
      <c r="E9" s="112" t="s">
        <v>1283</v>
      </c>
      <c r="F9" s="58">
        <v>0</v>
      </c>
      <c r="G9" s="57">
        <v>0</v>
      </c>
      <c r="H9" s="57">
        <v>0</v>
      </c>
      <c r="I9" s="112" t="s">
        <v>1283</v>
      </c>
    </row>
    <row r="10" spans="1:34">
      <c r="A10" s="56" t="s">
        <v>706</v>
      </c>
      <c r="B10" s="100" t="s">
        <v>1283</v>
      </c>
      <c r="C10" s="101" t="s">
        <v>1283</v>
      </c>
      <c r="D10" s="57">
        <v>0</v>
      </c>
      <c r="E10" s="112" t="s">
        <v>1283</v>
      </c>
      <c r="F10" s="58">
        <v>0</v>
      </c>
      <c r="G10" s="57">
        <v>0</v>
      </c>
      <c r="H10" s="57">
        <v>0</v>
      </c>
      <c r="I10" s="112" t="s">
        <v>1283</v>
      </c>
    </row>
    <row r="11" spans="1:34">
      <c r="A11" t="s">
        <v>167</v>
      </c>
      <c r="B11" s="100" t="s">
        <v>1283</v>
      </c>
      <c r="C11" s="101" t="s">
        <v>1283</v>
      </c>
      <c r="D11" s="55">
        <v>0</v>
      </c>
      <c r="E11" t="s">
        <v>167</v>
      </c>
      <c r="F11" s="54">
        <v>0</v>
      </c>
      <c r="G11" s="55">
        <v>0</v>
      </c>
      <c r="H11" s="55">
        <v>0</v>
      </c>
      <c r="I11" s="112" t="s">
        <v>1283</v>
      </c>
    </row>
    <row r="12" spans="1:34">
      <c r="A12" s="56" t="s">
        <v>707</v>
      </c>
      <c r="B12" s="100" t="s">
        <v>1283</v>
      </c>
      <c r="C12" s="101" t="s">
        <v>1283</v>
      </c>
      <c r="D12" s="57">
        <v>0</v>
      </c>
      <c r="E12" s="112" t="s">
        <v>1283</v>
      </c>
      <c r="F12" s="58">
        <v>0</v>
      </c>
      <c r="G12" s="57">
        <v>0</v>
      </c>
      <c r="H12" s="57">
        <v>0</v>
      </c>
      <c r="I12" s="112" t="s">
        <v>1283</v>
      </c>
    </row>
    <row r="13" spans="1:34">
      <c r="A13" t="s">
        <v>167</v>
      </c>
      <c r="B13" s="100" t="s">
        <v>1283</v>
      </c>
      <c r="C13" s="101" t="s">
        <v>1283</v>
      </c>
      <c r="D13" s="55">
        <v>0</v>
      </c>
      <c r="E13" t="s">
        <v>167</v>
      </c>
      <c r="F13" s="54">
        <v>0</v>
      </c>
      <c r="G13" s="55">
        <v>0</v>
      </c>
      <c r="H13" s="55">
        <v>0</v>
      </c>
      <c r="I13" s="112" t="s">
        <v>1283</v>
      </c>
    </row>
    <row r="14" spans="1:34">
      <c r="A14" s="56" t="s">
        <v>173</v>
      </c>
      <c r="B14" s="100" t="s">
        <v>1283</v>
      </c>
      <c r="C14" s="101" t="s">
        <v>1283</v>
      </c>
      <c r="D14" s="57">
        <v>0</v>
      </c>
      <c r="E14" s="112" t="s">
        <v>1283</v>
      </c>
      <c r="F14" s="58">
        <v>0</v>
      </c>
      <c r="G14" s="57">
        <v>0</v>
      </c>
      <c r="H14" s="57">
        <v>0</v>
      </c>
      <c r="I14" s="112" t="s">
        <v>1283</v>
      </c>
    </row>
    <row r="15" spans="1:34">
      <c r="A15" s="56" t="s">
        <v>706</v>
      </c>
      <c r="B15" s="100" t="s">
        <v>1283</v>
      </c>
      <c r="C15" s="101" t="s">
        <v>1283</v>
      </c>
      <c r="D15" s="57">
        <v>0</v>
      </c>
      <c r="E15" s="112" t="s">
        <v>1283</v>
      </c>
      <c r="F15" s="58">
        <v>0</v>
      </c>
      <c r="G15" s="57">
        <v>0</v>
      </c>
      <c r="H15" s="57">
        <v>0</v>
      </c>
      <c r="I15" s="112" t="s">
        <v>1283</v>
      </c>
    </row>
    <row r="16" spans="1:34">
      <c r="A16" t="s">
        <v>167</v>
      </c>
      <c r="B16" s="100" t="s">
        <v>1283</v>
      </c>
      <c r="C16" s="101" t="s">
        <v>1283</v>
      </c>
      <c r="D16" s="55">
        <v>0</v>
      </c>
      <c r="E16" t="s">
        <v>167</v>
      </c>
      <c r="F16" s="54">
        <v>0</v>
      </c>
      <c r="G16" s="55">
        <v>0</v>
      </c>
      <c r="H16" s="55">
        <v>0</v>
      </c>
      <c r="I16" s="112" t="s">
        <v>1283</v>
      </c>
    </row>
    <row r="17" spans="1:9">
      <c r="A17" s="56" t="s">
        <v>707</v>
      </c>
      <c r="B17" s="100" t="s">
        <v>1283</v>
      </c>
      <c r="C17" s="101" t="s">
        <v>1283</v>
      </c>
      <c r="D17" s="57">
        <v>0</v>
      </c>
      <c r="E17" s="112" t="s">
        <v>1283</v>
      </c>
      <c r="F17" s="58">
        <v>0</v>
      </c>
      <c r="G17" s="57">
        <v>0</v>
      </c>
      <c r="H17" s="57">
        <v>0</v>
      </c>
      <c r="I17" s="112" t="s">
        <v>1283</v>
      </c>
    </row>
    <row r="18" spans="1:9">
      <c r="A18" t="s">
        <v>167</v>
      </c>
      <c r="B18" s="100" t="s">
        <v>1283</v>
      </c>
      <c r="C18" s="101" t="s">
        <v>1283</v>
      </c>
      <c r="D18" s="55">
        <v>0</v>
      </c>
      <c r="E18" t="s">
        <v>167</v>
      </c>
      <c r="F18" s="54">
        <v>0</v>
      </c>
      <c r="G18" s="55">
        <v>0</v>
      </c>
      <c r="H18" s="55">
        <v>0</v>
      </c>
      <c r="I18" s="112" t="s">
        <v>1283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1282</v>
      </c>
    </row>
    <row r="2" spans="1:25" s="1" customFormat="1">
      <c r="A2" s="2" t="s">
        <v>1</v>
      </c>
      <c r="B2" s="9" t="s">
        <v>735</v>
      </c>
    </row>
    <row r="3" spans="1:25" s="1" customFormat="1">
      <c r="A3" s="2" t="s">
        <v>2</v>
      </c>
      <c r="B3" s="61" t="s">
        <v>736</v>
      </c>
    </row>
    <row r="4" spans="1:25" s="1" customFormat="1">
      <c r="A4" s="2" t="s">
        <v>3</v>
      </c>
      <c r="B4" s="62" t="s">
        <v>156</v>
      </c>
    </row>
    <row r="5" spans="1:25" s="15" customFormat="1">
      <c r="A5" s="31" t="s">
        <v>92</v>
      </c>
      <c r="B5" s="31" t="s">
        <v>47</v>
      </c>
      <c r="C5" s="31" t="s">
        <v>48</v>
      </c>
      <c r="D5" s="31" t="s">
        <v>127</v>
      </c>
      <c r="E5" s="31" t="s">
        <v>128</v>
      </c>
      <c r="F5" s="31" t="s">
        <v>50</v>
      </c>
      <c r="G5" s="31" t="s">
        <v>129</v>
      </c>
      <c r="H5" s="31" t="s">
        <v>5</v>
      </c>
      <c r="I5" s="31" t="s">
        <v>54</v>
      </c>
      <c r="J5" s="31" t="s">
        <v>55</v>
      </c>
    </row>
    <row r="6" spans="1:25" s="15" customFormat="1">
      <c r="A6" s="93" t="s">
        <v>1283</v>
      </c>
      <c r="B6" s="116" t="s">
        <v>1283</v>
      </c>
      <c r="C6" s="94" t="s">
        <v>1283</v>
      </c>
      <c r="D6" s="94" t="s">
        <v>1283</v>
      </c>
      <c r="E6" s="16" t="s">
        <v>7</v>
      </c>
      <c r="F6" s="94" t="s">
        <v>1283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95" t="s">
        <v>1283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23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130</v>
      </c>
      <c r="B8" s="96" t="s">
        <v>1283</v>
      </c>
      <c r="C8" s="96" t="s">
        <v>1283</v>
      </c>
      <c r="D8" s="96" t="s">
        <v>1283</v>
      </c>
      <c r="E8" s="96" t="s">
        <v>1283</v>
      </c>
      <c r="F8" s="96" t="s">
        <v>1283</v>
      </c>
      <c r="G8" s="96" t="s">
        <v>1283</v>
      </c>
      <c r="H8" s="52">
        <v>0</v>
      </c>
      <c r="I8" s="53">
        <v>0</v>
      </c>
      <c r="J8" s="53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161</v>
      </c>
      <c r="B9" s="100" t="s">
        <v>1283</v>
      </c>
      <c r="C9" s="112" t="s">
        <v>1283</v>
      </c>
      <c r="D9" s="112" t="s">
        <v>1283</v>
      </c>
      <c r="E9" s="112" t="s">
        <v>1283</v>
      </c>
      <c r="F9" s="112" t="s">
        <v>1283</v>
      </c>
      <c r="G9" s="57">
        <v>0</v>
      </c>
      <c r="H9" s="58">
        <v>0</v>
      </c>
      <c r="I9" s="57">
        <v>0</v>
      </c>
      <c r="J9" s="57">
        <v>0</v>
      </c>
    </row>
    <row r="10" spans="1:25">
      <c r="A10" t="s">
        <v>167</v>
      </c>
      <c r="B10" s="100" t="s">
        <v>1283</v>
      </c>
      <c r="C10" t="s">
        <v>167</v>
      </c>
      <c r="D10" s="112" t="s">
        <v>1283</v>
      </c>
      <c r="E10" s="55">
        <v>0</v>
      </c>
      <c r="F10" t="s">
        <v>167</v>
      </c>
      <c r="G10" s="55">
        <v>0</v>
      </c>
      <c r="H10" s="54">
        <v>0</v>
      </c>
      <c r="I10" s="55">
        <v>0</v>
      </c>
      <c r="J10" s="55">
        <v>0</v>
      </c>
    </row>
    <row r="11" spans="1:25">
      <c r="A11" s="56" t="s">
        <v>173</v>
      </c>
      <c r="B11" s="100" t="s">
        <v>1283</v>
      </c>
      <c r="C11" s="112" t="s">
        <v>1283</v>
      </c>
      <c r="D11" s="112" t="s">
        <v>1283</v>
      </c>
      <c r="E11" s="112" t="s">
        <v>1283</v>
      </c>
      <c r="F11" s="112" t="s">
        <v>1283</v>
      </c>
      <c r="G11" s="57">
        <v>0</v>
      </c>
      <c r="H11" s="58">
        <v>0</v>
      </c>
      <c r="I11" s="57">
        <v>0</v>
      </c>
      <c r="J11" s="57">
        <v>0</v>
      </c>
    </row>
    <row r="12" spans="1:25">
      <c r="A12" t="s">
        <v>167</v>
      </c>
      <c r="B12" s="100" t="s">
        <v>1283</v>
      </c>
      <c r="C12" t="s">
        <v>167</v>
      </c>
      <c r="D12" s="112" t="s">
        <v>1283</v>
      </c>
      <c r="E12" s="55">
        <v>0</v>
      </c>
      <c r="F12" t="s">
        <v>167</v>
      </c>
      <c r="G12" s="55">
        <v>0</v>
      </c>
      <c r="H12" s="54">
        <v>0</v>
      </c>
      <c r="I12" s="55">
        <v>0</v>
      </c>
      <c r="J12" s="55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6"/>
      <c r="F598" s="36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1282</v>
      </c>
    </row>
    <row r="2" spans="1:25" s="1" customFormat="1">
      <c r="A2" s="2" t="s">
        <v>1</v>
      </c>
      <c r="B2" s="9" t="s">
        <v>735</v>
      </c>
    </row>
    <row r="3" spans="1:25" s="1" customFormat="1">
      <c r="A3" s="2" t="s">
        <v>2</v>
      </c>
      <c r="B3" s="61" t="s">
        <v>736</v>
      </c>
    </row>
    <row r="4" spans="1:25" s="1" customFormat="1">
      <c r="A4" s="2" t="s">
        <v>3</v>
      </c>
      <c r="B4" s="62" t="s">
        <v>156</v>
      </c>
    </row>
    <row r="5" spans="1:25" s="15" customFormat="1">
      <c r="A5" s="31" t="s">
        <v>92</v>
      </c>
      <c r="B5" s="34" t="s">
        <v>46</v>
      </c>
      <c r="C5" s="34" t="s">
        <v>48</v>
      </c>
      <c r="D5" s="34" t="s">
        <v>127</v>
      </c>
      <c r="E5" s="34" t="s">
        <v>128</v>
      </c>
      <c r="F5" s="34" t="s">
        <v>50</v>
      </c>
      <c r="G5" s="34" t="s">
        <v>129</v>
      </c>
      <c r="H5" s="34" t="s">
        <v>5</v>
      </c>
      <c r="I5" s="34" t="s">
        <v>54</v>
      </c>
      <c r="J5" s="35" t="s">
        <v>55</v>
      </c>
    </row>
    <row r="6" spans="1:25" s="15" customFormat="1">
      <c r="A6" s="93" t="s">
        <v>1283</v>
      </c>
      <c r="B6" s="94" t="s">
        <v>1283</v>
      </c>
      <c r="C6" s="94" t="s">
        <v>1283</v>
      </c>
      <c r="D6" s="94" t="s">
        <v>1283</v>
      </c>
      <c r="E6" s="16" t="s">
        <v>7</v>
      </c>
      <c r="F6" s="94" t="s">
        <v>1283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95" t="s">
        <v>1283</v>
      </c>
      <c r="B7" s="23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3" t="s">
        <v>61</v>
      </c>
      <c r="J7" s="23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131</v>
      </c>
      <c r="B8" s="110" t="s">
        <v>1283</v>
      </c>
      <c r="C8" s="96" t="s">
        <v>1283</v>
      </c>
      <c r="D8" s="96" t="s">
        <v>1283</v>
      </c>
      <c r="E8" s="96" t="s">
        <v>1283</v>
      </c>
      <c r="F8" s="96" t="s">
        <v>1283</v>
      </c>
      <c r="G8" s="53">
        <v>0</v>
      </c>
      <c r="H8" s="52">
        <v>-1760.88810455055</v>
      </c>
      <c r="I8" s="53">
        <v>1</v>
      </c>
      <c r="J8" s="53">
        <v>-5.1000000000000004E-3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161</v>
      </c>
      <c r="B9" s="100" t="s">
        <v>1283</v>
      </c>
      <c r="C9" s="100" t="s">
        <v>1283</v>
      </c>
      <c r="D9" s="100" t="s">
        <v>1283</v>
      </c>
      <c r="E9" s="100" t="s">
        <v>1283</v>
      </c>
      <c r="F9" s="100" t="s">
        <v>1283</v>
      </c>
      <c r="G9" s="57">
        <v>0</v>
      </c>
      <c r="H9" s="58">
        <v>-1223.07548243</v>
      </c>
      <c r="I9" s="57">
        <v>0.6946</v>
      </c>
      <c r="J9" s="57">
        <v>-3.5999999999999999E-3</v>
      </c>
    </row>
    <row r="10" spans="1:25">
      <c r="A10" t="s">
        <v>708</v>
      </c>
      <c r="B10" t="s">
        <v>709</v>
      </c>
      <c r="C10" s="61" t="s">
        <v>1281</v>
      </c>
      <c r="D10" s="99" t="s">
        <v>1283</v>
      </c>
      <c r="E10" s="55">
        <v>0</v>
      </c>
      <c r="F10" t="s">
        <v>96</v>
      </c>
      <c r="G10" s="55">
        <v>0</v>
      </c>
      <c r="H10" s="54">
        <v>-146.90477000000001</v>
      </c>
      <c r="I10" s="55">
        <v>8.3400000000000002E-2</v>
      </c>
      <c r="J10" s="55">
        <v>-4.0000000000000002E-4</v>
      </c>
    </row>
    <row r="11" spans="1:25">
      <c r="A11" t="s">
        <v>710</v>
      </c>
      <c r="B11" t="s">
        <v>711</v>
      </c>
      <c r="C11" s="61" t="s">
        <v>1281</v>
      </c>
      <c r="D11" s="99" t="s">
        <v>1283</v>
      </c>
      <c r="E11" s="55">
        <v>0</v>
      </c>
      <c r="F11" t="s">
        <v>96</v>
      </c>
      <c r="G11" s="55">
        <v>0</v>
      </c>
      <c r="H11" s="54">
        <v>-5.4382299999999999</v>
      </c>
      <c r="I11" s="55">
        <v>3.0999999999999999E-3</v>
      </c>
      <c r="J11" s="55">
        <v>0</v>
      </c>
    </row>
    <row r="12" spans="1:25">
      <c r="A12" t="s">
        <v>712</v>
      </c>
      <c r="B12" t="s">
        <v>713</v>
      </c>
      <c r="C12" s="61" t="s">
        <v>1281</v>
      </c>
      <c r="D12" s="99" t="s">
        <v>1283</v>
      </c>
      <c r="E12" s="55">
        <v>0</v>
      </c>
      <c r="F12" t="s">
        <v>96</v>
      </c>
      <c r="G12" s="55">
        <v>0</v>
      </c>
      <c r="H12" s="54">
        <v>-5.7200000000000003E-3</v>
      </c>
      <c r="I12" s="55">
        <v>0</v>
      </c>
      <c r="J12" s="55">
        <v>0</v>
      </c>
    </row>
    <row r="13" spans="1:25">
      <c r="A13" t="s">
        <v>714</v>
      </c>
      <c r="B13" t="s">
        <v>715</v>
      </c>
      <c r="C13" s="61" t="s">
        <v>1281</v>
      </c>
      <c r="D13" s="99" t="s">
        <v>1283</v>
      </c>
      <c r="E13" s="55">
        <v>0</v>
      </c>
      <c r="F13" t="s">
        <v>96</v>
      </c>
      <c r="G13" s="55">
        <v>0</v>
      </c>
      <c r="H13" s="54">
        <v>-8.6755499999999994</v>
      </c>
      <c r="I13" s="55">
        <v>4.8999999999999998E-3</v>
      </c>
      <c r="J13" s="55">
        <v>0</v>
      </c>
    </row>
    <row r="14" spans="1:25">
      <c r="A14" t="s">
        <v>716</v>
      </c>
      <c r="B14" t="s">
        <v>717</v>
      </c>
      <c r="C14" s="61" t="s">
        <v>1281</v>
      </c>
      <c r="D14" s="99" t="s">
        <v>1283</v>
      </c>
      <c r="E14" s="55">
        <v>0</v>
      </c>
      <c r="F14" t="s">
        <v>98</v>
      </c>
      <c r="G14" s="55">
        <v>0</v>
      </c>
      <c r="H14" s="54">
        <v>-683.15814450000005</v>
      </c>
      <c r="I14" s="55">
        <v>0.38800000000000001</v>
      </c>
      <c r="J14" s="55">
        <v>-2E-3</v>
      </c>
    </row>
    <row r="15" spans="1:25">
      <c r="A15" t="s">
        <v>718</v>
      </c>
      <c r="B15" t="s">
        <v>719</v>
      </c>
      <c r="C15" s="61" t="s">
        <v>1281</v>
      </c>
      <c r="D15" s="99" t="s">
        <v>1283</v>
      </c>
      <c r="E15" s="55">
        <v>0</v>
      </c>
      <c r="F15" t="s">
        <v>98</v>
      </c>
      <c r="G15" s="55">
        <v>0</v>
      </c>
      <c r="H15" s="54">
        <v>-370.54614401999999</v>
      </c>
      <c r="I15" s="55">
        <v>0.2104</v>
      </c>
      <c r="J15" s="55">
        <v>-1.1000000000000001E-3</v>
      </c>
    </row>
    <row r="16" spans="1:25">
      <c r="A16" t="s">
        <v>720</v>
      </c>
      <c r="B16" t="s">
        <v>721</v>
      </c>
      <c r="C16" s="61" t="s">
        <v>1281</v>
      </c>
      <c r="D16" s="99" t="s">
        <v>1283</v>
      </c>
      <c r="E16" s="55">
        <v>0</v>
      </c>
      <c r="F16" t="s">
        <v>98</v>
      </c>
      <c r="G16" s="55">
        <v>0</v>
      </c>
      <c r="H16" s="54">
        <v>-761.47450470000001</v>
      </c>
      <c r="I16" s="55">
        <v>0.43240000000000001</v>
      </c>
      <c r="J16" s="55">
        <v>-2.2000000000000001E-3</v>
      </c>
    </row>
    <row r="17" spans="1:10">
      <c r="A17" t="s">
        <v>722</v>
      </c>
      <c r="B17" t="s">
        <v>723</v>
      </c>
      <c r="C17" s="61" t="s">
        <v>1281</v>
      </c>
      <c r="D17" s="99" t="s">
        <v>1283</v>
      </c>
      <c r="E17" s="55">
        <v>0</v>
      </c>
      <c r="F17" t="s">
        <v>98</v>
      </c>
      <c r="G17" s="55">
        <v>0</v>
      </c>
      <c r="H17" s="54">
        <v>-733.94241921000003</v>
      </c>
      <c r="I17" s="55">
        <v>0.4168</v>
      </c>
      <c r="J17" s="55">
        <v>-2.0999999999999999E-3</v>
      </c>
    </row>
    <row r="18" spans="1:10">
      <c r="A18" t="s">
        <v>724</v>
      </c>
      <c r="B18" t="s">
        <v>725</v>
      </c>
      <c r="C18" t="s">
        <v>164</v>
      </c>
      <c r="D18" t="s">
        <v>165</v>
      </c>
      <c r="E18" s="55">
        <v>0</v>
      </c>
      <c r="F18" t="s">
        <v>98</v>
      </c>
      <c r="G18" s="55">
        <v>0</v>
      </c>
      <c r="H18" s="54">
        <v>1487.07</v>
      </c>
      <c r="I18" s="55">
        <v>-0.84450000000000003</v>
      </c>
      <c r="J18" s="55">
        <v>4.3E-3</v>
      </c>
    </row>
    <row r="19" spans="1:10">
      <c r="A19" s="56" t="s">
        <v>173</v>
      </c>
      <c r="B19" s="101" t="s">
        <v>1283</v>
      </c>
      <c r="C19" s="112" t="s">
        <v>1283</v>
      </c>
      <c r="D19" s="112" t="s">
        <v>1283</v>
      </c>
      <c r="E19" s="112" t="s">
        <v>1283</v>
      </c>
      <c r="F19" s="112" t="s">
        <v>1283</v>
      </c>
      <c r="G19" s="57">
        <v>0</v>
      </c>
      <c r="H19" s="58">
        <v>-537.81262212055003</v>
      </c>
      <c r="I19" s="57">
        <v>0.3054</v>
      </c>
      <c r="J19" s="57">
        <v>-1.6000000000000001E-3</v>
      </c>
    </row>
    <row r="20" spans="1:10">
      <c r="A20" t="s">
        <v>726</v>
      </c>
      <c r="B20" t="s">
        <v>727</v>
      </c>
      <c r="C20" s="61" t="s">
        <v>1281</v>
      </c>
      <c r="D20" s="99" t="s">
        <v>1283</v>
      </c>
      <c r="E20" s="55">
        <v>0</v>
      </c>
      <c r="F20" t="s">
        <v>98</v>
      </c>
      <c r="G20" s="55">
        <v>0</v>
      </c>
      <c r="H20" s="54">
        <v>-391.49413641000001</v>
      </c>
      <c r="I20" s="55">
        <v>0.2223</v>
      </c>
      <c r="J20" s="55">
        <v>-1.1000000000000001E-3</v>
      </c>
    </row>
    <row r="21" spans="1:10">
      <c r="A21" t="s">
        <v>728</v>
      </c>
      <c r="B21" t="s">
        <v>729</v>
      </c>
      <c r="C21" s="61" t="s">
        <v>1281</v>
      </c>
      <c r="D21" s="99" t="s">
        <v>1283</v>
      </c>
      <c r="E21" s="55">
        <v>0</v>
      </c>
      <c r="F21" t="s">
        <v>100</v>
      </c>
      <c r="G21" s="55">
        <v>0</v>
      </c>
      <c r="H21" s="54">
        <v>171.47391643200001</v>
      </c>
      <c r="I21" s="55">
        <v>-9.74E-2</v>
      </c>
      <c r="J21" s="55">
        <v>5.0000000000000001E-4</v>
      </c>
    </row>
    <row r="22" spans="1:10">
      <c r="A22" t="s">
        <v>730</v>
      </c>
      <c r="B22" t="s">
        <v>731</v>
      </c>
      <c r="C22" s="61" t="s">
        <v>1281</v>
      </c>
      <c r="D22" s="99" t="s">
        <v>1283</v>
      </c>
      <c r="E22" s="55">
        <v>0</v>
      </c>
      <c r="F22" t="s">
        <v>98</v>
      </c>
      <c r="G22" s="55">
        <v>0</v>
      </c>
      <c r="H22" s="54">
        <v>187.05614148000001</v>
      </c>
      <c r="I22" s="55">
        <v>-0.1062</v>
      </c>
      <c r="J22" s="55">
        <v>5.0000000000000001E-4</v>
      </c>
    </row>
    <row r="23" spans="1:10">
      <c r="A23" t="s">
        <v>730</v>
      </c>
      <c r="B23" t="s">
        <v>732</v>
      </c>
      <c r="C23" s="61" t="s">
        <v>1281</v>
      </c>
      <c r="D23" s="99" t="s">
        <v>1283</v>
      </c>
      <c r="E23" s="55">
        <v>0</v>
      </c>
      <c r="F23" t="s">
        <v>98</v>
      </c>
      <c r="G23" s="55">
        <v>0</v>
      </c>
      <c r="H23" s="54">
        <v>-543.60986355</v>
      </c>
      <c r="I23" s="55">
        <v>0.30869999999999997</v>
      </c>
      <c r="J23" s="55">
        <v>-1.6000000000000001E-3</v>
      </c>
    </row>
    <row r="24" spans="1:10">
      <c r="A24" t="s">
        <v>733</v>
      </c>
      <c r="B24" t="s">
        <v>734</v>
      </c>
      <c r="C24" s="61" t="s">
        <v>1281</v>
      </c>
      <c r="D24" s="99" t="s">
        <v>1283</v>
      </c>
      <c r="E24" s="55">
        <v>0</v>
      </c>
      <c r="F24" t="s">
        <v>159</v>
      </c>
      <c r="G24" s="55">
        <v>0</v>
      </c>
      <c r="H24" s="54">
        <v>38.761319927450003</v>
      </c>
      <c r="I24" s="55">
        <v>-2.1999999999999999E-2</v>
      </c>
      <c r="J24" s="55">
        <v>1E-4</v>
      </c>
    </row>
    <row r="25" spans="1:10" hidden="1">
      <c r="C25" s="15"/>
      <c r="D25" s="15"/>
      <c r="E25" s="15"/>
      <c r="F25" s="15"/>
      <c r="G25" s="15"/>
    </row>
    <row r="26" spans="1:10" hidden="1">
      <c r="C26" s="15"/>
      <c r="D26" s="15"/>
      <c r="E26" s="15"/>
      <c r="F26" s="15"/>
      <c r="G26" s="15"/>
    </row>
    <row r="27" spans="1:10" hidden="1">
      <c r="C27" s="15"/>
      <c r="D27" s="15"/>
      <c r="E27" s="15"/>
      <c r="F27" s="15"/>
      <c r="G27" s="15"/>
    </row>
    <row r="28" spans="1:10" hidden="1">
      <c r="C28" s="15"/>
      <c r="D28" s="15"/>
      <c r="E28" s="15"/>
      <c r="F28" s="15"/>
      <c r="G28" s="15"/>
    </row>
    <row r="29" spans="1:10" hidden="1">
      <c r="C29" s="15"/>
      <c r="D29" s="15"/>
      <c r="E29" s="15"/>
      <c r="F29" s="15"/>
      <c r="G29" s="15"/>
    </row>
    <row r="30" spans="1:10" hidden="1">
      <c r="C30" s="15"/>
      <c r="D30" s="15"/>
      <c r="E30" s="15"/>
      <c r="F30" s="15"/>
      <c r="G30" s="15"/>
    </row>
    <row r="31" spans="1:10" hidden="1">
      <c r="C31" s="15"/>
      <c r="D31" s="15"/>
      <c r="E31" s="15"/>
      <c r="F31" s="15"/>
      <c r="G31" s="15"/>
    </row>
    <row r="32" spans="1:10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604" spans="3:7" hidden="1">
      <c r="D604" s="36"/>
      <c r="F604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1282</v>
      </c>
    </row>
    <row r="2" spans="1:16" s="1" customFormat="1">
      <c r="A2" s="2" t="s">
        <v>1</v>
      </c>
      <c r="B2" s="9" t="s">
        <v>735</v>
      </c>
    </row>
    <row r="3" spans="1:16" s="1" customFormat="1">
      <c r="A3" s="2" t="s">
        <v>2</v>
      </c>
      <c r="B3" s="61" t="s">
        <v>736</v>
      </c>
    </row>
    <row r="4" spans="1:16" s="1" customFormat="1">
      <c r="A4" s="2" t="s">
        <v>3</v>
      </c>
      <c r="B4" s="62" t="s">
        <v>156</v>
      </c>
    </row>
    <row r="5" spans="1:16" s="15" customFormat="1">
      <c r="A5" s="31" t="s">
        <v>92</v>
      </c>
      <c r="B5" s="37" t="s">
        <v>132</v>
      </c>
      <c r="C5" s="38" t="s">
        <v>133</v>
      </c>
    </row>
    <row r="6" spans="1:16" s="15" customFormat="1">
      <c r="A6" s="93" t="s">
        <v>1283</v>
      </c>
      <c r="B6" s="20" t="s">
        <v>144</v>
      </c>
      <c r="C6" s="28" t="s">
        <v>70</v>
      </c>
    </row>
    <row r="7" spans="1:16" s="17" customFormat="1" ht="20.25">
      <c r="A7" s="95" t="s">
        <v>1283</v>
      </c>
      <c r="B7" s="5" t="s">
        <v>8</v>
      </c>
      <c r="C7" s="23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134</v>
      </c>
      <c r="B8" s="52">
        <v>0</v>
      </c>
      <c r="C8" s="118" t="s">
        <v>1283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6" t="s">
        <v>161</v>
      </c>
      <c r="B9" s="58">
        <v>0</v>
      </c>
      <c r="C9" s="101" t="s">
        <v>1283</v>
      </c>
    </row>
    <row r="10" spans="1:16">
      <c r="A10" t="s">
        <v>167</v>
      </c>
      <c r="B10" s="54">
        <v>0</v>
      </c>
      <c r="C10" s="101" t="s">
        <v>1283</v>
      </c>
    </row>
    <row r="11" spans="1:16">
      <c r="A11" s="56" t="s">
        <v>173</v>
      </c>
      <c r="B11" s="58">
        <v>0</v>
      </c>
      <c r="C11" s="101" t="s">
        <v>1283</v>
      </c>
    </row>
    <row r="12" spans="1:16">
      <c r="A12" t="s">
        <v>167</v>
      </c>
      <c r="B12" s="54">
        <v>0</v>
      </c>
      <c r="C12" s="101" t="s">
        <v>1283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1282</v>
      </c>
    </row>
    <row r="2" spans="1:17" s="1" customFormat="1">
      <c r="A2" s="2" t="s">
        <v>1</v>
      </c>
      <c r="B2" s="9" t="s">
        <v>735</v>
      </c>
    </row>
    <row r="3" spans="1:17" s="1" customFormat="1">
      <c r="A3" s="2" t="s">
        <v>2</v>
      </c>
      <c r="B3" s="61" t="s">
        <v>736</v>
      </c>
    </row>
    <row r="4" spans="1:17" s="1" customFormat="1">
      <c r="A4" s="2" t="s">
        <v>3</v>
      </c>
      <c r="B4" s="62" t="s">
        <v>156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135</v>
      </c>
      <c r="K5" s="32" t="s">
        <v>149</v>
      </c>
      <c r="L5" s="32" t="s">
        <v>136</v>
      </c>
      <c r="M5" s="32" t="s">
        <v>69</v>
      </c>
      <c r="N5" s="32" t="s">
        <v>54</v>
      </c>
      <c r="O5" s="33" t="s">
        <v>142</v>
      </c>
      <c r="Q5" s="13"/>
    </row>
    <row r="6" spans="1:17" s="15" customFormat="1">
      <c r="A6" s="93" t="s">
        <v>1283</v>
      </c>
      <c r="B6" s="94" t="s">
        <v>1283</v>
      </c>
      <c r="C6" s="94" t="s">
        <v>1283</v>
      </c>
      <c r="D6" s="94" t="s">
        <v>1283</v>
      </c>
      <c r="E6" s="94" t="s">
        <v>1283</v>
      </c>
      <c r="F6" s="20" t="s">
        <v>70</v>
      </c>
      <c r="G6" s="20" t="s">
        <v>71</v>
      </c>
      <c r="H6" s="94" t="s">
        <v>1283</v>
      </c>
      <c r="I6" s="20" t="s">
        <v>7</v>
      </c>
      <c r="J6" s="20" t="s">
        <v>7</v>
      </c>
      <c r="K6" s="20" t="s">
        <v>143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95" t="s">
        <v>1283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3" t="s">
        <v>74</v>
      </c>
      <c r="O7" s="23" t="s">
        <v>75</v>
      </c>
      <c r="P7" s="24"/>
    </row>
    <row r="8" spans="1:17" s="17" customFormat="1" ht="20.25">
      <c r="A8" s="18" t="s">
        <v>137</v>
      </c>
      <c r="B8" s="96" t="s">
        <v>1283</v>
      </c>
      <c r="C8" s="96" t="s">
        <v>1283</v>
      </c>
      <c r="D8" s="96" t="s">
        <v>1283</v>
      </c>
      <c r="E8" s="96" t="s">
        <v>1283</v>
      </c>
      <c r="F8" s="96" t="s">
        <v>1283</v>
      </c>
      <c r="G8" s="96" t="s">
        <v>1283</v>
      </c>
      <c r="H8" s="96" t="s">
        <v>1283</v>
      </c>
      <c r="I8" s="96" t="s">
        <v>1283</v>
      </c>
      <c r="J8" s="96" t="s">
        <v>1283</v>
      </c>
      <c r="K8" s="52">
        <v>0</v>
      </c>
      <c r="L8" s="52">
        <v>0</v>
      </c>
      <c r="M8" s="96" t="s">
        <v>1283</v>
      </c>
      <c r="N8" s="53">
        <v>0</v>
      </c>
      <c r="O8" s="53">
        <v>0</v>
      </c>
      <c r="P8" s="24"/>
    </row>
    <row r="9" spans="1:17">
      <c r="A9" s="56" t="s">
        <v>161</v>
      </c>
      <c r="B9" s="100" t="s">
        <v>1283</v>
      </c>
      <c r="C9" s="101" t="s">
        <v>1283</v>
      </c>
      <c r="D9" s="101" t="s">
        <v>1283</v>
      </c>
      <c r="E9" s="101" t="s">
        <v>1283</v>
      </c>
      <c r="F9" s="101" t="s">
        <v>1283</v>
      </c>
      <c r="G9" s="58">
        <v>0</v>
      </c>
      <c r="H9" s="101" t="s">
        <v>1283</v>
      </c>
      <c r="I9" s="101" t="s">
        <v>1283</v>
      </c>
      <c r="J9" s="101" t="s">
        <v>1283</v>
      </c>
      <c r="K9" s="58">
        <v>0</v>
      </c>
      <c r="L9" s="58">
        <v>0</v>
      </c>
      <c r="M9" s="101" t="s">
        <v>1283</v>
      </c>
      <c r="N9" s="57">
        <v>0</v>
      </c>
      <c r="O9" s="57">
        <v>0</v>
      </c>
    </row>
    <row r="10" spans="1:17">
      <c r="A10" s="56" t="s">
        <v>194</v>
      </c>
      <c r="B10" s="100" t="s">
        <v>1283</v>
      </c>
      <c r="C10" s="101" t="s">
        <v>1283</v>
      </c>
      <c r="D10" s="101" t="s">
        <v>1283</v>
      </c>
      <c r="E10" s="101" t="s">
        <v>1283</v>
      </c>
      <c r="F10" s="101" t="s">
        <v>1283</v>
      </c>
      <c r="G10" s="58">
        <v>0</v>
      </c>
      <c r="H10" s="101" t="s">
        <v>1283</v>
      </c>
      <c r="I10" s="101" t="s">
        <v>1283</v>
      </c>
      <c r="J10" s="101" t="s">
        <v>1283</v>
      </c>
      <c r="K10" s="58">
        <v>0</v>
      </c>
      <c r="L10" s="58">
        <v>0</v>
      </c>
      <c r="M10" s="101" t="s">
        <v>1283</v>
      </c>
      <c r="N10" s="57">
        <v>0</v>
      </c>
      <c r="O10" s="57">
        <v>0</v>
      </c>
    </row>
    <row r="11" spans="1:17">
      <c r="A11" t="s">
        <v>167</v>
      </c>
      <c r="B11" t="s">
        <v>167</v>
      </c>
      <c r="C11" t="s">
        <v>167</v>
      </c>
      <c r="D11" t="s">
        <v>167</v>
      </c>
      <c r="E11" s="101" t="s">
        <v>1283</v>
      </c>
      <c r="F11" s="101" t="s">
        <v>1283</v>
      </c>
      <c r="G11" s="54">
        <v>0</v>
      </c>
      <c r="H11" t="s">
        <v>167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177</v>
      </c>
      <c r="B12" s="100" t="s">
        <v>1283</v>
      </c>
      <c r="C12" s="101" t="s">
        <v>1283</v>
      </c>
      <c r="D12" s="101" t="s">
        <v>1283</v>
      </c>
      <c r="E12" s="101" t="s">
        <v>1283</v>
      </c>
      <c r="F12" s="101" t="s">
        <v>1283</v>
      </c>
      <c r="G12" s="58">
        <v>0</v>
      </c>
      <c r="H12" s="101" t="s">
        <v>1283</v>
      </c>
      <c r="I12" s="101" t="s">
        <v>1283</v>
      </c>
      <c r="J12" s="101" t="s">
        <v>1283</v>
      </c>
      <c r="K12" s="58">
        <v>0</v>
      </c>
      <c r="L12" s="58">
        <v>0</v>
      </c>
      <c r="M12" s="101" t="s">
        <v>1283</v>
      </c>
      <c r="N12" s="57">
        <v>0</v>
      </c>
      <c r="O12" s="57">
        <v>0</v>
      </c>
    </row>
    <row r="13" spans="1:17">
      <c r="A13" t="s">
        <v>167</v>
      </c>
      <c r="B13" t="s">
        <v>167</v>
      </c>
      <c r="C13" t="s">
        <v>167</v>
      </c>
      <c r="D13" t="s">
        <v>167</v>
      </c>
      <c r="E13" s="101" t="s">
        <v>1283</v>
      </c>
      <c r="F13" s="101" t="s">
        <v>1283</v>
      </c>
      <c r="G13" s="54">
        <v>0</v>
      </c>
      <c r="H13" t="s">
        <v>167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195</v>
      </c>
      <c r="B14" s="100" t="s">
        <v>1283</v>
      </c>
      <c r="C14" s="101" t="s">
        <v>1283</v>
      </c>
      <c r="D14" s="101" t="s">
        <v>1283</v>
      </c>
      <c r="E14" s="101" t="s">
        <v>1283</v>
      </c>
      <c r="F14" s="101" t="s">
        <v>1283</v>
      </c>
      <c r="G14" s="58">
        <v>0</v>
      </c>
      <c r="H14" s="101" t="s">
        <v>1283</v>
      </c>
      <c r="I14" s="101" t="s">
        <v>1283</v>
      </c>
      <c r="J14" s="101" t="s">
        <v>1283</v>
      </c>
      <c r="K14" s="58">
        <v>0</v>
      </c>
      <c r="L14" s="58">
        <v>0</v>
      </c>
      <c r="M14" s="101" t="s">
        <v>1283</v>
      </c>
      <c r="N14" s="57">
        <v>0</v>
      </c>
      <c r="O14" s="57">
        <v>0</v>
      </c>
    </row>
    <row r="15" spans="1:17">
      <c r="A15" t="s">
        <v>167</v>
      </c>
      <c r="B15" t="s">
        <v>167</v>
      </c>
      <c r="C15" t="s">
        <v>167</v>
      </c>
      <c r="D15" t="s">
        <v>167</v>
      </c>
      <c r="E15" s="101" t="s">
        <v>1283</v>
      </c>
      <c r="F15" s="101" t="s">
        <v>1283</v>
      </c>
      <c r="G15" s="54">
        <v>0</v>
      </c>
      <c r="H15" t="s">
        <v>167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198</v>
      </c>
      <c r="B16" s="100" t="s">
        <v>1283</v>
      </c>
      <c r="C16" s="101" t="s">
        <v>1283</v>
      </c>
      <c r="D16" s="101" t="s">
        <v>1283</v>
      </c>
      <c r="E16" s="101" t="s">
        <v>1283</v>
      </c>
      <c r="F16" s="101" t="s">
        <v>1283</v>
      </c>
      <c r="G16" s="58">
        <v>0</v>
      </c>
      <c r="H16" s="101" t="s">
        <v>1283</v>
      </c>
      <c r="I16" s="101" t="s">
        <v>1283</v>
      </c>
      <c r="J16" s="101" t="s">
        <v>1283</v>
      </c>
      <c r="K16" s="58">
        <v>0</v>
      </c>
      <c r="L16" s="58">
        <v>0</v>
      </c>
      <c r="M16" s="101" t="s">
        <v>1283</v>
      </c>
      <c r="N16" s="57">
        <v>0</v>
      </c>
      <c r="O16" s="57">
        <v>0</v>
      </c>
    </row>
    <row r="17" spans="1:15">
      <c r="A17" t="s">
        <v>167</v>
      </c>
      <c r="B17" t="s">
        <v>167</v>
      </c>
      <c r="C17" t="s">
        <v>167</v>
      </c>
      <c r="D17" t="s">
        <v>167</v>
      </c>
      <c r="E17" s="101" t="s">
        <v>1283</v>
      </c>
      <c r="F17" s="101" t="s">
        <v>1283</v>
      </c>
      <c r="G17" s="54">
        <v>0</v>
      </c>
      <c r="H17" t="s">
        <v>167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173</v>
      </c>
      <c r="B18" s="100" t="s">
        <v>1283</v>
      </c>
      <c r="C18" s="101" t="s">
        <v>1283</v>
      </c>
      <c r="D18" s="101" t="s">
        <v>1283</v>
      </c>
      <c r="E18" s="101" t="s">
        <v>1283</v>
      </c>
      <c r="F18" s="101" t="s">
        <v>1283</v>
      </c>
      <c r="G18" s="58">
        <v>0</v>
      </c>
      <c r="H18" s="101" t="s">
        <v>1283</v>
      </c>
      <c r="I18" s="101" t="s">
        <v>1283</v>
      </c>
      <c r="J18" s="101" t="s">
        <v>1283</v>
      </c>
      <c r="K18" s="58">
        <v>0</v>
      </c>
      <c r="L18" s="58">
        <v>0</v>
      </c>
      <c r="M18" s="101" t="s">
        <v>1283</v>
      </c>
      <c r="N18" s="57">
        <v>0</v>
      </c>
      <c r="O18" s="57">
        <v>0</v>
      </c>
    </row>
    <row r="19" spans="1:15">
      <c r="A19" s="56" t="s">
        <v>196</v>
      </c>
      <c r="B19" s="100" t="s">
        <v>1283</v>
      </c>
      <c r="C19" s="101" t="s">
        <v>1283</v>
      </c>
      <c r="D19" s="101" t="s">
        <v>1283</v>
      </c>
      <c r="E19" s="101" t="s">
        <v>1283</v>
      </c>
      <c r="F19" s="101" t="s">
        <v>1283</v>
      </c>
      <c r="G19" s="58">
        <v>0</v>
      </c>
      <c r="H19" s="101" t="s">
        <v>1283</v>
      </c>
      <c r="I19" s="101" t="s">
        <v>1283</v>
      </c>
      <c r="J19" s="101" t="s">
        <v>1283</v>
      </c>
      <c r="K19" s="58">
        <v>0</v>
      </c>
      <c r="L19" s="58">
        <v>0</v>
      </c>
      <c r="M19" s="101" t="s">
        <v>1283</v>
      </c>
      <c r="N19" s="57">
        <v>0</v>
      </c>
      <c r="O19" s="57">
        <v>0</v>
      </c>
    </row>
    <row r="20" spans="1:15">
      <c r="A20" t="s">
        <v>167</v>
      </c>
      <c r="B20" t="s">
        <v>167</v>
      </c>
      <c r="C20" t="s">
        <v>167</v>
      </c>
      <c r="D20" t="s">
        <v>167</v>
      </c>
      <c r="E20" s="101" t="s">
        <v>1283</v>
      </c>
      <c r="F20" s="101" t="s">
        <v>1283</v>
      </c>
      <c r="G20" s="54">
        <v>0</v>
      </c>
      <c r="H20" t="s">
        <v>167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197</v>
      </c>
      <c r="B21" s="100" t="s">
        <v>1283</v>
      </c>
      <c r="C21" s="101" t="s">
        <v>1283</v>
      </c>
      <c r="D21" s="101" t="s">
        <v>1283</v>
      </c>
      <c r="E21" s="101" t="s">
        <v>1283</v>
      </c>
      <c r="F21" s="101" t="s">
        <v>1283</v>
      </c>
      <c r="G21" s="58">
        <v>0</v>
      </c>
      <c r="H21" s="101" t="s">
        <v>1283</v>
      </c>
      <c r="I21" s="101" t="s">
        <v>1283</v>
      </c>
      <c r="J21" s="101" t="s">
        <v>1283</v>
      </c>
      <c r="K21" s="58">
        <v>0</v>
      </c>
      <c r="L21" s="58">
        <v>0</v>
      </c>
      <c r="M21" s="101" t="s">
        <v>1283</v>
      </c>
      <c r="N21" s="57">
        <v>0</v>
      </c>
      <c r="O21" s="57">
        <v>0</v>
      </c>
    </row>
    <row r="22" spans="1:15">
      <c r="A22" t="s">
        <v>167</v>
      </c>
      <c r="B22" t="s">
        <v>167</v>
      </c>
      <c r="C22" t="s">
        <v>167</v>
      </c>
      <c r="D22" t="s">
        <v>167</v>
      </c>
      <c r="E22" s="101" t="s">
        <v>1283</v>
      </c>
      <c r="F22" s="101" t="s">
        <v>1283</v>
      </c>
      <c r="G22" s="54">
        <v>0</v>
      </c>
      <c r="H22" t="s">
        <v>167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175</v>
      </c>
      <c r="B23" s="100" t="s">
        <v>1283</v>
      </c>
      <c r="C23" s="101" t="s">
        <v>1283</v>
      </c>
      <c r="D23" s="101" t="s">
        <v>1283</v>
      </c>
      <c r="E23" s="101" t="s">
        <v>1283</v>
      </c>
      <c r="F23" s="101" t="s">
        <v>1283</v>
      </c>
      <c r="G23" s="101" t="s">
        <v>1283</v>
      </c>
      <c r="H23" s="101" t="s">
        <v>1283</v>
      </c>
      <c r="I23" s="101" t="s">
        <v>1283</v>
      </c>
      <c r="J23" s="101" t="s">
        <v>1283</v>
      </c>
      <c r="K23" s="101" t="s">
        <v>1283</v>
      </c>
      <c r="L23" s="101" t="s">
        <v>1283</v>
      </c>
      <c r="M23" s="101" t="s">
        <v>1283</v>
      </c>
      <c r="N23" s="101" t="s">
        <v>1283</v>
      </c>
      <c r="O23" s="101" t="s">
        <v>1283</v>
      </c>
    </row>
    <row r="24" spans="1:15">
      <c r="A24" t="s">
        <v>190</v>
      </c>
      <c r="B24" s="100" t="s">
        <v>1283</v>
      </c>
      <c r="C24" s="101" t="s">
        <v>1283</v>
      </c>
      <c r="D24" s="101" t="s">
        <v>1283</v>
      </c>
      <c r="E24" s="101" t="s">
        <v>1283</v>
      </c>
      <c r="F24" s="101" t="s">
        <v>1283</v>
      </c>
      <c r="G24" s="101" t="s">
        <v>1283</v>
      </c>
      <c r="H24" s="101" t="s">
        <v>1283</v>
      </c>
      <c r="I24" s="101" t="s">
        <v>1283</v>
      </c>
      <c r="J24" s="101" t="s">
        <v>1283</v>
      </c>
      <c r="K24" s="101" t="s">
        <v>1283</v>
      </c>
      <c r="L24" s="101" t="s">
        <v>1283</v>
      </c>
      <c r="M24" s="101" t="s">
        <v>1283</v>
      </c>
      <c r="N24" s="101" t="s">
        <v>1283</v>
      </c>
      <c r="O24" s="101" t="s">
        <v>1283</v>
      </c>
    </row>
    <row r="25" spans="1:15">
      <c r="A25" t="s">
        <v>192</v>
      </c>
      <c r="B25" s="100" t="s">
        <v>1283</v>
      </c>
      <c r="C25" s="101" t="s">
        <v>1283</v>
      </c>
      <c r="D25" s="101" t="s">
        <v>1283</v>
      </c>
      <c r="E25" s="101" t="s">
        <v>1283</v>
      </c>
      <c r="F25" s="101" t="s">
        <v>1283</v>
      </c>
      <c r="G25" s="101" t="s">
        <v>1283</v>
      </c>
      <c r="H25" s="101" t="s">
        <v>1283</v>
      </c>
      <c r="I25" s="101" t="s">
        <v>1283</v>
      </c>
      <c r="J25" s="101" t="s">
        <v>1283</v>
      </c>
      <c r="K25" s="101" t="s">
        <v>1283</v>
      </c>
      <c r="L25" s="101" t="s">
        <v>1283</v>
      </c>
      <c r="M25" s="101" t="s">
        <v>1283</v>
      </c>
      <c r="N25" s="101" t="s">
        <v>1283</v>
      </c>
      <c r="O25" s="101" t="s">
        <v>1283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1282</v>
      </c>
    </row>
    <row r="2" spans="1:17" s="1" customFormat="1">
      <c r="A2" s="2" t="s">
        <v>1</v>
      </c>
      <c r="B2" s="9" t="s">
        <v>735</v>
      </c>
    </row>
    <row r="3" spans="1:17" s="1" customFormat="1">
      <c r="A3" s="2" t="s">
        <v>2</v>
      </c>
      <c r="B3" s="61" t="s">
        <v>736</v>
      </c>
    </row>
    <row r="4" spans="1:17" s="1" customFormat="1">
      <c r="A4" s="2" t="s">
        <v>3</v>
      </c>
      <c r="B4" s="62" t="s">
        <v>156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135</v>
      </c>
      <c r="K5" s="32" t="s">
        <v>146</v>
      </c>
      <c r="L5" s="32" t="s">
        <v>136</v>
      </c>
      <c r="M5" s="32" t="s">
        <v>69</v>
      </c>
      <c r="N5" s="32" t="s">
        <v>54</v>
      </c>
      <c r="O5" s="33" t="s">
        <v>142</v>
      </c>
      <c r="Q5" s="13"/>
    </row>
    <row r="6" spans="1:17" s="15" customFormat="1">
      <c r="A6" s="93" t="s">
        <v>1283</v>
      </c>
      <c r="B6" s="94" t="s">
        <v>1283</v>
      </c>
      <c r="C6" s="94" t="s">
        <v>1283</v>
      </c>
      <c r="D6" s="94" t="s">
        <v>1283</v>
      </c>
      <c r="E6" s="94" t="s">
        <v>1283</v>
      </c>
      <c r="F6" s="20" t="s">
        <v>70</v>
      </c>
      <c r="G6" s="20" t="s">
        <v>71</v>
      </c>
      <c r="H6" s="94" t="s">
        <v>1283</v>
      </c>
      <c r="I6" s="20" t="s">
        <v>7</v>
      </c>
      <c r="J6" s="20" t="s">
        <v>7</v>
      </c>
      <c r="K6" s="20" t="s">
        <v>143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95" t="s">
        <v>1283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17" s="17" customFormat="1" ht="20.25">
      <c r="A8" s="18" t="s">
        <v>138</v>
      </c>
      <c r="B8" s="96" t="s">
        <v>1283</v>
      </c>
      <c r="C8" s="96" t="s">
        <v>1283</v>
      </c>
      <c r="D8" s="96" t="s">
        <v>1283</v>
      </c>
      <c r="E8" s="96" t="s">
        <v>1283</v>
      </c>
      <c r="F8" s="96" t="s">
        <v>1283</v>
      </c>
      <c r="G8" s="96" t="s">
        <v>1283</v>
      </c>
      <c r="H8" s="118" t="s">
        <v>1283</v>
      </c>
      <c r="I8" s="118" t="s">
        <v>1283</v>
      </c>
      <c r="J8" s="96" t="s">
        <v>1283</v>
      </c>
      <c r="K8" s="52">
        <v>0</v>
      </c>
      <c r="L8" s="52">
        <v>0</v>
      </c>
      <c r="M8" s="96" t="s">
        <v>1283</v>
      </c>
      <c r="N8" s="53">
        <v>0</v>
      </c>
      <c r="O8" s="53">
        <v>0</v>
      </c>
      <c r="P8" s="24"/>
    </row>
    <row r="9" spans="1:17">
      <c r="A9" s="56" t="s">
        <v>161</v>
      </c>
      <c r="B9" s="101" t="s">
        <v>1283</v>
      </c>
      <c r="C9" s="101" t="s">
        <v>1283</v>
      </c>
      <c r="D9" s="101" t="s">
        <v>1283</v>
      </c>
      <c r="E9" s="101" t="s">
        <v>1283</v>
      </c>
      <c r="F9" s="101" t="s">
        <v>1283</v>
      </c>
      <c r="G9" s="58">
        <v>0</v>
      </c>
      <c r="H9" s="101" t="s">
        <v>1283</v>
      </c>
      <c r="I9" s="101" t="s">
        <v>1283</v>
      </c>
      <c r="J9" s="101" t="s">
        <v>1283</v>
      </c>
      <c r="K9" s="58">
        <v>0</v>
      </c>
      <c r="L9" s="58">
        <v>0</v>
      </c>
      <c r="M9" s="101" t="s">
        <v>1283</v>
      </c>
      <c r="N9" s="57">
        <v>0</v>
      </c>
      <c r="O9" s="57">
        <v>0</v>
      </c>
    </row>
    <row r="10" spans="1:17">
      <c r="A10" s="56" t="s">
        <v>675</v>
      </c>
      <c r="B10" s="101" t="s">
        <v>1283</v>
      </c>
      <c r="C10" s="101" t="s">
        <v>1283</v>
      </c>
      <c r="D10" s="101" t="s">
        <v>1283</v>
      </c>
      <c r="E10" s="101" t="s">
        <v>1283</v>
      </c>
      <c r="F10" s="101" t="s">
        <v>1283</v>
      </c>
      <c r="G10" s="58">
        <v>0</v>
      </c>
      <c r="H10" s="101" t="s">
        <v>1283</v>
      </c>
      <c r="I10" s="101" t="s">
        <v>1283</v>
      </c>
      <c r="J10" s="101" t="s">
        <v>1283</v>
      </c>
      <c r="K10" s="58">
        <v>0</v>
      </c>
      <c r="L10" s="58">
        <v>0</v>
      </c>
      <c r="M10" s="101" t="s">
        <v>1283</v>
      </c>
      <c r="N10" s="57">
        <v>0</v>
      </c>
      <c r="O10" s="57">
        <v>0</v>
      </c>
    </row>
    <row r="11" spans="1:17">
      <c r="A11" t="s">
        <v>167</v>
      </c>
      <c r="B11" t="s">
        <v>167</v>
      </c>
      <c r="C11" t="s">
        <v>167</v>
      </c>
      <c r="D11" t="s">
        <v>167</v>
      </c>
      <c r="E11" s="101" t="s">
        <v>1283</v>
      </c>
      <c r="F11" s="101" t="s">
        <v>1283</v>
      </c>
      <c r="G11" s="54">
        <v>0</v>
      </c>
      <c r="H11" t="s">
        <v>167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676</v>
      </c>
      <c r="B12" s="101" t="s">
        <v>1283</v>
      </c>
      <c r="C12" s="101" t="s">
        <v>1283</v>
      </c>
      <c r="D12" s="101" t="s">
        <v>1283</v>
      </c>
      <c r="E12" s="101" t="s">
        <v>1283</v>
      </c>
      <c r="F12" s="101" t="s">
        <v>1283</v>
      </c>
      <c r="G12" s="58">
        <v>0</v>
      </c>
      <c r="H12" s="101" t="s">
        <v>1283</v>
      </c>
      <c r="I12" s="101" t="s">
        <v>1283</v>
      </c>
      <c r="J12" s="101" t="s">
        <v>1283</v>
      </c>
      <c r="K12" s="58">
        <v>0</v>
      </c>
      <c r="L12" s="58">
        <v>0</v>
      </c>
      <c r="M12" s="101" t="s">
        <v>1283</v>
      </c>
      <c r="N12" s="57">
        <v>0</v>
      </c>
      <c r="O12" s="57">
        <v>0</v>
      </c>
    </row>
    <row r="13" spans="1:17">
      <c r="A13" t="s">
        <v>167</v>
      </c>
      <c r="B13" t="s">
        <v>167</v>
      </c>
      <c r="C13" t="s">
        <v>167</v>
      </c>
      <c r="D13" t="s">
        <v>167</v>
      </c>
      <c r="E13" s="101" t="s">
        <v>1283</v>
      </c>
      <c r="F13" s="101" t="s">
        <v>1283</v>
      </c>
      <c r="G13" s="54">
        <v>0</v>
      </c>
      <c r="H13" t="s">
        <v>167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195</v>
      </c>
      <c r="B14" s="100" t="s">
        <v>1283</v>
      </c>
      <c r="C14" s="101" t="s">
        <v>1283</v>
      </c>
      <c r="D14" s="101" t="s">
        <v>1283</v>
      </c>
      <c r="E14" s="101" t="s">
        <v>1283</v>
      </c>
      <c r="F14" s="101" t="s">
        <v>1283</v>
      </c>
      <c r="G14" s="58">
        <v>0</v>
      </c>
      <c r="H14" s="101" t="s">
        <v>1283</v>
      </c>
      <c r="I14" s="101" t="s">
        <v>1283</v>
      </c>
      <c r="J14" s="101" t="s">
        <v>1283</v>
      </c>
      <c r="K14" s="58">
        <v>0</v>
      </c>
      <c r="L14" s="58">
        <v>0</v>
      </c>
      <c r="M14" s="101" t="s">
        <v>1283</v>
      </c>
      <c r="N14" s="57">
        <v>0</v>
      </c>
      <c r="O14" s="57">
        <v>0</v>
      </c>
    </row>
    <row r="15" spans="1:17">
      <c r="A15" t="s">
        <v>167</v>
      </c>
      <c r="B15" t="s">
        <v>167</v>
      </c>
      <c r="C15" t="s">
        <v>167</v>
      </c>
      <c r="D15" t="s">
        <v>167</v>
      </c>
      <c r="E15" s="101" t="s">
        <v>1283</v>
      </c>
      <c r="F15" s="101" t="s">
        <v>1283</v>
      </c>
      <c r="G15" s="54">
        <v>0</v>
      </c>
      <c r="H15" t="s">
        <v>167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198</v>
      </c>
      <c r="B16" s="100" t="s">
        <v>1283</v>
      </c>
      <c r="C16" s="101" t="s">
        <v>1283</v>
      </c>
      <c r="D16" s="101" t="s">
        <v>1283</v>
      </c>
      <c r="E16" s="101" t="s">
        <v>1283</v>
      </c>
      <c r="F16" s="101" t="s">
        <v>1283</v>
      </c>
      <c r="G16" s="58">
        <v>0</v>
      </c>
      <c r="H16" s="101" t="s">
        <v>1283</v>
      </c>
      <c r="I16" s="101" t="s">
        <v>1283</v>
      </c>
      <c r="J16" s="101" t="s">
        <v>1283</v>
      </c>
      <c r="K16" s="58">
        <v>0</v>
      </c>
      <c r="L16" s="58">
        <v>0</v>
      </c>
      <c r="M16" s="101" t="s">
        <v>1283</v>
      </c>
      <c r="N16" s="57">
        <v>0</v>
      </c>
      <c r="O16" s="57">
        <v>0</v>
      </c>
    </row>
    <row r="17" spans="1:15">
      <c r="A17" t="s">
        <v>167</v>
      </c>
      <c r="B17" t="s">
        <v>167</v>
      </c>
      <c r="C17" t="s">
        <v>167</v>
      </c>
      <c r="D17" t="s">
        <v>167</v>
      </c>
      <c r="E17" s="101" t="s">
        <v>1283</v>
      </c>
      <c r="F17" s="101" t="s">
        <v>1283</v>
      </c>
      <c r="G17" s="54">
        <v>0</v>
      </c>
      <c r="H17" t="s">
        <v>167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173</v>
      </c>
      <c r="B18" s="100" t="s">
        <v>1283</v>
      </c>
      <c r="C18" s="101" t="s">
        <v>1283</v>
      </c>
      <c r="D18" s="101" t="s">
        <v>1283</v>
      </c>
      <c r="E18" s="101" t="s">
        <v>1283</v>
      </c>
      <c r="F18" s="101" t="s">
        <v>1283</v>
      </c>
      <c r="G18" s="58">
        <v>0</v>
      </c>
      <c r="H18" s="101" t="s">
        <v>1283</v>
      </c>
      <c r="I18" s="101" t="s">
        <v>1283</v>
      </c>
      <c r="J18" s="101" t="s">
        <v>1283</v>
      </c>
      <c r="K18" s="58">
        <v>0</v>
      </c>
      <c r="L18" s="58">
        <v>0</v>
      </c>
      <c r="M18" s="101" t="s">
        <v>1283</v>
      </c>
      <c r="N18" s="57">
        <v>0</v>
      </c>
      <c r="O18" s="57">
        <v>0</v>
      </c>
    </row>
    <row r="19" spans="1:15">
      <c r="A19" s="56" t="s">
        <v>196</v>
      </c>
      <c r="B19" s="100" t="s">
        <v>1283</v>
      </c>
      <c r="C19" s="101" t="s">
        <v>1283</v>
      </c>
      <c r="D19" s="101" t="s">
        <v>1283</v>
      </c>
      <c r="E19" s="101" t="s">
        <v>1283</v>
      </c>
      <c r="F19" s="101" t="s">
        <v>1283</v>
      </c>
      <c r="G19" s="58">
        <v>0</v>
      </c>
      <c r="H19" s="101" t="s">
        <v>1283</v>
      </c>
      <c r="I19" s="101" t="s">
        <v>1283</v>
      </c>
      <c r="J19" s="101" t="s">
        <v>1283</v>
      </c>
      <c r="K19" s="58">
        <v>0</v>
      </c>
      <c r="L19" s="58">
        <v>0</v>
      </c>
      <c r="M19" s="101" t="s">
        <v>1283</v>
      </c>
      <c r="N19" s="57">
        <v>0</v>
      </c>
      <c r="O19" s="57">
        <v>0</v>
      </c>
    </row>
    <row r="20" spans="1:15">
      <c r="A20" t="s">
        <v>167</v>
      </c>
      <c r="B20" t="s">
        <v>167</v>
      </c>
      <c r="C20" t="s">
        <v>167</v>
      </c>
      <c r="D20" t="s">
        <v>167</v>
      </c>
      <c r="E20" s="101" t="s">
        <v>1283</v>
      </c>
      <c r="F20" s="101" t="s">
        <v>1283</v>
      </c>
      <c r="G20" s="54">
        <v>0</v>
      </c>
      <c r="H20" t="s">
        <v>167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197</v>
      </c>
      <c r="B21" s="100" t="s">
        <v>1283</v>
      </c>
      <c r="C21" s="101" t="s">
        <v>1283</v>
      </c>
      <c r="D21" s="101" t="s">
        <v>1283</v>
      </c>
      <c r="E21" s="101" t="s">
        <v>1283</v>
      </c>
      <c r="F21" s="101" t="s">
        <v>1283</v>
      </c>
      <c r="G21" s="58">
        <v>0</v>
      </c>
      <c r="H21" s="101" t="s">
        <v>1283</v>
      </c>
      <c r="I21" s="101" t="s">
        <v>1283</v>
      </c>
      <c r="J21" s="101" t="s">
        <v>1283</v>
      </c>
      <c r="K21" s="58">
        <v>0</v>
      </c>
      <c r="L21" s="58">
        <v>0</v>
      </c>
      <c r="M21" s="101" t="s">
        <v>1283</v>
      </c>
      <c r="N21" s="57">
        <v>0</v>
      </c>
      <c r="O21" s="57">
        <v>0</v>
      </c>
    </row>
    <row r="22" spans="1:15">
      <c r="A22" t="s">
        <v>167</v>
      </c>
      <c r="B22" t="s">
        <v>167</v>
      </c>
      <c r="C22" t="s">
        <v>167</v>
      </c>
      <c r="D22" t="s">
        <v>167</v>
      </c>
      <c r="E22" s="101" t="s">
        <v>1283</v>
      </c>
      <c r="F22" s="101" t="s">
        <v>1283</v>
      </c>
      <c r="G22" s="54">
        <v>0</v>
      </c>
      <c r="H22" t="s">
        <v>167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175</v>
      </c>
      <c r="B23" s="100" t="s">
        <v>1283</v>
      </c>
      <c r="C23" s="101" t="s">
        <v>1283</v>
      </c>
      <c r="D23" s="101" t="s">
        <v>1283</v>
      </c>
      <c r="E23" s="101" t="s">
        <v>1283</v>
      </c>
      <c r="F23" s="101" t="s">
        <v>1283</v>
      </c>
      <c r="G23" s="101" t="s">
        <v>1283</v>
      </c>
      <c r="H23" s="101" t="s">
        <v>1283</v>
      </c>
      <c r="I23" s="101" t="s">
        <v>1283</v>
      </c>
      <c r="J23" s="101" t="s">
        <v>1283</v>
      </c>
      <c r="K23" s="101" t="s">
        <v>1283</v>
      </c>
      <c r="L23" s="101" t="s">
        <v>1283</v>
      </c>
      <c r="M23" s="101" t="s">
        <v>1283</v>
      </c>
      <c r="N23" s="101" t="s">
        <v>1283</v>
      </c>
      <c r="O23" s="101" t="s">
        <v>1283</v>
      </c>
    </row>
    <row r="24" spans="1:15">
      <c r="A24" t="s">
        <v>190</v>
      </c>
      <c r="B24" s="100" t="s">
        <v>1283</v>
      </c>
      <c r="C24" s="101" t="s">
        <v>1283</v>
      </c>
      <c r="D24" s="101" t="s">
        <v>1283</v>
      </c>
      <c r="E24" s="101" t="s">
        <v>1283</v>
      </c>
      <c r="F24" s="101" t="s">
        <v>1283</v>
      </c>
      <c r="G24" s="101" t="s">
        <v>1283</v>
      </c>
      <c r="H24" s="101" t="s">
        <v>1283</v>
      </c>
      <c r="I24" s="101" t="s">
        <v>1283</v>
      </c>
      <c r="J24" s="101" t="s">
        <v>1283</v>
      </c>
      <c r="K24" s="101" t="s">
        <v>1283</v>
      </c>
      <c r="L24" s="101" t="s">
        <v>1283</v>
      </c>
      <c r="M24" s="101" t="s">
        <v>1283</v>
      </c>
      <c r="N24" s="101" t="s">
        <v>1283</v>
      </c>
      <c r="O24" s="101" t="s">
        <v>1283</v>
      </c>
    </row>
    <row r="25" spans="1:15">
      <c r="A25" t="s">
        <v>192</v>
      </c>
      <c r="B25" s="100" t="s">
        <v>1283</v>
      </c>
      <c r="C25" s="101" t="s">
        <v>1283</v>
      </c>
      <c r="D25" s="101" t="s">
        <v>1283</v>
      </c>
      <c r="E25" s="101" t="s">
        <v>1283</v>
      </c>
      <c r="F25" s="101" t="s">
        <v>1283</v>
      </c>
      <c r="G25" s="101" t="s">
        <v>1283</v>
      </c>
      <c r="H25" s="101" t="s">
        <v>1283</v>
      </c>
      <c r="I25" s="101" t="s">
        <v>1283</v>
      </c>
      <c r="J25" s="101" t="s">
        <v>1283</v>
      </c>
      <c r="K25" s="101" t="s">
        <v>1283</v>
      </c>
      <c r="L25" s="101" t="s">
        <v>1283</v>
      </c>
      <c r="M25" s="101" t="s">
        <v>1283</v>
      </c>
      <c r="N25" s="101" t="s">
        <v>1283</v>
      </c>
      <c r="O25" s="101" t="s">
        <v>1283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0" t="s">
        <v>1282</v>
      </c>
    </row>
    <row r="2" spans="1:22" s="1" customFormat="1">
      <c r="A2" s="2" t="s">
        <v>1</v>
      </c>
      <c r="B2" s="9" t="s">
        <v>735</v>
      </c>
    </row>
    <row r="3" spans="1:22" s="1" customFormat="1">
      <c r="A3" s="2" t="s">
        <v>2</v>
      </c>
      <c r="B3" s="61" t="s">
        <v>736</v>
      </c>
    </row>
    <row r="4" spans="1:22" s="1" customFormat="1">
      <c r="A4" s="2" t="s">
        <v>3</v>
      </c>
      <c r="B4" s="62" t="s">
        <v>156</v>
      </c>
    </row>
    <row r="5" spans="1:22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135</v>
      </c>
      <c r="K5" s="32" t="s">
        <v>146</v>
      </c>
      <c r="L5" s="32" t="s">
        <v>136</v>
      </c>
      <c r="M5" s="32" t="s">
        <v>69</v>
      </c>
      <c r="N5" s="32" t="s">
        <v>54</v>
      </c>
      <c r="O5" s="33" t="s">
        <v>142</v>
      </c>
      <c r="Q5" s="13"/>
    </row>
    <row r="6" spans="1:22" s="15" customFormat="1">
      <c r="A6" s="93" t="s">
        <v>1283</v>
      </c>
      <c r="B6" s="94" t="s">
        <v>1283</v>
      </c>
      <c r="C6" s="94" t="s">
        <v>1283</v>
      </c>
      <c r="D6" s="94" t="s">
        <v>1283</v>
      </c>
      <c r="E6" s="94" t="s">
        <v>1283</v>
      </c>
      <c r="F6" s="20" t="s">
        <v>70</v>
      </c>
      <c r="G6" s="20" t="s">
        <v>71</v>
      </c>
      <c r="H6" s="94" t="s">
        <v>1283</v>
      </c>
      <c r="I6" s="20" t="s">
        <v>7</v>
      </c>
      <c r="J6" s="20" t="s">
        <v>7</v>
      </c>
      <c r="K6" s="20" t="s">
        <v>143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22" s="17" customFormat="1" ht="20.25">
      <c r="A7" s="95" t="s">
        <v>1283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22" s="17" customFormat="1" ht="20.25">
      <c r="A8" s="18" t="s">
        <v>139</v>
      </c>
      <c r="B8" s="96" t="s">
        <v>1283</v>
      </c>
      <c r="C8" s="96" t="s">
        <v>1283</v>
      </c>
      <c r="D8" s="96" t="s">
        <v>1283</v>
      </c>
      <c r="E8" s="96" t="s">
        <v>1283</v>
      </c>
      <c r="F8" s="96" t="s">
        <v>1283</v>
      </c>
      <c r="G8" s="96" t="s">
        <v>1283</v>
      </c>
      <c r="H8" s="96" t="s">
        <v>1283</v>
      </c>
      <c r="I8" s="96" t="s">
        <v>1283</v>
      </c>
      <c r="J8" s="96" t="s">
        <v>1283</v>
      </c>
      <c r="K8" s="52">
        <v>0</v>
      </c>
      <c r="L8" s="52">
        <v>0</v>
      </c>
      <c r="M8" s="96" t="s">
        <v>1283</v>
      </c>
      <c r="N8" s="53">
        <v>0</v>
      </c>
      <c r="O8" s="53">
        <v>0</v>
      </c>
      <c r="P8" s="24"/>
    </row>
    <row r="9" spans="1:22">
      <c r="A9" s="56" t="s">
        <v>161</v>
      </c>
      <c r="B9" s="100" t="s">
        <v>1283</v>
      </c>
      <c r="C9" s="100" t="s">
        <v>1283</v>
      </c>
      <c r="D9" s="100" t="s">
        <v>1283</v>
      </c>
      <c r="E9" s="100" t="s">
        <v>1283</v>
      </c>
      <c r="F9" s="100" t="s">
        <v>1283</v>
      </c>
      <c r="G9" s="58">
        <v>0</v>
      </c>
      <c r="H9" s="100" t="s">
        <v>1283</v>
      </c>
      <c r="I9" s="100" t="s">
        <v>1283</v>
      </c>
      <c r="J9" s="100" t="s">
        <v>1283</v>
      </c>
      <c r="K9" s="58">
        <v>0</v>
      </c>
      <c r="L9" s="58">
        <v>0</v>
      </c>
      <c r="M9" s="100" t="s">
        <v>1283</v>
      </c>
      <c r="N9" s="57">
        <v>0</v>
      </c>
      <c r="O9" s="57">
        <v>0</v>
      </c>
      <c r="P9" s="12"/>
      <c r="Q9" s="12"/>
      <c r="R9" s="12"/>
      <c r="S9" s="12"/>
      <c r="T9" s="12"/>
      <c r="U9" s="12"/>
      <c r="V9" s="12"/>
    </row>
    <row r="10" spans="1:22">
      <c r="A10" s="56" t="s">
        <v>675</v>
      </c>
      <c r="B10" s="100" t="s">
        <v>1283</v>
      </c>
      <c r="C10" s="100" t="s">
        <v>1283</v>
      </c>
      <c r="D10" s="100" t="s">
        <v>1283</v>
      </c>
      <c r="E10" s="100" t="s">
        <v>1283</v>
      </c>
      <c r="F10" s="100" t="s">
        <v>1283</v>
      </c>
      <c r="G10" s="58">
        <v>0</v>
      </c>
      <c r="H10" s="100" t="s">
        <v>1283</v>
      </c>
      <c r="I10" s="100" t="s">
        <v>1283</v>
      </c>
      <c r="J10" s="100" t="s">
        <v>1283</v>
      </c>
      <c r="K10" s="58">
        <v>0</v>
      </c>
      <c r="L10" s="58">
        <v>0</v>
      </c>
      <c r="M10" s="100" t="s">
        <v>1283</v>
      </c>
      <c r="N10" s="57">
        <v>0</v>
      </c>
      <c r="O10" s="57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167</v>
      </c>
      <c r="B11" t="s">
        <v>167</v>
      </c>
      <c r="C11" t="s">
        <v>167</v>
      </c>
      <c r="D11" t="s">
        <v>167</v>
      </c>
      <c r="E11" s="100" t="s">
        <v>1283</v>
      </c>
      <c r="F11" s="100" t="s">
        <v>1283</v>
      </c>
      <c r="G11" s="54">
        <v>0</v>
      </c>
      <c r="H11" t="s">
        <v>167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  <c r="P11" s="12"/>
      <c r="Q11" s="12"/>
      <c r="R11" s="12"/>
      <c r="S11" s="12"/>
      <c r="T11" s="12"/>
      <c r="U11" s="12"/>
      <c r="V11" s="12"/>
    </row>
    <row r="12" spans="1:22">
      <c r="A12" s="56" t="s">
        <v>676</v>
      </c>
      <c r="B12" s="100" t="s">
        <v>1283</v>
      </c>
      <c r="C12" s="100" t="s">
        <v>1283</v>
      </c>
      <c r="D12" s="100" t="s">
        <v>1283</v>
      </c>
      <c r="E12" s="100" t="s">
        <v>1283</v>
      </c>
      <c r="F12" s="100" t="s">
        <v>1283</v>
      </c>
      <c r="G12" s="58">
        <v>0</v>
      </c>
      <c r="H12" s="100" t="s">
        <v>1283</v>
      </c>
      <c r="I12" s="100" t="s">
        <v>1283</v>
      </c>
      <c r="J12" s="100" t="s">
        <v>1283</v>
      </c>
      <c r="K12" s="58">
        <v>0</v>
      </c>
      <c r="L12" s="58">
        <v>0</v>
      </c>
      <c r="M12" s="100" t="s">
        <v>1283</v>
      </c>
      <c r="N12" s="57">
        <v>0</v>
      </c>
      <c r="O12" s="57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167</v>
      </c>
      <c r="B13" t="s">
        <v>167</v>
      </c>
      <c r="C13" t="s">
        <v>167</v>
      </c>
      <c r="D13" t="s">
        <v>167</v>
      </c>
      <c r="E13" s="100" t="s">
        <v>1283</v>
      </c>
      <c r="F13" s="100" t="s">
        <v>1283</v>
      </c>
      <c r="G13" s="54">
        <v>0</v>
      </c>
      <c r="H13" t="s">
        <v>167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  <c r="P13" s="12"/>
      <c r="Q13" s="12"/>
      <c r="R13" s="12"/>
      <c r="S13" s="12"/>
      <c r="T13" s="12"/>
      <c r="U13" s="12"/>
      <c r="V13" s="12"/>
    </row>
    <row r="14" spans="1:22">
      <c r="A14" s="56" t="s">
        <v>195</v>
      </c>
      <c r="B14" s="100" t="s">
        <v>1283</v>
      </c>
      <c r="C14" s="100" t="s">
        <v>1283</v>
      </c>
      <c r="D14" s="100" t="s">
        <v>1283</v>
      </c>
      <c r="E14" s="100" t="s">
        <v>1283</v>
      </c>
      <c r="F14" s="100" t="s">
        <v>1283</v>
      </c>
      <c r="G14" s="58">
        <v>0</v>
      </c>
      <c r="H14" s="100" t="s">
        <v>1283</v>
      </c>
      <c r="I14" s="100" t="s">
        <v>1283</v>
      </c>
      <c r="J14" s="100" t="s">
        <v>1283</v>
      </c>
      <c r="K14" s="58">
        <v>0</v>
      </c>
      <c r="L14" s="58">
        <v>0</v>
      </c>
      <c r="M14" s="100" t="s">
        <v>1283</v>
      </c>
      <c r="N14" s="57">
        <v>0</v>
      </c>
      <c r="O14" s="57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167</v>
      </c>
      <c r="B15" t="s">
        <v>167</v>
      </c>
      <c r="C15" t="s">
        <v>167</v>
      </c>
      <c r="D15" t="s">
        <v>167</v>
      </c>
      <c r="E15" s="100" t="s">
        <v>1283</v>
      </c>
      <c r="F15" s="100" t="s">
        <v>1283</v>
      </c>
      <c r="G15" s="54">
        <v>0</v>
      </c>
      <c r="H15" t="s">
        <v>167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  <c r="P15" s="12"/>
      <c r="Q15" s="12"/>
      <c r="R15" s="12"/>
      <c r="S15" s="12"/>
      <c r="T15" s="12"/>
      <c r="U15" s="12"/>
      <c r="V15" s="12"/>
    </row>
    <row r="16" spans="1:22">
      <c r="A16" s="56" t="s">
        <v>198</v>
      </c>
      <c r="B16" s="100" t="s">
        <v>1283</v>
      </c>
      <c r="C16" s="100" t="s">
        <v>1283</v>
      </c>
      <c r="D16" s="100" t="s">
        <v>1283</v>
      </c>
      <c r="E16" s="100" t="s">
        <v>1283</v>
      </c>
      <c r="F16" s="100" t="s">
        <v>1283</v>
      </c>
      <c r="G16" s="58">
        <v>0</v>
      </c>
      <c r="H16" s="100" t="s">
        <v>1283</v>
      </c>
      <c r="I16" s="100" t="s">
        <v>1283</v>
      </c>
      <c r="J16" s="100" t="s">
        <v>1283</v>
      </c>
      <c r="K16" s="58">
        <v>0</v>
      </c>
      <c r="L16" s="58">
        <v>0</v>
      </c>
      <c r="M16" s="100" t="s">
        <v>1283</v>
      </c>
      <c r="N16" s="57">
        <v>0</v>
      </c>
      <c r="O16" s="57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167</v>
      </c>
      <c r="B17" t="s">
        <v>167</v>
      </c>
      <c r="C17" t="s">
        <v>167</v>
      </c>
      <c r="D17" t="s">
        <v>167</v>
      </c>
      <c r="E17" s="100" t="s">
        <v>1283</v>
      </c>
      <c r="F17" s="100" t="s">
        <v>1283</v>
      </c>
      <c r="G17" s="54">
        <v>0</v>
      </c>
      <c r="H17" t="s">
        <v>167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  <c r="P17" s="12"/>
      <c r="Q17" s="12"/>
      <c r="R17" s="12"/>
      <c r="S17" s="12"/>
      <c r="T17" s="12"/>
      <c r="U17" s="12"/>
      <c r="V17" s="12"/>
    </row>
    <row r="18" spans="1:22">
      <c r="A18" s="56" t="s">
        <v>173</v>
      </c>
      <c r="B18" s="100" t="s">
        <v>1283</v>
      </c>
      <c r="C18" s="101" t="s">
        <v>1283</v>
      </c>
      <c r="D18" s="101" t="s">
        <v>1283</v>
      </c>
      <c r="E18" s="101" t="s">
        <v>1283</v>
      </c>
      <c r="F18" s="101" t="s">
        <v>1283</v>
      </c>
      <c r="G18" s="58">
        <v>0</v>
      </c>
      <c r="H18" s="101" t="s">
        <v>1283</v>
      </c>
      <c r="I18" s="101" t="s">
        <v>1283</v>
      </c>
      <c r="J18" s="101" t="s">
        <v>1283</v>
      </c>
      <c r="K18" s="58">
        <v>0</v>
      </c>
      <c r="L18" s="58">
        <v>0</v>
      </c>
      <c r="M18" s="101" t="s">
        <v>1283</v>
      </c>
      <c r="N18" s="57">
        <v>0</v>
      </c>
      <c r="O18" s="57">
        <v>0</v>
      </c>
    </row>
    <row r="19" spans="1:22">
      <c r="A19" s="56" t="s">
        <v>196</v>
      </c>
      <c r="B19" s="100" t="s">
        <v>1283</v>
      </c>
      <c r="C19" s="101" t="s">
        <v>1283</v>
      </c>
      <c r="D19" s="101" t="s">
        <v>1283</v>
      </c>
      <c r="E19" s="101" t="s">
        <v>1283</v>
      </c>
      <c r="F19" s="101" t="s">
        <v>1283</v>
      </c>
      <c r="G19" s="58">
        <v>0</v>
      </c>
      <c r="H19" s="101" t="s">
        <v>1283</v>
      </c>
      <c r="I19" s="101" t="s">
        <v>1283</v>
      </c>
      <c r="J19" s="101" t="s">
        <v>1283</v>
      </c>
      <c r="K19" s="58">
        <v>0</v>
      </c>
      <c r="L19" s="58">
        <v>0</v>
      </c>
      <c r="M19" s="101" t="s">
        <v>1283</v>
      </c>
      <c r="N19" s="57">
        <v>0</v>
      </c>
      <c r="O19" s="57">
        <v>0</v>
      </c>
    </row>
    <row r="20" spans="1:22">
      <c r="A20" t="s">
        <v>167</v>
      </c>
      <c r="B20" t="s">
        <v>167</v>
      </c>
      <c r="C20" t="s">
        <v>167</v>
      </c>
      <c r="D20" t="s">
        <v>167</v>
      </c>
      <c r="E20" s="101" t="s">
        <v>1283</v>
      </c>
      <c r="F20" s="101" t="s">
        <v>1283</v>
      </c>
      <c r="G20" s="54">
        <v>0</v>
      </c>
      <c r="H20" t="s">
        <v>167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22">
      <c r="A21" s="56" t="s">
        <v>197</v>
      </c>
      <c r="B21" s="100" t="s">
        <v>1283</v>
      </c>
      <c r="C21" s="101" t="s">
        <v>1283</v>
      </c>
      <c r="D21" s="101" t="s">
        <v>1283</v>
      </c>
      <c r="E21" s="101" t="s">
        <v>1283</v>
      </c>
      <c r="F21" s="101" t="s">
        <v>1283</v>
      </c>
      <c r="G21" s="58">
        <v>0</v>
      </c>
      <c r="H21" s="101" t="s">
        <v>1283</v>
      </c>
      <c r="I21" s="101" t="s">
        <v>1283</v>
      </c>
      <c r="J21" s="101" t="s">
        <v>1283</v>
      </c>
      <c r="K21" s="58">
        <v>0</v>
      </c>
      <c r="L21" s="58">
        <v>0</v>
      </c>
      <c r="M21" s="101" t="s">
        <v>1283</v>
      </c>
      <c r="N21" s="57">
        <v>0</v>
      </c>
      <c r="O21" s="57">
        <v>0</v>
      </c>
    </row>
    <row r="22" spans="1:22">
      <c r="A22" t="s">
        <v>167</v>
      </c>
      <c r="B22" t="s">
        <v>167</v>
      </c>
      <c r="C22" t="s">
        <v>167</v>
      </c>
      <c r="D22" t="s">
        <v>167</v>
      </c>
      <c r="E22" s="101" t="s">
        <v>1283</v>
      </c>
      <c r="F22" s="101" t="s">
        <v>1283</v>
      </c>
      <c r="G22" s="54">
        <v>0</v>
      </c>
      <c r="H22" t="s">
        <v>167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22">
      <c r="A23" t="s">
        <v>175</v>
      </c>
      <c r="B23" s="100" t="s">
        <v>1283</v>
      </c>
      <c r="C23" s="101" t="s">
        <v>1283</v>
      </c>
      <c r="D23" s="101" t="s">
        <v>1283</v>
      </c>
      <c r="E23" s="101" t="s">
        <v>1283</v>
      </c>
      <c r="F23" s="101" t="s">
        <v>1283</v>
      </c>
      <c r="G23" s="101" t="s">
        <v>1283</v>
      </c>
      <c r="H23" s="101" t="s">
        <v>1283</v>
      </c>
      <c r="I23" s="101" t="s">
        <v>1283</v>
      </c>
      <c r="J23" s="101" t="s">
        <v>1283</v>
      </c>
      <c r="K23" s="101" t="s">
        <v>1283</v>
      </c>
      <c r="L23" s="101" t="s">
        <v>1283</v>
      </c>
      <c r="M23" s="101" t="s">
        <v>1283</v>
      </c>
      <c r="N23" s="101" t="s">
        <v>1283</v>
      </c>
      <c r="O23" s="101" t="s">
        <v>1283</v>
      </c>
    </row>
    <row r="24" spans="1:22">
      <c r="A24" t="s">
        <v>190</v>
      </c>
      <c r="B24" s="100" t="s">
        <v>1283</v>
      </c>
      <c r="C24" s="101" t="s">
        <v>1283</v>
      </c>
      <c r="D24" s="101" t="s">
        <v>1283</v>
      </c>
      <c r="E24" s="101" t="s">
        <v>1283</v>
      </c>
      <c r="F24" s="101" t="s">
        <v>1283</v>
      </c>
      <c r="G24" s="101" t="s">
        <v>1283</v>
      </c>
      <c r="H24" s="101" t="s">
        <v>1283</v>
      </c>
      <c r="I24" s="101" t="s">
        <v>1283</v>
      </c>
      <c r="J24" s="101" t="s">
        <v>1283</v>
      </c>
      <c r="K24" s="101" t="s">
        <v>1283</v>
      </c>
      <c r="L24" s="101" t="s">
        <v>1283</v>
      </c>
      <c r="M24" s="101" t="s">
        <v>1283</v>
      </c>
      <c r="N24" s="101" t="s">
        <v>1283</v>
      </c>
      <c r="O24" s="101" t="s">
        <v>1283</v>
      </c>
    </row>
    <row r="25" spans="1:22">
      <c r="A25" t="s">
        <v>191</v>
      </c>
      <c r="B25" s="100" t="s">
        <v>1283</v>
      </c>
      <c r="C25" s="101" t="s">
        <v>1283</v>
      </c>
      <c r="D25" s="101" t="s">
        <v>1283</v>
      </c>
      <c r="E25" s="101" t="s">
        <v>1283</v>
      </c>
      <c r="F25" s="101" t="s">
        <v>1283</v>
      </c>
      <c r="G25" s="101" t="s">
        <v>1283</v>
      </c>
      <c r="H25" s="101" t="s">
        <v>1283</v>
      </c>
      <c r="I25" s="101" t="s">
        <v>1283</v>
      </c>
      <c r="J25" s="101" t="s">
        <v>1283</v>
      </c>
      <c r="K25" s="101" t="s">
        <v>1283</v>
      </c>
      <c r="L25" s="101" t="s">
        <v>1283</v>
      </c>
      <c r="M25" s="101" t="s">
        <v>1283</v>
      </c>
      <c r="N25" s="101" t="s">
        <v>1283</v>
      </c>
      <c r="O25" s="101" t="s">
        <v>1283</v>
      </c>
    </row>
    <row r="26" spans="1:22">
      <c r="A26" t="s">
        <v>192</v>
      </c>
      <c r="B26" s="100" t="s">
        <v>1283</v>
      </c>
      <c r="C26" s="101" t="s">
        <v>1283</v>
      </c>
      <c r="D26" s="101" t="s">
        <v>1283</v>
      </c>
      <c r="E26" s="101" t="s">
        <v>1283</v>
      </c>
      <c r="F26" s="101" t="s">
        <v>1283</v>
      </c>
      <c r="G26" s="101" t="s">
        <v>1283</v>
      </c>
      <c r="H26" s="101" t="s">
        <v>1283</v>
      </c>
      <c r="I26" s="101" t="s">
        <v>1283</v>
      </c>
      <c r="J26" s="101" t="s">
        <v>1283</v>
      </c>
      <c r="K26" s="101" t="s">
        <v>1283</v>
      </c>
      <c r="L26" s="101" t="s">
        <v>1283</v>
      </c>
      <c r="M26" s="101" t="s">
        <v>1283</v>
      </c>
      <c r="N26" s="101" t="s">
        <v>1283</v>
      </c>
      <c r="O26" s="101" t="s">
        <v>1283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2024-03-31T11:14:18Z</dcterms:modified>
</cp:coreProperties>
</file>